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curriculumassoc-my.sharepoint.com/personal/fhamburger_cainc_com/Documents/Desktop/"/>
    </mc:Choice>
  </mc:AlternateContent>
  <xr:revisionPtr revIDLastSave="3" documentId="8_{192E4951-36C2-4F6D-973B-3D78CBCF5E24}" xr6:coauthVersionLast="45" xr6:coauthVersionMax="45" xr10:uidLastSave="{1956ACA9-4F23-4CEB-B9CE-A8F364F1E5FC}"/>
  <workbookProtection workbookAlgorithmName="SHA-512" workbookHashValue="oNeag895DJyrFALkr+kC9iZe691LSi93YP08AkOqF+h8HsBeW+QHP03/CEfsMcPb/wpz5VjBr2INE7OUBSbhpw==" workbookSaltValue="npccmjkyRK2IuwvcmVcFYQ==" workbookSpinCount="100000" lockStructure="1"/>
  <bookViews>
    <workbookView xWindow="28680" yWindow="0" windowWidth="29040" windowHeight="15840" tabRatio="909" xr2:uid="{00000000-000D-0000-FFFF-FFFF00000000}"/>
  </bookViews>
  <sheets>
    <sheet name="Instructions" sheetId="27" r:id="rId1"/>
    <sheet name="1 - Quantities" sheetId="23" r:id="rId2"/>
    <sheet name="2 - Shipping" sheetId="24" r:id="rId3"/>
    <sheet name="District Information" sheetId="20" state="hidden" r:id="rId4"/>
    <sheet name="Addresses" sheetId="28" state="hidden" r:id="rId5"/>
  </sheets>
  <definedNames>
    <definedName name="_xlnm._FilterDatabase" localSheetId="4" hidden="1">Addresses!$A$1:$R$4604</definedName>
    <definedName name="_xlnm._FilterDatabase" localSheetId="3" hidden="1">'District Information'!$U$1:$AH$1381</definedName>
    <definedName name="addon_length">#REF!</definedName>
    <definedName name="all_states">#REF!</definedName>
    <definedName name="blank">#REF!</definedName>
    <definedName name="both">#REF!</definedName>
    <definedName name="bundle">#REF!</definedName>
    <definedName name="choices_bundles">#REF!</definedName>
    <definedName name="choices_years">#REF!</definedName>
    <definedName name="district_dt">#REF!</definedName>
    <definedName name="district_name">#REF!</definedName>
    <definedName name="districts">'District Information'!$A$2:$A$170</definedName>
    <definedName name="districts_all">#REF!</definedName>
    <definedName name="districts_global">#REF!</definedName>
    <definedName name="empty">#REF!</definedName>
    <definedName name="iSubject">#REF!</definedName>
    <definedName name="math">#REF!</definedName>
    <definedName name="MR">#REF!</definedName>
    <definedName name="MRBoth">#REF!</definedName>
    <definedName name="_xlnm.Print_Area" localSheetId="1">'1 - Quantities'!$A$1:$E$41</definedName>
    <definedName name="_xlnm.Print_Area" localSheetId="2">'2 - Shipping'!$A$1:$F$45</definedName>
    <definedName name="_xlnm.Print_Area" localSheetId="0">Instructions!$A$1:$H$19</definedName>
    <definedName name="reading">#REF!</definedName>
    <definedName name="rSubject">#REF!</definedName>
    <definedName name="schools_global">#REF!</definedName>
    <definedName name="schools_name">#REF!</definedName>
    <definedName name="ship">#REF!</definedName>
    <definedName name="shipping">#REF!</definedName>
    <definedName name="shippingchoices">'2 - Shipping'!$M$12:$M$14</definedName>
    <definedName name="state_dt">#REF!</definedName>
    <definedName name="state_global">#REF!</definedName>
    <definedName name="states">#REF!</definedName>
    <definedName name="states_all">#REF!</definedName>
    <definedName name="student_bundles">#REF!</definedName>
    <definedName name="student_grades">#REF!</definedName>
    <definedName name="student_item_numbers">#REF!</definedName>
    <definedName name="student_payments">#REF!</definedName>
    <definedName name="student_prices">#REF!</definedName>
    <definedName name="student_terms">#REF!</definedName>
    <definedName name="Subject">#REF!</definedName>
    <definedName name="subject1">#REF!</definedName>
    <definedName name="subject2">#REF!</definedName>
    <definedName name="teacher_grades">#REF!</definedName>
    <definedName name="teacher_item_numbers">#REF!</definedName>
    <definedName name="teacher_prices">#REF!</definedName>
    <definedName name="teacher_terms">#REF!</definedName>
    <definedName name="teacher_types">#REF!</definedName>
    <definedName name="yes_no">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S3" i="20" l="1"/>
  <c r="AS4" i="20"/>
  <c r="AS5" i="20"/>
  <c r="AS6" i="20"/>
  <c r="AS7" i="20"/>
  <c r="AS8" i="20"/>
  <c r="AS9" i="20"/>
  <c r="AS10" i="20"/>
  <c r="AS11" i="20"/>
  <c r="AS12" i="20"/>
  <c r="AS13" i="20"/>
  <c r="AS14" i="20"/>
  <c r="AS15" i="20"/>
  <c r="AS16" i="20"/>
  <c r="AS17" i="20"/>
  <c r="AS18" i="20"/>
  <c r="AS19" i="20"/>
  <c r="AS20" i="20"/>
  <c r="AS21" i="20"/>
  <c r="AS22" i="20"/>
  <c r="AS23" i="20"/>
  <c r="AS24" i="20"/>
  <c r="AS25" i="20"/>
  <c r="AS26" i="20"/>
  <c r="AS27" i="20"/>
  <c r="AS28" i="20"/>
  <c r="AS29" i="20"/>
  <c r="AS30" i="20"/>
  <c r="AS31" i="20"/>
  <c r="AS32" i="20"/>
  <c r="AS33" i="20"/>
  <c r="AS34" i="20"/>
  <c r="AS35" i="20"/>
  <c r="AS36" i="20"/>
  <c r="AS37" i="20"/>
  <c r="AS38" i="20"/>
  <c r="AS39" i="20"/>
  <c r="AS40" i="20"/>
  <c r="AS41" i="20"/>
  <c r="AS42" i="20"/>
  <c r="AS43" i="20"/>
  <c r="AS44" i="20"/>
  <c r="AS45" i="20"/>
  <c r="AS46" i="20"/>
  <c r="AS47" i="20"/>
  <c r="AS48" i="20"/>
  <c r="AS49" i="20"/>
  <c r="AS50" i="20"/>
  <c r="AS51" i="20"/>
  <c r="AS52" i="20"/>
  <c r="AS53" i="20"/>
  <c r="AS54" i="20"/>
  <c r="AS55" i="20"/>
  <c r="AS56" i="20"/>
  <c r="AS57" i="20"/>
  <c r="AS58" i="20"/>
  <c r="AS59" i="20"/>
  <c r="AS60" i="20"/>
  <c r="AS61" i="20"/>
  <c r="AS62" i="20"/>
  <c r="AS63" i="20"/>
  <c r="AS64" i="20"/>
  <c r="AS65" i="20"/>
  <c r="AS66" i="20"/>
  <c r="AS67" i="20"/>
  <c r="AS68" i="20"/>
  <c r="AS69" i="20"/>
  <c r="AS70" i="20"/>
  <c r="AS71" i="20"/>
  <c r="AS72" i="20"/>
  <c r="AS73" i="20"/>
  <c r="AS74" i="20"/>
  <c r="AS75" i="20"/>
  <c r="AS76" i="20"/>
  <c r="AS77" i="20"/>
  <c r="AS78" i="20"/>
  <c r="AS79" i="20"/>
  <c r="AS80" i="20"/>
  <c r="AS81" i="20"/>
  <c r="AS82" i="20"/>
  <c r="AS83" i="20"/>
  <c r="AS84" i="20"/>
  <c r="AS85" i="20"/>
  <c r="AS86" i="20"/>
  <c r="AS87" i="20"/>
  <c r="AS88" i="20"/>
  <c r="AS89" i="20"/>
  <c r="AS90" i="20"/>
  <c r="AS91" i="20"/>
  <c r="AS92" i="20"/>
  <c r="AS93" i="20"/>
  <c r="AS94" i="20"/>
  <c r="AS95" i="20"/>
  <c r="AS96" i="20"/>
  <c r="AS97" i="20"/>
  <c r="AS98" i="20"/>
  <c r="AS99" i="20"/>
  <c r="AS100" i="20"/>
  <c r="AS101" i="20"/>
  <c r="AS102" i="20"/>
  <c r="AS103" i="20"/>
  <c r="AS104" i="20"/>
  <c r="AS105" i="20"/>
  <c r="AS106" i="20"/>
  <c r="AS107" i="20"/>
  <c r="AS108" i="20"/>
  <c r="AS109" i="20"/>
  <c r="AS110" i="20"/>
  <c r="AS111" i="20"/>
  <c r="AS112" i="20"/>
  <c r="AS113" i="20"/>
  <c r="AS114" i="20"/>
  <c r="AS115" i="20"/>
  <c r="AS116" i="20"/>
  <c r="AS117" i="20"/>
  <c r="AS118" i="20"/>
  <c r="AS119" i="20"/>
  <c r="AS120" i="20"/>
  <c r="AS121" i="20"/>
  <c r="AS122" i="20"/>
  <c r="AS123" i="20"/>
  <c r="AS124" i="20"/>
  <c r="AS125" i="20"/>
  <c r="AS126" i="20"/>
  <c r="AS127" i="20"/>
  <c r="AS128" i="20"/>
  <c r="AS129" i="20"/>
  <c r="AS130" i="20"/>
  <c r="AS131" i="20"/>
  <c r="AS132" i="20"/>
  <c r="AS133" i="20"/>
  <c r="AS134" i="20"/>
  <c r="AS135" i="20"/>
  <c r="AS136" i="20"/>
  <c r="AS137" i="20"/>
  <c r="AS138" i="20"/>
  <c r="AS139" i="20"/>
  <c r="AS140" i="20"/>
  <c r="AS141" i="20"/>
  <c r="AS142" i="20"/>
  <c r="AS143" i="20"/>
  <c r="AS144" i="20"/>
  <c r="AS145" i="20"/>
  <c r="AS146" i="20"/>
  <c r="AS147" i="20"/>
  <c r="AS148" i="20"/>
  <c r="AS149" i="20"/>
  <c r="AS150" i="20"/>
  <c r="AS151" i="20"/>
  <c r="AS152" i="20"/>
  <c r="AS153" i="20"/>
  <c r="AS154" i="20"/>
  <c r="AS155" i="20"/>
  <c r="AS156" i="20"/>
  <c r="AS157" i="20"/>
  <c r="AS158" i="20"/>
  <c r="AS159" i="20"/>
  <c r="AS160" i="20"/>
  <c r="AS161" i="20"/>
  <c r="AS162" i="20"/>
  <c r="AS163" i="20"/>
  <c r="AS164" i="20"/>
  <c r="AS165" i="20"/>
  <c r="AS166" i="20"/>
  <c r="AS167" i="20"/>
  <c r="AS168" i="20"/>
  <c r="AS169" i="20"/>
  <c r="AS170" i="20"/>
  <c r="AS171" i="20"/>
  <c r="AS172" i="20"/>
  <c r="AS173" i="20"/>
  <c r="AS174" i="20"/>
  <c r="AS175" i="20"/>
  <c r="AS176" i="20"/>
  <c r="AS177" i="20"/>
  <c r="AH3" i="20"/>
  <c r="AH4" i="20"/>
  <c r="AH5" i="20"/>
  <c r="AH6" i="20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20" i="20"/>
  <c r="AH21" i="20"/>
  <c r="AH22" i="20"/>
  <c r="AH23" i="20"/>
  <c r="AH24" i="20"/>
  <c r="AH25" i="20"/>
  <c r="AH26" i="20"/>
  <c r="AH27" i="20"/>
  <c r="AH28" i="20"/>
  <c r="AH29" i="20"/>
  <c r="AH30" i="20"/>
  <c r="AH31" i="20"/>
  <c r="AH32" i="20"/>
  <c r="AH33" i="20"/>
  <c r="AH34" i="20"/>
  <c r="AH35" i="20"/>
  <c r="AH36" i="20"/>
  <c r="AH37" i="20"/>
  <c r="AH38" i="20"/>
  <c r="AH39" i="20"/>
  <c r="AH40" i="20"/>
  <c r="AH41" i="20"/>
  <c r="AH42" i="20"/>
  <c r="AH43" i="20"/>
  <c r="AH44" i="20"/>
  <c r="AH45" i="20"/>
  <c r="AH46" i="20"/>
  <c r="AH47" i="20"/>
  <c r="AH48" i="20"/>
  <c r="AH49" i="20"/>
  <c r="AH50" i="20"/>
  <c r="AH51" i="20"/>
  <c r="AH52" i="20"/>
  <c r="AH53" i="20"/>
  <c r="AH54" i="20"/>
  <c r="AH55" i="20"/>
  <c r="AH56" i="20"/>
  <c r="AH57" i="20"/>
  <c r="AH58" i="20"/>
  <c r="AH59" i="20"/>
  <c r="AH60" i="20"/>
  <c r="AH61" i="20"/>
  <c r="AH62" i="20"/>
  <c r="AH63" i="20"/>
  <c r="AH64" i="20"/>
  <c r="AH65" i="20"/>
  <c r="AH66" i="20"/>
  <c r="AH67" i="20"/>
  <c r="AH68" i="20"/>
  <c r="AH69" i="20"/>
  <c r="AH70" i="20"/>
  <c r="AH71" i="20"/>
  <c r="AH72" i="20"/>
  <c r="AH73" i="20"/>
  <c r="AH74" i="20"/>
  <c r="AH75" i="20"/>
  <c r="AH76" i="20"/>
  <c r="AH77" i="20"/>
  <c r="AH78" i="20"/>
  <c r="AH79" i="20"/>
  <c r="AH80" i="20"/>
  <c r="AH81" i="20"/>
  <c r="AH82" i="20"/>
  <c r="AH83" i="20"/>
  <c r="AH84" i="20"/>
  <c r="AH85" i="20"/>
  <c r="AH86" i="20"/>
  <c r="AH87" i="20"/>
  <c r="AH88" i="20"/>
  <c r="AH89" i="20"/>
  <c r="AH90" i="20"/>
  <c r="AH91" i="20"/>
  <c r="AH92" i="20"/>
  <c r="AH93" i="20"/>
  <c r="AH94" i="20"/>
  <c r="AH95" i="20"/>
  <c r="AH96" i="20"/>
  <c r="AH97" i="20"/>
  <c r="AH98" i="20"/>
  <c r="AH99" i="20"/>
  <c r="AH100" i="20"/>
  <c r="AH101" i="20"/>
  <c r="AH102" i="20"/>
  <c r="AH103" i="20"/>
  <c r="AH104" i="20"/>
  <c r="AH105" i="20"/>
  <c r="AH106" i="20"/>
  <c r="AH107" i="20"/>
  <c r="AH108" i="20"/>
  <c r="AH109" i="20"/>
  <c r="AH110" i="20"/>
  <c r="AH111" i="20"/>
  <c r="AH112" i="20"/>
  <c r="AH113" i="20"/>
  <c r="AH114" i="20"/>
  <c r="AH115" i="20"/>
  <c r="AH116" i="20"/>
  <c r="AH117" i="20"/>
  <c r="AH118" i="20"/>
  <c r="AH119" i="20"/>
  <c r="AH120" i="20"/>
  <c r="AH121" i="20"/>
  <c r="AH122" i="20"/>
  <c r="AH123" i="20"/>
  <c r="AH124" i="20"/>
  <c r="AH125" i="20"/>
  <c r="AH126" i="20"/>
  <c r="AH127" i="20"/>
  <c r="AH128" i="20"/>
  <c r="AH129" i="20"/>
  <c r="AH130" i="20"/>
  <c r="AH131" i="20"/>
  <c r="AH132" i="20"/>
  <c r="AH133" i="20"/>
  <c r="AH134" i="20"/>
  <c r="AH135" i="20"/>
  <c r="AH136" i="20"/>
  <c r="AH137" i="20"/>
  <c r="AH138" i="20"/>
  <c r="AH139" i="20"/>
  <c r="AH140" i="20"/>
  <c r="AH141" i="20"/>
  <c r="AH142" i="20"/>
  <c r="AH143" i="20"/>
  <c r="AH144" i="20"/>
  <c r="AH145" i="20"/>
  <c r="AH146" i="20"/>
  <c r="AH147" i="20"/>
  <c r="AH148" i="20"/>
  <c r="AH149" i="20"/>
  <c r="AH150" i="20"/>
  <c r="AH151" i="20"/>
  <c r="AH152" i="20"/>
  <c r="AH153" i="20"/>
  <c r="AH154" i="20"/>
  <c r="AH155" i="20"/>
  <c r="AH156" i="20"/>
  <c r="AH157" i="20"/>
  <c r="AH158" i="20"/>
  <c r="AH159" i="20"/>
  <c r="AH160" i="20"/>
  <c r="AH161" i="20"/>
  <c r="AH162" i="20"/>
  <c r="AH163" i="20"/>
  <c r="AH164" i="20"/>
  <c r="AH165" i="20"/>
  <c r="AH166" i="20"/>
  <c r="AH167" i="20"/>
  <c r="AH168" i="20"/>
  <c r="AH169" i="20"/>
  <c r="AH170" i="20"/>
  <c r="AH171" i="20"/>
  <c r="AH172" i="20"/>
  <c r="AH173" i="20"/>
  <c r="AH174" i="20"/>
  <c r="AH175" i="20"/>
  <c r="AH176" i="20"/>
  <c r="AH177" i="20"/>
  <c r="AH178" i="20"/>
  <c r="AH179" i="20"/>
  <c r="AH180" i="20"/>
  <c r="AH181" i="20"/>
  <c r="AH182" i="20"/>
  <c r="AH183" i="20"/>
  <c r="AH184" i="20"/>
  <c r="AH185" i="20"/>
  <c r="AH186" i="20"/>
  <c r="AH187" i="20"/>
  <c r="AH188" i="20"/>
  <c r="AH189" i="20"/>
  <c r="AH190" i="20"/>
  <c r="AH191" i="20"/>
  <c r="AH192" i="20"/>
  <c r="AH193" i="20"/>
  <c r="AH194" i="20"/>
  <c r="AH195" i="20"/>
  <c r="AH196" i="20"/>
  <c r="AH197" i="20"/>
  <c r="AH198" i="20"/>
  <c r="AH199" i="20"/>
  <c r="AH200" i="20"/>
  <c r="AH201" i="20"/>
  <c r="AH202" i="20"/>
  <c r="AH203" i="20"/>
  <c r="AH204" i="20"/>
  <c r="AH205" i="20"/>
  <c r="AH206" i="20"/>
  <c r="AH207" i="20"/>
  <c r="AH208" i="20"/>
  <c r="AH209" i="20"/>
  <c r="AH210" i="20"/>
  <c r="AH211" i="20"/>
  <c r="AH212" i="20"/>
  <c r="AH213" i="20"/>
  <c r="AH214" i="20"/>
  <c r="AH215" i="20"/>
  <c r="AH216" i="20"/>
  <c r="AH217" i="20"/>
  <c r="AH218" i="20"/>
  <c r="AH219" i="20"/>
  <c r="AH220" i="20"/>
  <c r="AH221" i="20"/>
  <c r="AH222" i="20"/>
  <c r="AH223" i="20"/>
  <c r="AH224" i="20"/>
  <c r="AH225" i="20"/>
  <c r="AH226" i="20"/>
  <c r="AH227" i="20"/>
  <c r="AH228" i="20"/>
  <c r="AH229" i="20"/>
  <c r="AH230" i="20"/>
  <c r="AH231" i="20"/>
  <c r="AH232" i="20"/>
  <c r="AH233" i="20"/>
  <c r="AH234" i="20"/>
  <c r="AH235" i="20"/>
  <c r="AH236" i="20"/>
  <c r="AH237" i="20"/>
  <c r="AH238" i="20"/>
  <c r="AH239" i="20"/>
  <c r="AH240" i="20"/>
  <c r="AH241" i="20"/>
  <c r="AH242" i="20"/>
  <c r="AH243" i="20"/>
  <c r="AH244" i="20"/>
  <c r="AH245" i="20"/>
  <c r="AH246" i="20"/>
  <c r="AH247" i="20"/>
  <c r="AH248" i="20"/>
  <c r="AH249" i="20"/>
  <c r="AH250" i="20"/>
  <c r="AH251" i="20"/>
  <c r="AH252" i="20"/>
  <c r="AH253" i="20"/>
  <c r="AH254" i="20"/>
  <c r="AH255" i="20"/>
  <c r="AH256" i="20"/>
  <c r="AH257" i="20"/>
  <c r="AH258" i="20"/>
  <c r="AH259" i="20"/>
  <c r="AH260" i="20"/>
  <c r="AH261" i="20"/>
  <c r="AH262" i="20"/>
  <c r="AH263" i="20"/>
  <c r="AH264" i="20"/>
  <c r="AH265" i="20"/>
  <c r="AH266" i="20"/>
  <c r="AH267" i="20"/>
  <c r="AH268" i="20"/>
  <c r="AH269" i="20"/>
  <c r="AH270" i="20"/>
  <c r="AH271" i="20"/>
  <c r="AH272" i="20"/>
  <c r="AH273" i="20"/>
  <c r="AH274" i="20"/>
  <c r="AH275" i="20"/>
  <c r="AH276" i="20"/>
  <c r="AH277" i="20"/>
  <c r="AH278" i="20"/>
  <c r="AH279" i="20"/>
  <c r="AH280" i="20"/>
  <c r="AH281" i="20"/>
  <c r="AH282" i="20"/>
  <c r="AH283" i="20"/>
  <c r="AH284" i="20"/>
  <c r="AH285" i="20"/>
  <c r="AH286" i="20"/>
  <c r="AH287" i="20"/>
  <c r="AH288" i="20"/>
  <c r="AH289" i="20"/>
  <c r="AH290" i="20"/>
  <c r="AH291" i="20"/>
  <c r="AH292" i="20"/>
  <c r="AH293" i="20"/>
  <c r="AH294" i="20"/>
  <c r="AH295" i="20"/>
  <c r="AH296" i="20"/>
  <c r="AH297" i="20"/>
  <c r="AH298" i="20"/>
  <c r="AH299" i="20"/>
  <c r="AH300" i="20"/>
  <c r="AH301" i="20"/>
  <c r="AH302" i="20"/>
  <c r="AH303" i="20"/>
  <c r="AH304" i="20"/>
  <c r="AH305" i="20"/>
  <c r="AH306" i="20"/>
  <c r="AH307" i="20"/>
  <c r="AH308" i="20"/>
  <c r="AH309" i="20"/>
  <c r="AH310" i="20"/>
  <c r="AH311" i="20"/>
  <c r="AH312" i="20"/>
  <c r="AH313" i="20"/>
  <c r="AH314" i="20"/>
  <c r="AH315" i="20"/>
  <c r="AH316" i="20"/>
  <c r="AH317" i="20"/>
  <c r="AH318" i="20"/>
  <c r="AH319" i="20"/>
  <c r="AH320" i="20"/>
  <c r="AH321" i="20"/>
  <c r="AH322" i="20"/>
  <c r="AH323" i="20"/>
  <c r="AH324" i="20"/>
  <c r="AH325" i="20"/>
  <c r="AH326" i="20"/>
  <c r="AH327" i="20"/>
  <c r="AH328" i="20"/>
  <c r="AH329" i="20"/>
  <c r="AH330" i="20"/>
  <c r="AH331" i="20"/>
  <c r="AH332" i="20"/>
  <c r="AH333" i="20"/>
  <c r="AH334" i="20"/>
  <c r="AH335" i="20"/>
  <c r="AH336" i="20"/>
  <c r="AH337" i="20"/>
  <c r="AH338" i="20"/>
  <c r="AH339" i="20"/>
  <c r="AH340" i="20"/>
  <c r="AH341" i="20"/>
  <c r="AH342" i="20"/>
  <c r="AH343" i="20"/>
  <c r="AH344" i="20"/>
  <c r="AH345" i="20"/>
  <c r="AH346" i="20"/>
  <c r="AH347" i="20"/>
  <c r="AH348" i="20"/>
  <c r="AH349" i="20"/>
  <c r="AH350" i="20"/>
  <c r="AH351" i="20"/>
  <c r="AH352" i="20"/>
  <c r="AH353" i="20"/>
  <c r="AH354" i="20"/>
  <c r="AH355" i="20"/>
  <c r="AH356" i="20"/>
  <c r="AH357" i="20"/>
  <c r="AH358" i="20"/>
  <c r="AH359" i="20"/>
  <c r="AH360" i="20"/>
  <c r="AH361" i="20"/>
  <c r="AH362" i="20"/>
  <c r="AH363" i="20"/>
  <c r="AH364" i="20"/>
  <c r="AH365" i="20"/>
  <c r="AH366" i="20"/>
  <c r="AH367" i="20"/>
  <c r="AH368" i="20"/>
  <c r="AH369" i="20"/>
  <c r="AH370" i="20"/>
  <c r="AH371" i="20"/>
  <c r="AH372" i="20"/>
  <c r="AH373" i="20"/>
  <c r="AH374" i="20"/>
  <c r="AH375" i="20"/>
  <c r="AH376" i="20"/>
  <c r="AH377" i="20"/>
  <c r="AH378" i="20"/>
  <c r="AH379" i="20"/>
  <c r="AH380" i="20"/>
  <c r="AH381" i="20"/>
  <c r="AH382" i="20"/>
  <c r="AH383" i="20"/>
  <c r="AH384" i="20"/>
  <c r="AH385" i="20"/>
  <c r="AH386" i="20"/>
  <c r="AH387" i="20"/>
  <c r="AH388" i="20"/>
  <c r="AH389" i="20"/>
  <c r="AH390" i="20"/>
  <c r="AH391" i="20"/>
  <c r="AH392" i="20"/>
  <c r="AH393" i="20"/>
  <c r="AH394" i="20"/>
  <c r="AH395" i="20"/>
  <c r="AH396" i="20"/>
  <c r="AH397" i="20"/>
  <c r="AH398" i="20"/>
  <c r="AH399" i="20"/>
  <c r="AH400" i="20"/>
  <c r="AH401" i="20"/>
  <c r="AH402" i="20"/>
  <c r="AH403" i="20"/>
  <c r="AH404" i="20"/>
  <c r="AH405" i="20"/>
  <c r="AH406" i="20"/>
  <c r="AH407" i="20"/>
  <c r="AH408" i="20"/>
  <c r="AH409" i="20"/>
  <c r="AH410" i="20"/>
  <c r="AH411" i="20"/>
  <c r="AH412" i="20"/>
  <c r="AH413" i="20"/>
  <c r="AH414" i="20"/>
  <c r="AH415" i="20"/>
  <c r="AH416" i="20"/>
  <c r="AH417" i="20"/>
  <c r="AH418" i="20"/>
  <c r="AH419" i="20"/>
  <c r="AH420" i="20"/>
  <c r="AH421" i="20"/>
  <c r="AH422" i="20"/>
  <c r="AH423" i="20"/>
  <c r="AH424" i="20"/>
  <c r="AH425" i="20"/>
  <c r="AH426" i="20"/>
  <c r="AH427" i="20"/>
  <c r="AH428" i="20"/>
  <c r="AH429" i="20"/>
  <c r="AH430" i="20"/>
  <c r="AH431" i="20"/>
  <c r="AH432" i="20"/>
  <c r="AH433" i="20"/>
  <c r="AH434" i="20"/>
  <c r="AH435" i="20"/>
  <c r="AH436" i="20"/>
  <c r="AH437" i="20"/>
  <c r="AH438" i="20"/>
  <c r="AH439" i="20"/>
  <c r="AH440" i="20"/>
  <c r="AH441" i="20"/>
  <c r="AH442" i="20"/>
  <c r="AH443" i="20"/>
  <c r="AH444" i="20"/>
  <c r="AH445" i="20"/>
  <c r="AH446" i="20"/>
  <c r="AH447" i="20"/>
  <c r="AH448" i="20"/>
  <c r="AH449" i="20"/>
  <c r="AH450" i="20"/>
  <c r="AH451" i="20"/>
  <c r="AH452" i="20"/>
  <c r="AH453" i="20"/>
  <c r="AH454" i="20"/>
  <c r="AH455" i="20"/>
  <c r="AH456" i="20"/>
  <c r="AH457" i="20"/>
  <c r="AH458" i="20"/>
  <c r="AH459" i="20"/>
  <c r="AH460" i="20"/>
  <c r="AH461" i="20"/>
  <c r="AH462" i="20"/>
  <c r="AH463" i="20"/>
  <c r="AH464" i="20"/>
  <c r="AH465" i="20"/>
  <c r="AH466" i="20"/>
  <c r="AH467" i="20"/>
  <c r="AH468" i="20"/>
  <c r="AH469" i="20"/>
  <c r="AH470" i="20"/>
  <c r="AH471" i="20"/>
  <c r="AH472" i="20"/>
  <c r="AH473" i="20"/>
  <c r="AH474" i="20"/>
  <c r="AH475" i="20"/>
  <c r="AH476" i="20"/>
  <c r="AH477" i="20"/>
  <c r="AH478" i="20"/>
  <c r="AH479" i="20"/>
  <c r="AH480" i="20"/>
  <c r="AH481" i="20"/>
  <c r="AH482" i="20"/>
  <c r="AH483" i="20"/>
  <c r="AH484" i="20"/>
  <c r="AH485" i="20"/>
  <c r="AH486" i="20"/>
  <c r="AH487" i="20"/>
  <c r="AH488" i="20"/>
  <c r="AH489" i="20"/>
  <c r="AH490" i="20"/>
  <c r="AH491" i="20"/>
  <c r="AH492" i="20"/>
  <c r="AH493" i="20"/>
  <c r="AH494" i="20"/>
  <c r="AH495" i="20"/>
  <c r="AH496" i="20"/>
  <c r="AH497" i="20"/>
  <c r="AH498" i="20"/>
  <c r="AH499" i="20"/>
  <c r="AH500" i="20"/>
  <c r="AH501" i="20"/>
  <c r="AH502" i="20"/>
  <c r="AH503" i="20"/>
  <c r="AH504" i="20"/>
  <c r="AH505" i="20"/>
  <c r="AH506" i="20"/>
  <c r="AH507" i="20"/>
  <c r="AH508" i="20"/>
  <c r="AH509" i="20"/>
  <c r="AH510" i="20"/>
  <c r="AH511" i="20"/>
  <c r="AH512" i="20"/>
  <c r="AH513" i="20"/>
  <c r="AH514" i="20"/>
  <c r="AH515" i="20"/>
  <c r="AH516" i="20"/>
  <c r="AH517" i="20"/>
  <c r="AH518" i="20"/>
  <c r="AH519" i="20"/>
  <c r="AH520" i="20"/>
  <c r="AH521" i="20"/>
  <c r="AH522" i="20"/>
  <c r="AH523" i="20"/>
  <c r="AH524" i="20"/>
  <c r="AH525" i="20"/>
  <c r="AH526" i="20"/>
  <c r="AH527" i="20"/>
  <c r="AH528" i="20"/>
  <c r="AH529" i="20"/>
  <c r="AH530" i="20"/>
  <c r="AH531" i="20"/>
  <c r="AH532" i="20"/>
  <c r="AH533" i="20"/>
  <c r="AH534" i="20"/>
  <c r="AH535" i="20"/>
  <c r="AH536" i="20"/>
  <c r="AH537" i="20"/>
  <c r="AH538" i="20"/>
  <c r="AH539" i="20"/>
  <c r="AH540" i="20"/>
  <c r="AH541" i="20"/>
  <c r="AH542" i="20"/>
  <c r="AH543" i="20"/>
  <c r="AH544" i="20"/>
  <c r="AH545" i="20"/>
  <c r="AH546" i="20"/>
  <c r="AH547" i="20"/>
  <c r="AH548" i="20"/>
  <c r="AH549" i="20"/>
  <c r="AH550" i="20"/>
  <c r="AH551" i="20"/>
  <c r="AH552" i="20"/>
  <c r="AH553" i="20"/>
  <c r="AH554" i="20"/>
  <c r="AH555" i="20"/>
  <c r="AH556" i="20"/>
  <c r="AH557" i="20"/>
  <c r="AH558" i="20"/>
  <c r="AH559" i="20"/>
  <c r="AH560" i="20"/>
  <c r="AH561" i="20"/>
  <c r="AH562" i="20"/>
  <c r="AH563" i="20"/>
  <c r="AH564" i="20"/>
  <c r="AH565" i="20"/>
  <c r="AH566" i="20"/>
  <c r="AH567" i="20"/>
  <c r="AH568" i="20"/>
  <c r="AH569" i="20"/>
  <c r="AH570" i="20"/>
  <c r="AH571" i="20"/>
  <c r="AH572" i="20"/>
  <c r="AH573" i="20"/>
  <c r="AH574" i="20"/>
  <c r="AH575" i="20"/>
  <c r="AH576" i="20"/>
  <c r="AH577" i="20"/>
  <c r="AH578" i="20"/>
  <c r="AH579" i="20"/>
  <c r="AH580" i="20"/>
  <c r="AH581" i="20"/>
  <c r="AH582" i="20"/>
  <c r="AH583" i="20"/>
  <c r="AH584" i="20"/>
  <c r="AH585" i="20"/>
  <c r="AH586" i="20"/>
  <c r="AH587" i="20"/>
  <c r="AH588" i="20"/>
  <c r="AH589" i="20"/>
  <c r="AH590" i="20"/>
  <c r="AH591" i="20"/>
  <c r="AH592" i="20"/>
  <c r="AH593" i="20"/>
  <c r="AH594" i="20"/>
  <c r="AH595" i="20"/>
  <c r="AH596" i="20"/>
  <c r="AH597" i="20"/>
  <c r="AH598" i="20"/>
  <c r="AH599" i="20"/>
  <c r="AH600" i="20"/>
  <c r="AH601" i="20"/>
  <c r="AH602" i="20"/>
  <c r="AH603" i="20"/>
  <c r="AH604" i="20"/>
  <c r="AH605" i="20"/>
  <c r="AH606" i="20"/>
  <c r="AH607" i="20"/>
  <c r="AH608" i="20"/>
  <c r="AH609" i="20"/>
  <c r="AH610" i="20"/>
  <c r="AH611" i="20"/>
  <c r="AH612" i="20"/>
  <c r="AH613" i="20"/>
  <c r="AH614" i="20"/>
  <c r="AH615" i="20"/>
  <c r="AH616" i="20"/>
  <c r="AH617" i="20"/>
  <c r="AH618" i="20"/>
  <c r="AH619" i="20"/>
  <c r="AH620" i="20"/>
  <c r="AH621" i="20"/>
  <c r="AH622" i="20"/>
  <c r="AH623" i="20"/>
  <c r="AH624" i="20"/>
  <c r="AH625" i="20"/>
  <c r="AH626" i="20"/>
  <c r="AH627" i="20"/>
  <c r="AH628" i="20"/>
  <c r="AH629" i="20"/>
  <c r="AH630" i="20"/>
  <c r="AH631" i="20"/>
  <c r="AH632" i="20"/>
  <c r="AH633" i="20"/>
  <c r="AH634" i="20"/>
  <c r="AH635" i="20"/>
  <c r="AH636" i="20"/>
  <c r="AH637" i="20"/>
  <c r="AH638" i="20"/>
  <c r="AH639" i="20"/>
  <c r="AH640" i="20"/>
  <c r="AH641" i="20"/>
  <c r="AH642" i="20"/>
  <c r="AH643" i="20"/>
  <c r="AH644" i="20"/>
  <c r="AH645" i="20"/>
  <c r="AH646" i="20"/>
  <c r="AH647" i="20"/>
  <c r="AH648" i="20"/>
  <c r="AH649" i="20"/>
  <c r="AH650" i="20"/>
  <c r="AH651" i="20"/>
  <c r="AH652" i="20"/>
  <c r="AH653" i="20"/>
  <c r="AH654" i="20"/>
  <c r="AH655" i="20"/>
  <c r="AH656" i="20"/>
  <c r="AH657" i="20"/>
  <c r="AH658" i="20"/>
  <c r="AH659" i="20"/>
  <c r="AH660" i="20"/>
  <c r="AH661" i="20"/>
  <c r="AH662" i="20"/>
  <c r="AH663" i="20"/>
  <c r="AH664" i="20"/>
  <c r="AH665" i="20"/>
  <c r="AH666" i="20"/>
  <c r="AH667" i="20"/>
  <c r="AH668" i="20"/>
  <c r="AH669" i="20"/>
  <c r="AH670" i="20"/>
  <c r="AH671" i="20"/>
  <c r="AH672" i="20"/>
  <c r="AH673" i="20"/>
  <c r="AH674" i="20"/>
  <c r="AH675" i="20"/>
  <c r="AH676" i="20"/>
  <c r="AH677" i="20"/>
  <c r="AH678" i="20"/>
  <c r="AH679" i="20"/>
  <c r="AH680" i="20"/>
  <c r="AH681" i="20"/>
  <c r="AH682" i="20"/>
  <c r="AH683" i="20"/>
  <c r="AH684" i="20"/>
  <c r="AH685" i="20"/>
  <c r="AH686" i="20"/>
  <c r="AH687" i="20"/>
  <c r="AH688" i="20"/>
  <c r="AH689" i="20"/>
  <c r="AH690" i="20"/>
  <c r="AH691" i="20"/>
  <c r="AH692" i="20"/>
  <c r="AH693" i="20"/>
  <c r="AH694" i="20"/>
  <c r="AH695" i="20"/>
  <c r="AH696" i="20"/>
  <c r="AH697" i="20"/>
  <c r="AH698" i="20"/>
  <c r="AH699" i="20"/>
  <c r="AH700" i="20"/>
  <c r="AH701" i="20"/>
  <c r="AH702" i="20"/>
  <c r="AH703" i="20"/>
  <c r="AH704" i="20"/>
  <c r="AH705" i="20"/>
  <c r="AH706" i="20"/>
  <c r="AH707" i="20"/>
  <c r="AH708" i="20"/>
  <c r="AH709" i="20"/>
  <c r="AH710" i="20"/>
  <c r="AH711" i="20"/>
  <c r="AH712" i="20"/>
  <c r="AH713" i="20"/>
  <c r="AH714" i="20"/>
  <c r="AH715" i="20"/>
  <c r="AH716" i="20"/>
  <c r="AH717" i="20"/>
  <c r="AH718" i="20"/>
  <c r="AH719" i="20"/>
  <c r="AH720" i="20"/>
  <c r="S3" i="20"/>
  <c r="S4" i="20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102" i="20"/>
  <c r="S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2" i="20"/>
  <c r="A17" i="23"/>
  <c r="U720" i="20"/>
  <c r="U719" i="20"/>
  <c r="U718" i="20"/>
  <c r="U717" i="20"/>
  <c r="U716" i="20"/>
  <c r="U715" i="20"/>
  <c r="U714" i="20"/>
  <c r="U713" i="20"/>
  <c r="U712" i="20"/>
  <c r="U711" i="20"/>
  <c r="U710" i="20"/>
  <c r="U709" i="20"/>
  <c r="U708" i="20"/>
  <c r="U707" i="20"/>
  <c r="U706" i="20"/>
  <c r="U705" i="20"/>
  <c r="U704" i="20"/>
  <c r="U703" i="20"/>
  <c r="U702" i="20"/>
  <c r="U701" i="20"/>
  <c r="U700" i="20"/>
  <c r="U699" i="20"/>
  <c r="U698" i="20"/>
  <c r="U697" i="20"/>
  <c r="U696" i="20"/>
  <c r="U695" i="20"/>
  <c r="U694" i="20"/>
  <c r="U693" i="20"/>
  <c r="U692" i="20"/>
  <c r="U691" i="20"/>
  <c r="U690" i="20"/>
  <c r="U689" i="20"/>
  <c r="U688" i="20"/>
  <c r="U687" i="20"/>
  <c r="U686" i="20"/>
  <c r="U685" i="20"/>
  <c r="U684" i="20"/>
  <c r="U683" i="20"/>
  <c r="U682" i="20"/>
  <c r="U681" i="20"/>
  <c r="U680" i="20"/>
  <c r="U679" i="20"/>
  <c r="U678" i="20"/>
  <c r="U677" i="20"/>
  <c r="U676" i="20"/>
  <c r="U675" i="20"/>
  <c r="U674" i="20"/>
  <c r="U673" i="20"/>
  <c r="U672" i="20"/>
  <c r="U671" i="20"/>
  <c r="U670" i="20"/>
  <c r="U669" i="20"/>
  <c r="U668" i="20"/>
  <c r="U667" i="20"/>
  <c r="U666" i="20"/>
  <c r="U665" i="20"/>
  <c r="U664" i="20"/>
  <c r="U663" i="20"/>
  <c r="U662" i="20"/>
  <c r="U661" i="20"/>
  <c r="U660" i="20"/>
  <c r="U659" i="20"/>
  <c r="U658" i="20"/>
  <c r="U657" i="20"/>
  <c r="U656" i="20"/>
  <c r="U655" i="20"/>
  <c r="U654" i="20"/>
  <c r="U653" i="20"/>
  <c r="U652" i="20"/>
  <c r="U651" i="20"/>
  <c r="U650" i="20"/>
  <c r="U649" i="20"/>
  <c r="U648" i="20"/>
  <c r="U647" i="20"/>
  <c r="U646" i="20"/>
  <c r="U645" i="20"/>
  <c r="U644" i="20"/>
  <c r="U643" i="20"/>
  <c r="U642" i="20"/>
  <c r="U641" i="20"/>
  <c r="U640" i="20"/>
  <c r="U639" i="20"/>
  <c r="U638" i="20"/>
  <c r="U637" i="20"/>
  <c r="U636" i="20"/>
  <c r="U635" i="20"/>
  <c r="U634" i="20"/>
  <c r="U633" i="20"/>
  <c r="U632" i="20"/>
  <c r="U631" i="20"/>
  <c r="U630" i="20"/>
  <c r="U629" i="20"/>
  <c r="U628" i="20"/>
  <c r="U627" i="20"/>
  <c r="U626" i="20"/>
  <c r="U625" i="20"/>
  <c r="U624" i="20"/>
  <c r="U623" i="20"/>
  <c r="U622" i="20"/>
  <c r="U621" i="20"/>
  <c r="U620" i="20"/>
  <c r="U619" i="20"/>
  <c r="U618" i="20"/>
  <c r="U617" i="20"/>
  <c r="U616" i="20"/>
  <c r="U615" i="20"/>
  <c r="U614" i="20"/>
  <c r="U613" i="20"/>
  <c r="U612" i="20"/>
  <c r="U611" i="20"/>
  <c r="U610" i="20"/>
  <c r="U609" i="20"/>
  <c r="U608" i="20"/>
  <c r="U607" i="20"/>
  <c r="U606" i="20"/>
  <c r="U605" i="20"/>
  <c r="U604" i="20"/>
  <c r="U603" i="20"/>
  <c r="U602" i="20"/>
  <c r="U601" i="20"/>
  <c r="U600" i="20"/>
  <c r="U599" i="20"/>
  <c r="U598" i="20"/>
  <c r="U597" i="20"/>
  <c r="U596" i="20"/>
  <c r="U595" i="20"/>
  <c r="U594" i="20"/>
  <c r="U593" i="20"/>
  <c r="U592" i="20"/>
  <c r="U591" i="20"/>
  <c r="U590" i="20"/>
  <c r="U589" i="20"/>
  <c r="U588" i="20"/>
  <c r="U587" i="20"/>
  <c r="U586" i="20"/>
  <c r="U585" i="20"/>
  <c r="U584" i="20"/>
  <c r="U583" i="20"/>
  <c r="U582" i="20"/>
  <c r="U581" i="20"/>
  <c r="U580" i="20"/>
  <c r="U579" i="20"/>
  <c r="U578" i="20"/>
  <c r="U577" i="20"/>
  <c r="U576" i="20"/>
  <c r="U575" i="20"/>
  <c r="U574" i="20"/>
  <c r="U573" i="20"/>
  <c r="U572" i="20"/>
  <c r="U571" i="20"/>
  <c r="U570" i="20"/>
  <c r="U569" i="20"/>
  <c r="U568" i="20"/>
  <c r="U567" i="20"/>
  <c r="U566" i="20"/>
  <c r="U565" i="20"/>
  <c r="U564" i="20"/>
  <c r="U563" i="20"/>
  <c r="U562" i="20"/>
  <c r="U561" i="20"/>
  <c r="U560" i="20"/>
  <c r="U559" i="20"/>
  <c r="U558" i="20"/>
  <c r="U557" i="20"/>
  <c r="U556" i="20"/>
  <c r="U555" i="20"/>
  <c r="U554" i="20"/>
  <c r="U553" i="20"/>
  <c r="U552" i="20"/>
  <c r="U551" i="20"/>
  <c r="U550" i="20"/>
  <c r="U549" i="20"/>
  <c r="U548" i="20"/>
  <c r="U547" i="20"/>
  <c r="U546" i="20"/>
  <c r="U545" i="20"/>
  <c r="U544" i="20"/>
  <c r="U543" i="20"/>
  <c r="U542" i="20"/>
  <c r="U541" i="20"/>
  <c r="U540" i="20"/>
  <c r="U539" i="20"/>
  <c r="U538" i="20"/>
  <c r="U537" i="20"/>
  <c r="U536" i="20"/>
  <c r="U535" i="20"/>
  <c r="U534" i="20"/>
  <c r="U533" i="20"/>
  <c r="U532" i="20"/>
  <c r="U531" i="20"/>
  <c r="U530" i="20"/>
  <c r="U529" i="20"/>
  <c r="U528" i="20"/>
  <c r="U527" i="20"/>
  <c r="U526" i="20"/>
  <c r="U525" i="20"/>
  <c r="U524" i="20"/>
  <c r="U523" i="20"/>
  <c r="U522" i="20"/>
  <c r="U521" i="20"/>
  <c r="U520" i="20"/>
  <c r="U519" i="20"/>
  <c r="U518" i="20"/>
  <c r="U517" i="20"/>
  <c r="U516" i="20"/>
  <c r="U515" i="20"/>
  <c r="U514" i="20"/>
  <c r="U513" i="20"/>
  <c r="U512" i="20"/>
  <c r="U511" i="20"/>
  <c r="U510" i="20"/>
  <c r="U509" i="20"/>
  <c r="U508" i="20"/>
  <c r="U507" i="20"/>
  <c r="U506" i="20"/>
  <c r="U505" i="20"/>
  <c r="U504" i="20"/>
  <c r="U503" i="20"/>
  <c r="U502" i="20"/>
  <c r="U501" i="20"/>
  <c r="U500" i="20"/>
  <c r="U499" i="20"/>
  <c r="U498" i="20"/>
  <c r="U497" i="20"/>
  <c r="U496" i="20"/>
  <c r="U495" i="20"/>
  <c r="U494" i="20"/>
  <c r="U493" i="20"/>
  <c r="U492" i="20"/>
  <c r="U491" i="20"/>
  <c r="U490" i="20"/>
  <c r="U489" i="20"/>
  <c r="U488" i="20"/>
  <c r="U487" i="20"/>
  <c r="U486" i="20"/>
  <c r="U485" i="20"/>
  <c r="U484" i="20"/>
  <c r="U483" i="20"/>
  <c r="U482" i="20"/>
  <c r="U481" i="20"/>
  <c r="U480" i="20"/>
  <c r="U479" i="20"/>
  <c r="U478" i="20"/>
  <c r="U477" i="20"/>
  <c r="U476" i="20"/>
  <c r="U475" i="20"/>
  <c r="U474" i="20"/>
  <c r="U473" i="20"/>
  <c r="U472" i="20"/>
  <c r="U471" i="20"/>
  <c r="U470" i="20"/>
  <c r="U469" i="20"/>
  <c r="U468" i="20"/>
  <c r="U467" i="20"/>
  <c r="U466" i="20"/>
  <c r="U465" i="20"/>
  <c r="U464" i="20"/>
  <c r="U463" i="20"/>
  <c r="U462" i="20"/>
  <c r="U461" i="20"/>
  <c r="U460" i="20"/>
  <c r="U459" i="20"/>
  <c r="U458" i="20"/>
  <c r="U457" i="20"/>
  <c r="U456" i="20"/>
  <c r="U455" i="20"/>
  <c r="U454" i="20"/>
  <c r="U453" i="20"/>
  <c r="U452" i="20"/>
  <c r="U451" i="20"/>
  <c r="U450" i="20"/>
  <c r="U449" i="20"/>
  <c r="U448" i="20"/>
  <c r="U447" i="20"/>
  <c r="U446" i="20"/>
  <c r="U445" i="20"/>
  <c r="U444" i="20"/>
  <c r="U443" i="20"/>
  <c r="U442" i="20"/>
  <c r="U441" i="20"/>
  <c r="U440" i="20"/>
  <c r="U439" i="20"/>
  <c r="U438" i="20"/>
  <c r="U437" i="20"/>
  <c r="U436" i="20"/>
  <c r="U435" i="20"/>
  <c r="U434" i="20"/>
  <c r="U433" i="20"/>
  <c r="U432" i="20"/>
  <c r="U431" i="20"/>
  <c r="U430" i="20"/>
  <c r="U429" i="20"/>
  <c r="U428" i="20"/>
  <c r="U427" i="20"/>
  <c r="U426" i="20"/>
  <c r="U425" i="20"/>
  <c r="U424" i="20"/>
  <c r="U423" i="20"/>
  <c r="U422" i="20"/>
  <c r="U421" i="20"/>
  <c r="U420" i="20"/>
  <c r="U419" i="20"/>
  <c r="U418" i="20"/>
  <c r="U417" i="20"/>
  <c r="U416" i="20"/>
  <c r="U415" i="20"/>
  <c r="U414" i="20"/>
  <c r="U413" i="20"/>
  <c r="U412" i="20"/>
  <c r="U411" i="20"/>
  <c r="U410" i="20"/>
  <c r="U409" i="20"/>
  <c r="U408" i="20"/>
  <c r="U407" i="20"/>
  <c r="U406" i="20"/>
  <c r="U405" i="20"/>
  <c r="U404" i="20"/>
  <c r="U403" i="20"/>
  <c r="U402" i="20"/>
  <c r="U401" i="20"/>
  <c r="U400" i="20"/>
  <c r="U399" i="20"/>
  <c r="U398" i="20"/>
  <c r="U397" i="20"/>
  <c r="U396" i="20"/>
  <c r="U395" i="20"/>
  <c r="U394" i="20"/>
  <c r="U393" i="20"/>
  <c r="U392" i="20"/>
  <c r="U391" i="20"/>
  <c r="U390" i="20"/>
  <c r="U389" i="20"/>
  <c r="U388" i="20"/>
  <c r="U387" i="20"/>
  <c r="U386" i="20"/>
  <c r="U385" i="20"/>
  <c r="U384" i="20"/>
  <c r="U383" i="20"/>
  <c r="U382" i="20"/>
  <c r="U381" i="20"/>
  <c r="U380" i="20"/>
  <c r="U379" i="20"/>
  <c r="U378" i="20"/>
  <c r="U377" i="20"/>
  <c r="U376" i="20"/>
  <c r="U375" i="20"/>
  <c r="U374" i="20"/>
  <c r="U373" i="20"/>
  <c r="U372" i="20"/>
  <c r="U371" i="20"/>
  <c r="U370" i="20"/>
  <c r="U369" i="20"/>
  <c r="U368" i="20"/>
  <c r="U367" i="20"/>
  <c r="U366" i="20"/>
  <c r="U365" i="20"/>
  <c r="U364" i="20"/>
  <c r="U363" i="20"/>
  <c r="U362" i="20"/>
  <c r="U361" i="20"/>
  <c r="U360" i="20"/>
  <c r="U359" i="20"/>
  <c r="U358" i="20"/>
  <c r="U357" i="20"/>
  <c r="U356" i="20"/>
  <c r="U355" i="20"/>
  <c r="U354" i="20"/>
  <c r="U353" i="20"/>
  <c r="U352" i="20"/>
  <c r="U351" i="20"/>
  <c r="U350" i="20"/>
  <c r="U349" i="20"/>
  <c r="U348" i="20"/>
  <c r="U347" i="20"/>
  <c r="U346" i="20"/>
  <c r="U345" i="20"/>
  <c r="U344" i="20"/>
  <c r="U343" i="20"/>
  <c r="U342" i="20"/>
  <c r="U341" i="20"/>
  <c r="U340" i="20"/>
  <c r="U339" i="20"/>
  <c r="U338" i="20"/>
  <c r="U337" i="20"/>
  <c r="U336" i="20"/>
  <c r="U335" i="20"/>
  <c r="U334" i="20"/>
  <c r="U333" i="20"/>
  <c r="U332" i="20"/>
  <c r="U331" i="20"/>
  <c r="U330" i="20"/>
  <c r="U329" i="20"/>
  <c r="U328" i="20"/>
  <c r="U327" i="20"/>
  <c r="U326" i="20"/>
  <c r="U325" i="20"/>
  <c r="U324" i="20"/>
  <c r="U323" i="20"/>
  <c r="U322" i="20"/>
  <c r="U321" i="20"/>
  <c r="U320" i="20"/>
  <c r="U319" i="20"/>
  <c r="U318" i="20"/>
  <c r="U317" i="20"/>
  <c r="U316" i="20"/>
  <c r="U315" i="20"/>
  <c r="U314" i="20"/>
  <c r="U313" i="20"/>
  <c r="U312" i="20"/>
  <c r="U311" i="20"/>
  <c r="U310" i="20"/>
  <c r="U309" i="20"/>
  <c r="U308" i="20"/>
  <c r="U307" i="20"/>
  <c r="U306" i="20"/>
  <c r="U305" i="20"/>
  <c r="U304" i="20"/>
  <c r="U303" i="20"/>
  <c r="U302" i="20"/>
  <c r="U301" i="20"/>
  <c r="U300" i="20"/>
  <c r="U299" i="20"/>
  <c r="U298" i="20"/>
  <c r="U297" i="20"/>
  <c r="U296" i="20"/>
  <c r="U295" i="20"/>
  <c r="U294" i="20"/>
  <c r="U293" i="20"/>
  <c r="U292" i="20"/>
  <c r="U291" i="20"/>
  <c r="U290" i="20"/>
  <c r="U289" i="20"/>
  <c r="U288" i="20"/>
  <c r="U287" i="20"/>
  <c r="U286" i="20"/>
  <c r="U285" i="20"/>
  <c r="U284" i="20"/>
  <c r="U283" i="20"/>
  <c r="U282" i="20"/>
  <c r="U281" i="20"/>
  <c r="U280" i="20"/>
  <c r="U279" i="20"/>
  <c r="U278" i="20"/>
  <c r="U277" i="20"/>
  <c r="U276" i="20"/>
  <c r="U275" i="20"/>
  <c r="U274" i="20"/>
  <c r="U273" i="20"/>
  <c r="U272" i="20"/>
  <c r="U271" i="20"/>
  <c r="U270" i="20"/>
  <c r="U269" i="20"/>
  <c r="U268" i="20"/>
  <c r="U267" i="20"/>
  <c r="U266" i="20"/>
  <c r="U265" i="20"/>
  <c r="U264" i="20"/>
  <c r="U263" i="20"/>
  <c r="U262" i="20"/>
  <c r="U261" i="20"/>
  <c r="U260" i="20"/>
  <c r="U259" i="20"/>
  <c r="U258" i="20"/>
  <c r="U257" i="20"/>
  <c r="U256" i="20"/>
  <c r="U255" i="20"/>
  <c r="U254" i="20"/>
  <c r="U253" i="20"/>
  <c r="U252" i="20"/>
  <c r="U251" i="20"/>
  <c r="U250" i="20"/>
  <c r="U249" i="20"/>
  <c r="U248" i="20"/>
  <c r="U247" i="20"/>
  <c r="U246" i="20"/>
  <c r="U245" i="20"/>
  <c r="U244" i="20"/>
  <c r="U243" i="20"/>
  <c r="U242" i="20"/>
  <c r="U241" i="20"/>
  <c r="U240" i="20"/>
  <c r="U239" i="20"/>
  <c r="U238" i="20"/>
  <c r="U237" i="20"/>
  <c r="U236" i="20"/>
  <c r="U235" i="20"/>
  <c r="U234" i="20"/>
  <c r="U233" i="20"/>
  <c r="U232" i="20"/>
  <c r="U231" i="20"/>
  <c r="U230" i="20"/>
  <c r="U229" i="20"/>
  <c r="U228" i="20"/>
  <c r="U227" i="20"/>
  <c r="U226" i="20"/>
  <c r="U225" i="20"/>
  <c r="U224" i="20"/>
  <c r="U223" i="20"/>
  <c r="U222" i="20"/>
  <c r="U221" i="20"/>
  <c r="U220" i="20"/>
  <c r="U219" i="20"/>
  <c r="U218" i="20"/>
  <c r="U217" i="20"/>
  <c r="U216" i="20"/>
  <c r="U215" i="20"/>
  <c r="U214" i="20"/>
  <c r="U213" i="20"/>
  <c r="U212" i="20"/>
  <c r="U211" i="20"/>
  <c r="U210" i="20"/>
  <c r="U209" i="20"/>
  <c r="U208" i="20"/>
  <c r="U207" i="20"/>
  <c r="U206" i="20"/>
  <c r="U205" i="20"/>
  <c r="U204" i="20"/>
  <c r="U203" i="20"/>
  <c r="U202" i="20"/>
  <c r="U201" i="20"/>
  <c r="U200" i="20"/>
  <c r="U199" i="20"/>
  <c r="U198" i="20"/>
  <c r="U197" i="20"/>
  <c r="U196" i="20"/>
  <c r="U195" i="20"/>
  <c r="U194" i="20"/>
  <c r="U193" i="20"/>
  <c r="U192" i="20"/>
  <c r="U191" i="20"/>
  <c r="U190" i="20"/>
  <c r="U189" i="20"/>
  <c r="U188" i="20"/>
  <c r="U187" i="20"/>
  <c r="U186" i="20"/>
  <c r="U185" i="20"/>
  <c r="U184" i="20"/>
  <c r="U183" i="20"/>
  <c r="U182" i="20"/>
  <c r="U181" i="20"/>
  <c r="U180" i="20"/>
  <c r="U179" i="20"/>
  <c r="U178" i="20"/>
  <c r="U177" i="20"/>
  <c r="U176" i="20"/>
  <c r="U175" i="20"/>
  <c r="U174" i="20"/>
  <c r="U173" i="20"/>
  <c r="U172" i="20"/>
  <c r="U171" i="20"/>
  <c r="U170" i="20"/>
  <c r="U169" i="20"/>
  <c r="U168" i="20"/>
  <c r="U167" i="20"/>
  <c r="U166" i="20"/>
  <c r="U165" i="20"/>
  <c r="U164" i="20"/>
  <c r="U163" i="20"/>
  <c r="U162" i="20"/>
  <c r="U161" i="20"/>
  <c r="U160" i="20"/>
  <c r="U159" i="20"/>
  <c r="U158" i="20"/>
  <c r="U157" i="20"/>
  <c r="U156" i="20"/>
  <c r="U155" i="20"/>
  <c r="U154" i="20"/>
  <c r="U153" i="20"/>
  <c r="U152" i="20"/>
  <c r="U151" i="20"/>
  <c r="U150" i="20"/>
  <c r="U149" i="20"/>
  <c r="U148" i="20"/>
  <c r="U147" i="20"/>
  <c r="U146" i="20"/>
  <c r="U145" i="20"/>
  <c r="U144" i="20"/>
  <c r="U143" i="20"/>
  <c r="U142" i="20"/>
  <c r="U141" i="20"/>
  <c r="U140" i="20"/>
  <c r="U139" i="20"/>
  <c r="U138" i="20"/>
  <c r="U137" i="20"/>
  <c r="U136" i="20"/>
  <c r="U135" i="20"/>
  <c r="U134" i="20"/>
  <c r="U133" i="20"/>
  <c r="U132" i="20"/>
  <c r="U131" i="20"/>
  <c r="U130" i="20"/>
  <c r="U129" i="20"/>
  <c r="U128" i="20"/>
  <c r="U127" i="20"/>
  <c r="U126" i="20"/>
  <c r="U125" i="20"/>
  <c r="U124" i="20"/>
  <c r="U123" i="20"/>
  <c r="U122" i="20"/>
  <c r="U121" i="20"/>
  <c r="U120" i="20"/>
  <c r="U119" i="20"/>
  <c r="U118" i="20"/>
  <c r="U117" i="20"/>
  <c r="U116" i="20"/>
  <c r="U115" i="20"/>
  <c r="U114" i="20"/>
  <c r="U113" i="20"/>
  <c r="U112" i="20"/>
  <c r="U111" i="20"/>
  <c r="U110" i="20"/>
  <c r="U109" i="20"/>
  <c r="U108" i="20"/>
  <c r="U107" i="20"/>
  <c r="U106" i="20"/>
  <c r="U105" i="20"/>
  <c r="U104" i="20"/>
  <c r="U103" i="20"/>
  <c r="U102" i="20"/>
  <c r="U101" i="20"/>
  <c r="U100" i="20"/>
  <c r="U99" i="20"/>
  <c r="U98" i="20"/>
  <c r="U97" i="20"/>
  <c r="U96" i="20"/>
  <c r="U95" i="20"/>
  <c r="U94" i="20"/>
  <c r="U93" i="20"/>
  <c r="U92" i="20"/>
  <c r="U91" i="20"/>
  <c r="U90" i="20"/>
  <c r="U89" i="20"/>
  <c r="U88" i="20"/>
  <c r="U87" i="20"/>
  <c r="U86" i="20"/>
  <c r="U85" i="20"/>
  <c r="U84" i="20"/>
  <c r="U83" i="20"/>
  <c r="U82" i="20"/>
  <c r="U81" i="20"/>
  <c r="U80" i="20"/>
  <c r="U79" i="20"/>
  <c r="U78" i="20"/>
  <c r="U77" i="20"/>
  <c r="U76" i="20"/>
  <c r="U75" i="20"/>
  <c r="U74" i="20"/>
  <c r="U73" i="20"/>
  <c r="U72" i="20"/>
  <c r="U71" i="20"/>
  <c r="U70" i="20"/>
  <c r="U69" i="20"/>
  <c r="U68" i="20"/>
  <c r="U67" i="20"/>
  <c r="U66" i="20"/>
  <c r="U65" i="20"/>
  <c r="U64" i="20"/>
  <c r="U63" i="20"/>
  <c r="U62" i="20"/>
  <c r="U61" i="20"/>
  <c r="U60" i="20"/>
  <c r="U59" i="20"/>
  <c r="U58" i="20"/>
  <c r="U57" i="20"/>
  <c r="U56" i="20"/>
  <c r="U55" i="20"/>
  <c r="U54" i="20"/>
  <c r="U53" i="20"/>
  <c r="U52" i="20"/>
  <c r="U51" i="20"/>
  <c r="U50" i="20"/>
  <c r="U49" i="20"/>
  <c r="U48" i="20"/>
  <c r="U47" i="20"/>
  <c r="U46" i="20"/>
  <c r="U45" i="20"/>
  <c r="U44" i="20"/>
  <c r="U43" i="20"/>
  <c r="U42" i="20"/>
  <c r="U41" i="20"/>
  <c r="U40" i="20"/>
  <c r="U39" i="20"/>
  <c r="U38" i="20"/>
  <c r="U37" i="20"/>
  <c r="U36" i="20"/>
  <c r="U35" i="20"/>
  <c r="U34" i="20"/>
  <c r="U33" i="20"/>
  <c r="U32" i="20"/>
  <c r="U31" i="20"/>
  <c r="U30" i="20"/>
  <c r="U29" i="20"/>
  <c r="U28" i="20"/>
  <c r="U27" i="20"/>
  <c r="U26" i="20"/>
  <c r="U25" i="20"/>
  <c r="U24" i="20"/>
  <c r="U23" i="20"/>
  <c r="U22" i="20"/>
  <c r="U21" i="20"/>
  <c r="U20" i="20"/>
  <c r="U19" i="20"/>
  <c r="U18" i="20"/>
  <c r="U17" i="20"/>
  <c r="U16" i="20"/>
  <c r="U15" i="20"/>
  <c r="U14" i="20"/>
  <c r="U13" i="20"/>
  <c r="U12" i="20"/>
  <c r="U11" i="20"/>
  <c r="U10" i="20"/>
  <c r="U9" i="20"/>
  <c r="U8" i="20"/>
  <c r="U7" i="20"/>
  <c r="U6" i="20"/>
  <c r="U5" i="20"/>
  <c r="U4" i="20"/>
  <c r="U3" i="20"/>
  <c r="U2" i="20"/>
  <c r="A112" i="23" l="1"/>
  <c r="A24" i="23"/>
  <c r="A135" i="23"/>
  <c r="A87" i="23"/>
  <c r="A39" i="23"/>
  <c r="A142" i="23"/>
  <c r="A134" i="23"/>
  <c r="A126" i="23"/>
  <c r="A118" i="23"/>
  <c r="A110" i="23"/>
  <c r="A102" i="23"/>
  <c r="A94" i="23"/>
  <c r="A86" i="23"/>
  <c r="A78" i="23"/>
  <c r="A70" i="23"/>
  <c r="A62" i="23"/>
  <c r="A54" i="23"/>
  <c r="A46" i="23"/>
  <c r="A38" i="23"/>
  <c r="A30" i="23"/>
  <c r="A22" i="23"/>
  <c r="A144" i="23"/>
  <c r="A88" i="23"/>
  <c r="A48" i="23"/>
  <c r="A127" i="23"/>
  <c r="A79" i="23"/>
  <c r="A31" i="23"/>
  <c r="A133" i="23"/>
  <c r="A125" i="23"/>
  <c r="A117" i="23"/>
  <c r="A109" i="23"/>
  <c r="A101" i="23"/>
  <c r="A93" i="23"/>
  <c r="A85" i="23"/>
  <c r="A77" i="23"/>
  <c r="A69" i="23"/>
  <c r="A61" i="23"/>
  <c r="A53" i="23"/>
  <c r="A45" i="23"/>
  <c r="A37" i="23"/>
  <c r="A29" i="23"/>
  <c r="A21" i="23"/>
  <c r="A120" i="23"/>
  <c r="A72" i="23"/>
  <c r="A64" i="23"/>
  <c r="A143" i="23"/>
  <c r="A95" i="23"/>
  <c r="A71" i="23"/>
  <c r="A23" i="23"/>
  <c r="A141" i="23"/>
  <c r="A140" i="23"/>
  <c r="A132" i="23"/>
  <c r="A124" i="23"/>
  <c r="A116" i="23"/>
  <c r="A108" i="23"/>
  <c r="A100" i="23"/>
  <c r="A92" i="23"/>
  <c r="A84" i="23"/>
  <c r="A76" i="23"/>
  <c r="A68" i="23"/>
  <c r="A60" i="23"/>
  <c r="A52" i="23"/>
  <c r="A44" i="23"/>
  <c r="A36" i="23"/>
  <c r="A28" i="23"/>
  <c r="A20" i="23"/>
  <c r="A104" i="23"/>
  <c r="A32" i="23"/>
  <c r="A119" i="23"/>
  <c r="A63" i="23"/>
  <c r="A147" i="23"/>
  <c r="A139" i="23"/>
  <c r="A131" i="23"/>
  <c r="A123" i="23"/>
  <c r="A115" i="23"/>
  <c r="A107" i="23"/>
  <c r="A99" i="23"/>
  <c r="A91" i="23"/>
  <c r="A83" i="23"/>
  <c r="A75" i="23"/>
  <c r="A67" i="23"/>
  <c r="A59" i="23"/>
  <c r="A51" i="23"/>
  <c r="A43" i="23"/>
  <c r="A35" i="23"/>
  <c r="A27" i="23"/>
  <c r="A19" i="23"/>
  <c r="A128" i="23"/>
  <c r="A96" i="23"/>
  <c r="A40" i="23"/>
  <c r="A111" i="23"/>
  <c r="A55" i="23"/>
  <c r="A146" i="23"/>
  <c r="A138" i="23"/>
  <c r="A130" i="23"/>
  <c r="A122" i="23"/>
  <c r="A114" i="23"/>
  <c r="A106" i="23"/>
  <c r="A98" i="23"/>
  <c r="A90" i="23"/>
  <c r="A82" i="23"/>
  <c r="A74" i="23"/>
  <c r="A66" i="23"/>
  <c r="A58" i="23"/>
  <c r="A50" i="23"/>
  <c r="A42" i="23"/>
  <c r="A34" i="23"/>
  <c r="A26" i="23"/>
  <c r="A18" i="23"/>
  <c r="A136" i="23"/>
  <c r="A80" i="23"/>
  <c r="A56" i="23"/>
  <c r="A103" i="23"/>
  <c r="A47" i="23"/>
  <c r="A145" i="23"/>
  <c r="A137" i="23"/>
  <c r="A129" i="23"/>
  <c r="A121" i="23"/>
  <c r="A113" i="23"/>
  <c r="A105" i="23"/>
  <c r="A97" i="23"/>
  <c r="A89" i="23"/>
  <c r="A81" i="23"/>
  <c r="A73" i="23"/>
  <c r="A65" i="23"/>
  <c r="A57" i="23"/>
  <c r="A49" i="23"/>
  <c r="A41" i="23"/>
  <c r="A33" i="23"/>
  <c r="A25" i="23"/>
  <c r="AH2" i="20"/>
  <c r="AS2" i="20"/>
  <c r="A141" i="28" l="1"/>
  <c r="AJ177" i="20"/>
  <c r="AJ176" i="20"/>
  <c r="AJ175" i="20"/>
  <c r="AJ174" i="20"/>
  <c r="AJ173" i="20"/>
  <c r="AJ172" i="20"/>
  <c r="AJ171" i="20"/>
  <c r="AJ170" i="20"/>
  <c r="AJ169" i="20"/>
  <c r="AJ168" i="20"/>
  <c r="AJ167" i="20"/>
  <c r="AJ166" i="20"/>
  <c r="AJ165" i="20"/>
  <c r="AJ164" i="20"/>
  <c r="AJ163" i="20"/>
  <c r="AJ162" i="20"/>
  <c r="AJ161" i="20"/>
  <c r="AJ160" i="20"/>
  <c r="AJ159" i="20"/>
  <c r="AJ158" i="20"/>
  <c r="AJ157" i="20"/>
  <c r="AJ156" i="20"/>
  <c r="AJ155" i="20"/>
  <c r="AJ154" i="20"/>
  <c r="AJ153" i="20"/>
  <c r="AJ152" i="20"/>
  <c r="AJ151" i="20"/>
  <c r="AJ150" i="20"/>
  <c r="AJ149" i="20"/>
  <c r="AJ148" i="20"/>
  <c r="AJ147" i="20"/>
  <c r="AJ146" i="20"/>
  <c r="AJ145" i="20"/>
  <c r="AJ144" i="20"/>
  <c r="AJ143" i="20"/>
  <c r="AJ142" i="20"/>
  <c r="AJ141" i="20"/>
  <c r="AJ140" i="20"/>
  <c r="AJ139" i="20"/>
  <c r="AJ138" i="20"/>
  <c r="AJ137" i="20"/>
  <c r="AJ136" i="20"/>
  <c r="AJ135" i="20"/>
  <c r="AJ134" i="20"/>
  <c r="AJ133" i="20"/>
  <c r="AJ132" i="20"/>
  <c r="AJ131" i="20"/>
  <c r="AJ130" i="20"/>
  <c r="AJ129" i="20"/>
  <c r="AJ128" i="20"/>
  <c r="AJ127" i="20"/>
  <c r="AJ126" i="20"/>
  <c r="AJ125" i="20"/>
  <c r="AJ124" i="20"/>
  <c r="AJ123" i="20"/>
  <c r="AJ122" i="20"/>
  <c r="AJ121" i="20"/>
  <c r="AJ120" i="20"/>
  <c r="AJ119" i="20"/>
  <c r="AJ118" i="20"/>
  <c r="AJ117" i="20"/>
  <c r="AJ116" i="20"/>
  <c r="AJ115" i="20"/>
  <c r="AJ114" i="20"/>
  <c r="AJ113" i="20"/>
  <c r="AJ112" i="20"/>
  <c r="AJ111" i="20"/>
  <c r="AJ110" i="20"/>
  <c r="AJ109" i="20"/>
  <c r="AJ108" i="20"/>
  <c r="AJ107" i="20"/>
  <c r="AJ106" i="20"/>
  <c r="AJ105" i="20"/>
  <c r="AJ104" i="20"/>
  <c r="AJ103" i="20"/>
  <c r="AJ102" i="20"/>
  <c r="AJ101" i="20"/>
  <c r="AJ100" i="20"/>
  <c r="AJ99" i="20"/>
  <c r="AJ98" i="20"/>
  <c r="AJ97" i="20"/>
  <c r="AJ96" i="20"/>
  <c r="AJ95" i="20"/>
  <c r="AJ94" i="20"/>
  <c r="AJ93" i="20"/>
  <c r="AJ92" i="20"/>
  <c r="AJ91" i="20"/>
  <c r="AJ90" i="20"/>
  <c r="AJ89" i="20"/>
  <c r="AJ88" i="20"/>
  <c r="AJ87" i="20"/>
  <c r="AJ86" i="20"/>
  <c r="AJ85" i="20"/>
  <c r="AJ84" i="20"/>
  <c r="AJ83" i="20"/>
  <c r="AJ82" i="20"/>
  <c r="AJ81" i="20"/>
  <c r="AJ80" i="20"/>
  <c r="AJ79" i="20"/>
  <c r="AJ78" i="20"/>
  <c r="AJ77" i="20"/>
  <c r="AJ76" i="20"/>
  <c r="AJ75" i="20"/>
  <c r="AJ74" i="20"/>
  <c r="AJ73" i="20"/>
  <c r="AJ72" i="20"/>
  <c r="AJ71" i="20"/>
  <c r="AJ70" i="20"/>
  <c r="AJ69" i="20"/>
  <c r="AJ68" i="20"/>
  <c r="AJ67" i="20"/>
  <c r="AJ66" i="20"/>
  <c r="AJ65" i="20"/>
  <c r="AJ64" i="20"/>
  <c r="AJ63" i="20"/>
  <c r="AJ62" i="20"/>
  <c r="AJ61" i="20"/>
  <c r="AJ60" i="20"/>
  <c r="AJ59" i="20"/>
  <c r="AJ58" i="20"/>
  <c r="AJ57" i="20"/>
  <c r="AJ56" i="20"/>
  <c r="AJ55" i="20"/>
  <c r="AJ54" i="20"/>
  <c r="AJ53" i="20"/>
  <c r="AJ52" i="20"/>
  <c r="AJ51" i="20"/>
  <c r="AJ50" i="20"/>
  <c r="AJ49" i="20"/>
  <c r="AJ48" i="20"/>
  <c r="AJ47" i="20"/>
  <c r="AJ46" i="20"/>
  <c r="AJ45" i="20"/>
  <c r="AJ44" i="20"/>
  <c r="AJ43" i="20"/>
  <c r="AJ42" i="20"/>
  <c r="AJ41" i="20"/>
  <c r="AJ40" i="20"/>
  <c r="AJ39" i="20"/>
  <c r="AJ38" i="20"/>
  <c r="AJ37" i="20"/>
  <c r="AJ36" i="20"/>
  <c r="AJ35" i="20"/>
  <c r="AJ34" i="20"/>
  <c r="AJ33" i="20"/>
  <c r="AJ32" i="20"/>
  <c r="AJ31" i="20"/>
  <c r="AJ30" i="20"/>
  <c r="AJ29" i="20"/>
  <c r="AJ28" i="20"/>
  <c r="AJ27" i="20"/>
  <c r="AJ26" i="20"/>
  <c r="AJ25" i="20"/>
  <c r="AJ24" i="20"/>
  <c r="AJ23" i="20"/>
  <c r="AJ22" i="20"/>
  <c r="AJ21" i="20"/>
  <c r="AJ20" i="20"/>
  <c r="AJ19" i="20"/>
  <c r="AJ18" i="20"/>
  <c r="AJ17" i="20"/>
  <c r="AJ16" i="20"/>
  <c r="AJ15" i="20"/>
  <c r="AJ14" i="20"/>
  <c r="AJ13" i="20"/>
  <c r="AJ12" i="20"/>
  <c r="AJ11" i="20"/>
  <c r="AJ10" i="20"/>
  <c r="AJ9" i="20"/>
  <c r="AJ8" i="20"/>
  <c r="AJ7" i="20"/>
  <c r="AJ6" i="20"/>
  <c r="AJ5" i="20"/>
  <c r="AJ4" i="20"/>
  <c r="AJ3" i="20"/>
  <c r="AJ2" i="20"/>
  <c r="A8" i="28"/>
  <c r="A2" i="28"/>
  <c r="A19" i="24"/>
  <c r="C19" i="24" l="1"/>
  <c r="E19" i="24"/>
  <c r="A3" i="28" l="1"/>
  <c r="A1494" i="28"/>
  <c r="A1495" i="28"/>
  <c r="A1496" i="28"/>
  <c r="A1497" i="28"/>
  <c r="A1498" i="28"/>
  <c r="A1499" i="28"/>
  <c r="A1500" i="28"/>
  <c r="A1501" i="28"/>
  <c r="A1502" i="28"/>
  <c r="A1503" i="28"/>
  <c r="A1504" i="28"/>
  <c r="A1505" i="28"/>
  <c r="A1506" i="28"/>
  <c r="A1507" i="28"/>
  <c r="A1508" i="28"/>
  <c r="A1509" i="28"/>
  <c r="A1510" i="28"/>
  <c r="A1511" i="28"/>
  <c r="A1512" i="28"/>
  <c r="A1513" i="28"/>
  <c r="A1514" i="28"/>
  <c r="A1515" i="28"/>
  <c r="A1516" i="28"/>
  <c r="A1517" i="28"/>
  <c r="A1518" i="28"/>
  <c r="A1519" i="28"/>
  <c r="A1520" i="28"/>
  <c r="A1521" i="28"/>
  <c r="A1522" i="28"/>
  <c r="A1523" i="28"/>
  <c r="A1524" i="28"/>
  <c r="A1525" i="28"/>
  <c r="A1526" i="28"/>
  <c r="A1527" i="28"/>
  <c r="A1528" i="28"/>
  <c r="A1529" i="28"/>
  <c r="A1530" i="28"/>
  <c r="A1531" i="28"/>
  <c r="A1532" i="28"/>
  <c r="A1533" i="28"/>
  <c r="A1534" i="28"/>
  <c r="A1535" i="28"/>
  <c r="A1536" i="28"/>
  <c r="A1537" i="28"/>
  <c r="A1538" i="28"/>
  <c r="A1539" i="28"/>
  <c r="A1540" i="28"/>
  <c r="A1541" i="28"/>
  <c r="A1542" i="28"/>
  <c r="A1543" i="28"/>
  <c r="A1544" i="28"/>
  <c r="A1545" i="28"/>
  <c r="A1546" i="28"/>
  <c r="A1547" i="28"/>
  <c r="A1548" i="28"/>
  <c r="A1549" i="28"/>
  <c r="A1550" i="28"/>
  <c r="A1551" i="28"/>
  <c r="A1552" i="28"/>
  <c r="A1553" i="28"/>
  <c r="A1554" i="28"/>
  <c r="A1555" i="28"/>
  <c r="A1556" i="28"/>
  <c r="A1557" i="28"/>
  <c r="A1558" i="28"/>
  <c r="A1559" i="28"/>
  <c r="A1560" i="28"/>
  <c r="A1561" i="28"/>
  <c r="A1562" i="28"/>
  <c r="A1563" i="28"/>
  <c r="A1564" i="28"/>
  <c r="A1565" i="28"/>
  <c r="A1566" i="28"/>
  <c r="A1567" i="28"/>
  <c r="A1568" i="28"/>
  <c r="A1569" i="28"/>
  <c r="A1570" i="28"/>
  <c r="A1571" i="28"/>
  <c r="A1572" i="28"/>
  <c r="A1573" i="28"/>
  <c r="A1574" i="28"/>
  <c r="A1575" i="28"/>
  <c r="A1576" i="28"/>
  <c r="A1577" i="28"/>
  <c r="A1578" i="28"/>
  <c r="A1579" i="28"/>
  <c r="A1580" i="28"/>
  <c r="A1581" i="28"/>
  <c r="A1582" i="28"/>
  <c r="A1583" i="28"/>
  <c r="A1584" i="28"/>
  <c r="A1585" i="28"/>
  <c r="A1586" i="28"/>
  <c r="A1587" i="28"/>
  <c r="A1588" i="28"/>
  <c r="A1589" i="28"/>
  <c r="A1590" i="28"/>
  <c r="A1591" i="28"/>
  <c r="A1592" i="28"/>
  <c r="A1593" i="28"/>
  <c r="A1594" i="28"/>
  <c r="A1595" i="28"/>
  <c r="A1596" i="28"/>
  <c r="A1597" i="28"/>
  <c r="A1598" i="28"/>
  <c r="A1599" i="28"/>
  <c r="A1600" i="28"/>
  <c r="A1601" i="28"/>
  <c r="A1602" i="28"/>
  <c r="A1603" i="28"/>
  <c r="A1604" i="28"/>
  <c r="A1605" i="28"/>
  <c r="A1606" i="28"/>
  <c r="A1607" i="28"/>
  <c r="A1608" i="28"/>
  <c r="A1609" i="28"/>
  <c r="A1610" i="28"/>
  <c r="A1611" i="28"/>
  <c r="A1612" i="28"/>
  <c r="A1613" i="28"/>
  <c r="A1614" i="28"/>
  <c r="A1615" i="28"/>
  <c r="A1616" i="28"/>
  <c r="A1617" i="28"/>
  <c r="A1618" i="28"/>
  <c r="A1619" i="28"/>
  <c r="A1620" i="28"/>
  <c r="A1621" i="28"/>
  <c r="A1622" i="28"/>
  <c r="A1623" i="28"/>
  <c r="A1624" i="28"/>
  <c r="A1625" i="28"/>
  <c r="A1626" i="28"/>
  <c r="A1627" i="28"/>
  <c r="A1628" i="28"/>
  <c r="A1629" i="28"/>
  <c r="A1630" i="28"/>
  <c r="A1631" i="28"/>
  <c r="A1632" i="28"/>
  <c r="A1633" i="28"/>
  <c r="A1634" i="28"/>
  <c r="A1635" i="28"/>
  <c r="A1636" i="28"/>
  <c r="A1637" i="28"/>
  <c r="A1638" i="28"/>
  <c r="A1639" i="28"/>
  <c r="A1640" i="28"/>
  <c r="A1641" i="28"/>
  <c r="A1642" i="28"/>
  <c r="A1643" i="28"/>
  <c r="A1644" i="28"/>
  <c r="A1645" i="28"/>
  <c r="A1646" i="28"/>
  <c r="A1647" i="28"/>
  <c r="A1648" i="28"/>
  <c r="A1649" i="28"/>
  <c r="A1650" i="28"/>
  <c r="A1651" i="28"/>
  <c r="A1652" i="28"/>
  <c r="A1653" i="28"/>
  <c r="A1654" i="28"/>
  <c r="A1655" i="28"/>
  <c r="A1656" i="28"/>
  <c r="A1657" i="28"/>
  <c r="A1658" i="28"/>
  <c r="A1659" i="28"/>
  <c r="A1660" i="28"/>
  <c r="A1661" i="28"/>
  <c r="A1662" i="28"/>
  <c r="A1663" i="28"/>
  <c r="A1664" i="28"/>
  <c r="A1665" i="28"/>
  <c r="A1666" i="28"/>
  <c r="A1667" i="28"/>
  <c r="A1668" i="28"/>
  <c r="A1669" i="28"/>
  <c r="A1670" i="28"/>
  <c r="A1671" i="28"/>
  <c r="A1672" i="28"/>
  <c r="A1673" i="28"/>
  <c r="A1674" i="28"/>
  <c r="A1675" i="28"/>
  <c r="A1676" i="28"/>
  <c r="A1677" i="28"/>
  <c r="A1678" i="28"/>
  <c r="A1679" i="28"/>
  <c r="A1680" i="28"/>
  <c r="A1681" i="28"/>
  <c r="A1682" i="28"/>
  <c r="A1683" i="28"/>
  <c r="A1684" i="28"/>
  <c r="A1685" i="28"/>
  <c r="A1686" i="28"/>
  <c r="A1687" i="28"/>
  <c r="A1688" i="28"/>
  <c r="A1689" i="28"/>
  <c r="A1690" i="28"/>
  <c r="A1691" i="28"/>
  <c r="A1692" i="28"/>
  <c r="A1693" i="28"/>
  <c r="A1694" i="28"/>
  <c r="A1695" i="28"/>
  <c r="A1696" i="28"/>
  <c r="A1697" i="28"/>
  <c r="A1698" i="28"/>
  <c r="A1699" i="28"/>
  <c r="A1700" i="28"/>
  <c r="A1701" i="28"/>
  <c r="A1702" i="28"/>
  <c r="A1703" i="28"/>
  <c r="A1704" i="28"/>
  <c r="A1705" i="28"/>
  <c r="A1706" i="28"/>
  <c r="A1707" i="28"/>
  <c r="A1708" i="28"/>
  <c r="A1709" i="28"/>
  <c r="A1710" i="28"/>
  <c r="A1711" i="28"/>
  <c r="A1712" i="28"/>
  <c r="A1713" i="28"/>
  <c r="A1714" i="28"/>
  <c r="A1715" i="28"/>
  <c r="A1716" i="28"/>
  <c r="A1717" i="28"/>
  <c r="A1718" i="28"/>
  <c r="A1719" i="28"/>
  <c r="A1720" i="28"/>
  <c r="A1721" i="28"/>
  <c r="A1722" i="28"/>
  <c r="A1723" i="28"/>
  <c r="A1724" i="28"/>
  <c r="A1725" i="28"/>
  <c r="A1726" i="28"/>
  <c r="A1727" i="28"/>
  <c r="A1728" i="28"/>
  <c r="A1729" i="28"/>
  <c r="A1730" i="28"/>
  <c r="A1731" i="28"/>
  <c r="A1732" i="28"/>
  <c r="A1733" i="28"/>
  <c r="A1734" i="28"/>
  <c r="A1735" i="28"/>
  <c r="A1736" i="28"/>
  <c r="A1737" i="28"/>
  <c r="A1738" i="28"/>
  <c r="A1739" i="28"/>
  <c r="A1740" i="28"/>
  <c r="A1741" i="28"/>
  <c r="A1742" i="28"/>
  <c r="A1743" i="28"/>
  <c r="A1744" i="28"/>
  <c r="A1745" i="28"/>
  <c r="A1746" i="28"/>
  <c r="A1747" i="28"/>
  <c r="A1748" i="28"/>
  <c r="A1749" i="28"/>
  <c r="A1750" i="28"/>
  <c r="A1751" i="28"/>
  <c r="A1752" i="28"/>
  <c r="A1753" i="28"/>
  <c r="A1754" i="28"/>
  <c r="A1755" i="28"/>
  <c r="A1756" i="28"/>
  <c r="A1757" i="28"/>
  <c r="A1758" i="28"/>
  <c r="A1759" i="28"/>
  <c r="A1760" i="28"/>
  <c r="A1761" i="28"/>
  <c r="A1762" i="28"/>
  <c r="A1763" i="28"/>
  <c r="A1764" i="28"/>
  <c r="A1765" i="28"/>
  <c r="A1766" i="28"/>
  <c r="A1767" i="28"/>
  <c r="A1768" i="28"/>
  <c r="A1769" i="28"/>
  <c r="A1770" i="28"/>
  <c r="A1771" i="28"/>
  <c r="A1772" i="28"/>
  <c r="A1773" i="28"/>
  <c r="A1774" i="28"/>
  <c r="A1775" i="28"/>
  <c r="A1776" i="28"/>
  <c r="A1777" i="28"/>
  <c r="A1778" i="28"/>
  <c r="A1779" i="28"/>
  <c r="A1780" i="28"/>
  <c r="A1781" i="28"/>
  <c r="A1782" i="28"/>
  <c r="A1783" i="28"/>
  <c r="A1784" i="28"/>
  <c r="A1785" i="28"/>
  <c r="A1786" i="28"/>
  <c r="A1787" i="28"/>
  <c r="A1788" i="28"/>
  <c r="A1789" i="28"/>
  <c r="A1790" i="28"/>
  <c r="A1791" i="28"/>
  <c r="A1792" i="28"/>
  <c r="A1793" i="28"/>
  <c r="A1794" i="28"/>
  <c r="A1795" i="28"/>
  <c r="A1796" i="28"/>
  <c r="A1797" i="28"/>
  <c r="A1798" i="28"/>
  <c r="A1799" i="28"/>
  <c r="A1800" i="28"/>
  <c r="A1801" i="28"/>
  <c r="A1802" i="28"/>
  <c r="A1803" i="28"/>
  <c r="A1804" i="28"/>
  <c r="A1805" i="28"/>
  <c r="A1806" i="28"/>
  <c r="A1807" i="28"/>
  <c r="A1808" i="28"/>
  <c r="A1809" i="28"/>
  <c r="A1810" i="28"/>
  <c r="A1811" i="28"/>
  <c r="A1812" i="28"/>
  <c r="A1813" i="28"/>
  <c r="A1814" i="28"/>
  <c r="A1815" i="28"/>
  <c r="A1816" i="28"/>
  <c r="A1817" i="28"/>
  <c r="A1818" i="28"/>
  <c r="A1819" i="28"/>
  <c r="A1820" i="28"/>
  <c r="A1821" i="28"/>
  <c r="A1822" i="28"/>
  <c r="A1823" i="28"/>
  <c r="A1824" i="28"/>
  <c r="A1825" i="28"/>
  <c r="A1826" i="28"/>
  <c r="A1827" i="28"/>
  <c r="A1828" i="28"/>
  <c r="A1829" i="28"/>
  <c r="A1830" i="28"/>
  <c r="A1831" i="28"/>
  <c r="A1832" i="28"/>
  <c r="A1833" i="28"/>
  <c r="A1834" i="28"/>
  <c r="A1835" i="28"/>
  <c r="A1836" i="28"/>
  <c r="A1837" i="28"/>
  <c r="A1838" i="28"/>
  <c r="A1839" i="28"/>
  <c r="A1840" i="28"/>
  <c r="A1841" i="28"/>
  <c r="A1842" i="28"/>
  <c r="A1843" i="28"/>
  <c r="A1844" i="28"/>
  <c r="A1845" i="28"/>
  <c r="A1846" i="28"/>
  <c r="A1847" i="28"/>
  <c r="A1848" i="28"/>
  <c r="A1849" i="28"/>
  <c r="A1850" i="28"/>
  <c r="A1851" i="28"/>
  <c r="A1852" i="28"/>
  <c r="A1853" i="28"/>
  <c r="A1854" i="28"/>
  <c r="A1855" i="28"/>
  <c r="A1856" i="28"/>
  <c r="A1857" i="28"/>
  <c r="A1858" i="28"/>
  <c r="A1859" i="28"/>
  <c r="A1860" i="28"/>
  <c r="A1861" i="28"/>
  <c r="A1862" i="28"/>
  <c r="A1863" i="28"/>
  <c r="A1864" i="28"/>
  <c r="A1865" i="28"/>
  <c r="A1866" i="28"/>
  <c r="A1867" i="28"/>
  <c r="A1868" i="28"/>
  <c r="A1869" i="28"/>
  <c r="A1870" i="28"/>
  <c r="A1871" i="28"/>
  <c r="A1872" i="28"/>
  <c r="A1873" i="28"/>
  <c r="A1874" i="28"/>
  <c r="A1875" i="28"/>
  <c r="A1876" i="28"/>
  <c r="A1877" i="28"/>
  <c r="A1878" i="28"/>
  <c r="A1879" i="28"/>
  <c r="A1880" i="28"/>
  <c r="A1881" i="28"/>
  <c r="A1882" i="28"/>
  <c r="A1883" i="28"/>
  <c r="A1884" i="28"/>
  <c r="A1885" i="28"/>
  <c r="A1886" i="28"/>
  <c r="A1887" i="28"/>
  <c r="A1888" i="28"/>
  <c r="A1889" i="28"/>
  <c r="A1890" i="28"/>
  <c r="A1891" i="28"/>
  <c r="A1892" i="28"/>
  <c r="A1893" i="28"/>
  <c r="A1894" i="28"/>
  <c r="A1895" i="28"/>
  <c r="A1896" i="28"/>
  <c r="A1897" i="28"/>
  <c r="A1898" i="28"/>
  <c r="A1899" i="28"/>
  <c r="A1900" i="28"/>
  <c r="A1901" i="28"/>
  <c r="A1902" i="28"/>
  <c r="A1903" i="28"/>
  <c r="A1904" i="28"/>
  <c r="A1905" i="28"/>
  <c r="A1906" i="28"/>
  <c r="A1907" i="28"/>
  <c r="A1908" i="28"/>
  <c r="A1909" i="28"/>
  <c r="A1910" i="28"/>
  <c r="A1911" i="28"/>
  <c r="A1912" i="28"/>
  <c r="A1913" i="28"/>
  <c r="A1914" i="28"/>
  <c r="A1915" i="28"/>
  <c r="A1916" i="28"/>
  <c r="A1917" i="28"/>
  <c r="A1918" i="28"/>
  <c r="A1919" i="28"/>
  <c r="A1920" i="28"/>
  <c r="A1921" i="28"/>
  <c r="A1922" i="28"/>
  <c r="A1923" i="28"/>
  <c r="A1924" i="28"/>
  <c r="A1925" i="28"/>
  <c r="A1926" i="28"/>
  <c r="A1927" i="28"/>
  <c r="A1928" i="28"/>
  <c r="A1929" i="28"/>
  <c r="A1930" i="28"/>
  <c r="A1931" i="28"/>
  <c r="A1932" i="28"/>
  <c r="A1933" i="28"/>
  <c r="A1934" i="28"/>
  <c r="A1935" i="28"/>
  <c r="A1936" i="28"/>
  <c r="A1937" i="28"/>
  <c r="A1938" i="28"/>
  <c r="A1939" i="28"/>
  <c r="A1940" i="28"/>
  <c r="A1941" i="28"/>
  <c r="A1942" i="28"/>
  <c r="A1943" i="28"/>
  <c r="A1944" i="28"/>
  <c r="A1945" i="28"/>
  <c r="A1946" i="28"/>
  <c r="A1947" i="28"/>
  <c r="A1948" i="28"/>
  <c r="A1949" i="28"/>
  <c r="A1950" i="28"/>
  <c r="A1951" i="28"/>
  <c r="A1952" i="28"/>
  <c r="A1953" i="28"/>
  <c r="A1954" i="28"/>
  <c r="A1955" i="28"/>
  <c r="A1956" i="28"/>
  <c r="A1957" i="28"/>
  <c r="A1958" i="28"/>
  <c r="A1959" i="28"/>
  <c r="A1960" i="28"/>
  <c r="A1961" i="28"/>
  <c r="A1962" i="28"/>
  <c r="A1963" i="28"/>
  <c r="A1964" i="28"/>
  <c r="A1965" i="28"/>
  <c r="A1966" i="28"/>
  <c r="A1967" i="28"/>
  <c r="A1968" i="28"/>
  <c r="A1969" i="28"/>
  <c r="A1970" i="28"/>
  <c r="A1971" i="28"/>
  <c r="A1972" i="28"/>
  <c r="A1973" i="28"/>
  <c r="A1974" i="28"/>
  <c r="A1975" i="28"/>
  <c r="A1976" i="28"/>
  <c r="A1977" i="28"/>
  <c r="A1978" i="28"/>
  <c r="A1979" i="28"/>
  <c r="A1980" i="28"/>
  <c r="A1981" i="28"/>
  <c r="A1982" i="28"/>
  <c r="A1983" i="28"/>
  <c r="A1984" i="28"/>
  <c r="A1985" i="28"/>
  <c r="A1986" i="28"/>
  <c r="A1987" i="28"/>
  <c r="A1988" i="28"/>
  <c r="A1989" i="28"/>
  <c r="A1990" i="28"/>
  <c r="A1991" i="28"/>
  <c r="A1992" i="28"/>
  <c r="A1993" i="28"/>
  <c r="A1994" i="28"/>
  <c r="A1995" i="28"/>
  <c r="A1996" i="28"/>
  <c r="A1997" i="28"/>
  <c r="A1998" i="28"/>
  <c r="A1999" i="28"/>
  <c r="A2000" i="28"/>
  <c r="A2001" i="28"/>
  <c r="A2002" i="28"/>
  <c r="A2003" i="28"/>
  <c r="A2004" i="28"/>
  <c r="A2005" i="28"/>
  <c r="A2006" i="28"/>
  <c r="A2007" i="28"/>
  <c r="A2008" i="28"/>
  <c r="A2009" i="28"/>
  <c r="A2010" i="28"/>
  <c r="A2011" i="28"/>
  <c r="A2012" i="28"/>
  <c r="A2013" i="28"/>
  <c r="A2014" i="28"/>
  <c r="A2015" i="28"/>
  <c r="A2016" i="28"/>
  <c r="A2017" i="28"/>
  <c r="A2018" i="28"/>
  <c r="A2019" i="28"/>
  <c r="A2020" i="28"/>
  <c r="A2021" i="28"/>
  <c r="A2022" i="28"/>
  <c r="A2023" i="28"/>
  <c r="A2024" i="28"/>
  <c r="A2025" i="28"/>
  <c r="A2026" i="28"/>
  <c r="A2027" i="28"/>
  <c r="A2028" i="28"/>
  <c r="A2029" i="28"/>
  <c r="A2030" i="28"/>
  <c r="A2031" i="28"/>
  <c r="A2032" i="28"/>
  <c r="A2033" i="28"/>
  <c r="A2034" i="28"/>
  <c r="A2035" i="28"/>
  <c r="A2036" i="28"/>
  <c r="A2037" i="28"/>
  <c r="A2038" i="28"/>
  <c r="A2039" i="28"/>
  <c r="A2040" i="28"/>
  <c r="A2041" i="28"/>
  <c r="A2042" i="28"/>
  <c r="A2043" i="28"/>
  <c r="A2044" i="28"/>
  <c r="A2045" i="28"/>
  <c r="A2046" i="28"/>
  <c r="A2047" i="28"/>
  <c r="A2048" i="28"/>
  <c r="A2049" i="28"/>
  <c r="A2050" i="28"/>
  <c r="A2051" i="28"/>
  <c r="A2052" i="28"/>
  <c r="A2053" i="28"/>
  <c r="A2054" i="28"/>
  <c r="A2055" i="28"/>
  <c r="A2056" i="28"/>
  <c r="A2057" i="28"/>
  <c r="A2058" i="28"/>
  <c r="A2059" i="28"/>
  <c r="A2060" i="28"/>
  <c r="A2061" i="28"/>
  <c r="A2062" i="28"/>
  <c r="A2063" i="28"/>
  <c r="A2064" i="28"/>
  <c r="A2065" i="28"/>
  <c r="A2066" i="28"/>
  <c r="A2067" i="28"/>
  <c r="A2068" i="28"/>
  <c r="A2069" i="28"/>
  <c r="A2070" i="28"/>
  <c r="A2071" i="28"/>
  <c r="A2072" i="28"/>
  <c r="A2073" i="28"/>
  <c r="A2074" i="28"/>
  <c r="A2075" i="28"/>
  <c r="A2076" i="28"/>
  <c r="A2077" i="28"/>
  <c r="A2078" i="28"/>
  <c r="A2079" i="28"/>
  <c r="A2080" i="28"/>
  <c r="A2081" i="28"/>
  <c r="A2082" i="28"/>
  <c r="A2083" i="28"/>
  <c r="A2084" i="28"/>
  <c r="A2085" i="28"/>
  <c r="A2086" i="28"/>
  <c r="A2087" i="28"/>
  <c r="A2088" i="28"/>
  <c r="A2089" i="28"/>
  <c r="A2090" i="28"/>
  <c r="A2091" i="28"/>
  <c r="A2092" i="28"/>
  <c r="A2093" i="28"/>
  <c r="A2094" i="28"/>
  <c r="A2095" i="28"/>
  <c r="A2096" i="28"/>
  <c r="A2097" i="28"/>
  <c r="A2098" i="28"/>
  <c r="A2099" i="28"/>
  <c r="A2100" i="28"/>
  <c r="A2101" i="28"/>
  <c r="A2102" i="28"/>
  <c r="A2103" i="28"/>
  <c r="A2104" i="28"/>
  <c r="A2105" i="28"/>
  <c r="A2106" i="28"/>
  <c r="A2107" i="28"/>
  <c r="A2108" i="28"/>
  <c r="A2109" i="28"/>
  <c r="A2110" i="28"/>
  <c r="A2111" i="28"/>
  <c r="A2112" i="28"/>
  <c r="A2113" i="28"/>
  <c r="A2114" i="28"/>
  <c r="A2115" i="28"/>
  <c r="A2116" i="28"/>
  <c r="A2117" i="28"/>
  <c r="A2118" i="28"/>
  <c r="A2119" i="28"/>
  <c r="A2120" i="28"/>
  <c r="A2121" i="28"/>
  <c r="A2122" i="28"/>
  <c r="A2123" i="28"/>
  <c r="A2124" i="28"/>
  <c r="A2125" i="28"/>
  <c r="A2126" i="28"/>
  <c r="A2127" i="28"/>
  <c r="A2128" i="28"/>
  <c r="A2129" i="28"/>
  <c r="A2130" i="28"/>
  <c r="A2131" i="28"/>
  <c r="A2132" i="28"/>
  <c r="A2133" i="28"/>
  <c r="A2134" i="28"/>
  <c r="A2135" i="28"/>
  <c r="A2136" i="28"/>
  <c r="A2137" i="28"/>
  <c r="A2138" i="28"/>
  <c r="A2139" i="28"/>
  <c r="A2140" i="28"/>
  <c r="A2141" i="28"/>
  <c r="A2142" i="28"/>
  <c r="A2143" i="28"/>
  <c r="A2144" i="28"/>
  <c r="A2145" i="28"/>
  <c r="A2146" i="28"/>
  <c r="A2147" i="28"/>
  <c r="A2148" i="28"/>
  <c r="A2149" i="28"/>
  <c r="A2150" i="28"/>
  <c r="A2151" i="28"/>
  <c r="A2152" i="28"/>
  <c r="A2153" i="28"/>
  <c r="A2154" i="28"/>
  <c r="A2155" i="28"/>
  <c r="A2156" i="28"/>
  <c r="A2157" i="28"/>
  <c r="A2158" i="28"/>
  <c r="A2159" i="28"/>
  <c r="A2160" i="28"/>
  <c r="A2161" i="28"/>
  <c r="A2162" i="28"/>
  <c r="A2163" i="28"/>
  <c r="A2164" i="28"/>
  <c r="A2165" i="28"/>
  <c r="A2166" i="28"/>
  <c r="A2167" i="28"/>
  <c r="A2168" i="28"/>
  <c r="A2169" i="28"/>
  <c r="A2170" i="28"/>
  <c r="A2171" i="28"/>
  <c r="A2172" i="28"/>
  <c r="A2173" i="28"/>
  <c r="A2174" i="28"/>
  <c r="A2175" i="28"/>
  <c r="A2176" i="28"/>
  <c r="A2177" i="28"/>
  <c r="A2178" i="28"/>
  <c r="A2179" i="28"/>
  <c r="A2180" i="28"/>
  <c r="A2181" i="28"/>
  <c r="A2182" i="28"/>
  <c r="A2183" i="28"/>
  <c r="A2184" i="28"/>
  <c r="A2185" i="28"/>
  <c r="A2186" i="28"/>
  <c r="A2187" i="28"/>
  <c r="A2188" i="28"/>
  <c r="A2189" i="28"/>
  <c r="A2190" i="28"/>
  <c r="A2191" i="28"/>
  <c r="A2192" i="28"/>
  <c r="A2193" i="28"/>
  <c r="A2194" i="28"/>
  <c r="A2195" i="28"/>
  <c r="A2196" i="28"/>
  <c r="A2197" i="28"/>
  <c r="A2198" i="28"/>
  <c r="A2199" i="28"/>
  <c r="A2200" i="28"/>
  <c r="A2201" i="28"/>
  <c r="A2202" i="28"/>
  <c r="A2203" i="28"/>
  <c r="A2204" i="28"/>
  <c r="A2205" i="28"/>
  <c r="A2206" i="28"/>
  <c r="A2207" i="28"/>
  <c r="A2208" i="28"/>
  <c r="A2209" i="28"/>
  <c r="A2210" i="28"/>
  <c r="A2211" i="28"/>
  <c r="A2212" i="28"/>
  <c r="A2213" i="28"/>
  <c r="A2214" i="28"/>
  <c r="A2215" i="28"/>
  <c r="A2216" i="28"/>
  <c r="A2217" i="28"/>
  <c r="A2218" i="28"/>
  <c r="A2219" i="28"/>
  <c r="A2220" i="28"/>
  <c r="A2221" i="28"/>
  <c r="A2222" i="28"/>
  <c r="A2223" i="28"/>
  <c r="A2224" i="28"/>
  <c r="A2225" i="28"/>
  <c r="A2226" i="28"/>
  <c r="A2227" i="28"/>
  <c r="A2228" i="28"/>
  <c r="A2229" i="28"/>
  <c r="A2230" i="28"/>
  <c r="A2231" i="28"/>
  <c r="A2232" i="28"/>
  <c r="A2233" i="28"/>
  <c r="A2234" i="28"/>
  <c r="A2235" i="28"/>
  <c r="A2236" i="28"/>
  <c r="A2237" i="28"/>
  <c r="A2238" i="28"/>
  <c r="A2239" i="28"/>
  <c r="A2240" i="28"/>
  <c r="A2241" i="28"/>
  <c r="A2242" i="28"/>
  <c r="A2243" i="28"/>
  <c r="A2244" i="28"/>
  <c r="A2245" i="28"/>
  <c r="A2246" i="28"/>
  <c r="A2247" i="28"/>
  <c r="A2248" i="28"/>
  <c r="A2249" i="28"/>
  <c r="A2250" i="28"/>
  <c r="A2251" i="28"/>
  <c r="A2252" i="28"/>
  <c r="A2253" i="28"/>
  <c r="A2254" i="28"/>
  <c r="A2255" i="28"/>
  <c r="A2256" i="28"/>
  <c r="A2257" i="28"/>
  <c r="A2258" i="28"/>
  <c r="A2259" i="28"/>
  <c r="A2260" i="28"/>
  <c r="A2261" i="28"/>
  <c r="A2262" i="28"/>
  <c r="A2263" i="28"/>
  <c r="A2264" i="28"/>
  <c r="A2265" i="28"/>
  <c r="A2266" i="28"/>
  <c r="A2267" i="28"/>
  <c r="A2268" i="28"/>
  <c r="A2269" i="28"/>
  <c r="A2270" i="28"/>
  <c r="A2271" i="28"/>
  <c r="A2272" i="28"/>
  <c r="A2273" i="28"/>
  <c r="A2274" i="28"/>
  <c r="A2275" i="28"/>
  <c r="A2276" i="28"/>
  <c r="A2277" i="28"/>
  <c r="A2278" i="28"/>
  <c r="A2279" i="28"/>
  <c r="A2280" i="28"/>
  <c r="A2281" i="28"/>
  <c r="A2282" i="28"/>
  <c r="A2283" i="28"/>
  <c r="A2284" i="28"/>
  <c r="A2285" i="28"/>
  <c r="A2286" i="28"/>
  <c r="A2287" i="28"/>
  <c r="A2288" i="28"/>
  <c r="A2289" i="28"/>
  <c r="A2290" i="28"/>
  <c r="A2291" i="28"/>
  <c r="A2292" i="28"/>
  <c r="A2293" i="28"/>
  <c r="A2294" i="28"/>
  <c r="A2295" i="28"/>
  <c r="A2296" i="28"/>
  <c r="A2297" i="28"/>
  <c r="A2298" i="28"/>
  <c r="A2299" i="28"/>
  <c r="A2300" i="28"/>
  <c r="A2301" i="28"/>
  <c r="A2302" i="28"/>
  <c r="A2303" i="28"/>
  <c r="A2304" i="28"/>
  <c r="A2305" i="28"/>
  <c r="A2306" i="28"/>
  <c r="A2307" i="28"/>
  <c r="A2308" i="28"/>
  <c r="A2309" i="28"/>
  <c r="A2310" i="28"/>
  <c r="A2311" i="28"/>
  <c r="A2312" i="28"/>
  <c r="A2313" i="28"/>
  <c r="A2314" i="28"/>
  <c r="A2315" i="28"/>
  <c r="A2316" i="28"/>
  <c r="A2317" i="28"/>
  <c r="A2318" i="28"/>
  <c r="A2319" i="28"/>
  <c r="A2320" i="28"/>
  <c r="A2321" i="28"/>
  <c r="A2322" i="28"/>
  <c r="A2323" i="28"/>
  <c r="A2324" i="28"/>
  <c r="A2325" i="28"/>
  <c r="A2326" i="28"/>
  <c r="A2327" i="28"/>
  <c r="A2328" i="28"/>
  <c r="A2329" i="28"/>
  <c r="A2330" i="28"/>
  <c r="A2331" i="28"/>
  <c r="A2332" i="28"/>
  <c r="A2333" i="28"/>
  <c r="A2334" i="28"/>
  <c r="A2335" i="28"/>
  <c r="A2336" i="28"/>
  <c r="A2337" i="28"/>
  <c r="A2338" i="28"/>
  <c r="A2339" i="28"/>
  <c r="A2340" i="28"/>
  <c r="A2341" i="28"/>
  <c r="A2342" i="28"/>
  <c r="A2343" i="28"/>
  <c r="A2344" i="28"/>
  <c r="A2345" i="28"/>
  <c r="A2346" i="28"/>
  <c r="A2347" i="28"/>
  <c r="A2348" i="28"/>
  <c r="A2349" i="28"/>
  <c r="A2350" i="28"/>
  <c r="A2351" i="28"/>
  <c r="A2352" i="28"/>
  <c r="A2353" i="28"/>
  <c r="A2354" i="28"/>
  <c r="A2355" i="28"/>
  <c r="A2356" i="28"/>
  <c r="A2357" i="28"/>
  <c r="A2358" i="28"/>
  <c r="A2359" i="28"/>
  <c r="A2360" i="28"/>
  <c r="A2361" i="28"/>
  <c r="A2362" i="28"/>
  <c r="A2363" i="28"/>
  <c r="A2364" i="28"/>
  <c r="A2365" i="28"/>
  <c r="A2366" i="28"/>
  <c r="A2367" i="28"/>
  <c r="A2368" i="28"/>
  <c r="A2369" i="28"/>
  <c r="A2370" i="28"/>
  <c r="A2371" i="28"/>
  <c r="A2372" i="28"/>
  <c r="A2373" i="28"/>
  <c r="A2374" i="28"/>
  <c r="A2375" i="28"/>
  <c r="A2376" i="28"/>
  <c r="A2377" i="28"/>
  <c r="A2378" i="28"/>
  <c r="A2379" i="28"/>
  <c r="A2380" i="28"/>
  <c r="A2381" i="28"/>
  <c r="A2382" i="28"/>
  <c r="A2383" i="28"/>
  <c r="A2384" i="28"/>
  <c r="A2385" i="28"/>
  <c r="A2386" i="28"/>
  <c r="A2387" i="28"/>
  <c r="A2388" i="28"/>
  <c r="A2389" i="28"/>
  <c r="A2390" i="28"/>
  <c r="A2391" i="28"/>
  <c r="A2392" i="28"/>
  <c r="A2393" i="28"/>
  <c r="A2394" i="28"/>
  <c r="A2395" i="28"/>
  <c r="A2396" i="28"/>
  <c r="A2397" i="28"/>
  <c r="A2398" i="28"/>
  <c r="A2399" i="28"/>
  <c r="A2400" i="28"/>
  <c r="A2401" i="28"/>
  <c r="A2402" i="28"/>
  <c r="A2403" i="28"/>
  <c r="A2404" i="28"/>
  <c r="A2405" i="28"/>
  <c r="A2406" i="28"/>
  <c r="A2407" i="28"/>
  <c r="A2408" i="28"/>
  <c r="A2409" i="28"/>
  <c r="A2410" i="28"/>
  <c r="A2411" i="28"/>
  <c r="A2412" i="28"/>
  <c r="A2413" i="28"/>
  <c r="A2414" i="28"/>
  <c r="A2415" i="28"/>
  <c r="A2416" i="28"/>
  <c r="A2417" i="28"/>
  <c r="A2418" i="28"/>
  <c r="A2419" i="28"/>
  <c r="A2420" i="28"/>
  <c r="A2421" i="28"/>
  <c r="A2422" i="28"/>
  <c r="A2423" i="28"/>
  <c r="A2424" i="28"/>
  <c r="A2425" i="28"/>
  <c r="A2426" i="28"/>
  <c r="A2427" i="28"/>
  <c r="A2428" i="28"/>
  <c r="A2429" i="28"/>
  <c r="A2430" i="28"/>
  <c r="A2431" i="28"/>
  <c r="A2432" i="28"/>
  <c r="A2433" i="28"/>
  <c r="A2434" i="28"/>
  <c r="A2435" i="28"/>
  <c r="A2436" i="28"/>
  <c r="A2437" i="28"/>
  <c r="A2438" i="28"/>
  <c r="A2439" i="28"/>
  <c r="A2440" i="28"/>
  <c r="A2441" i="28"/>
  <c r="A2442" i="28"/>
  <c r="A2443" i="28"/>
  <c r="A2444" i="28"/>
  <c r="A2445" i="28"/>
  <c r="A2446" i="28"/>
  <c r="A2447" i="28"/>
  <c r="A2448" i="28"/>
  <c r="A2449" i="28"/>
  <c r="A2450" i="28"/>
  <c r="A2451" i="28"/>
  <c r="A2452" i="28"/>
  <c r="A2453" i="28"/>
  <c r="A2454" i="28"/>
  <c r="A2455" i="28"/>
  <c r="A2456" i="28"/>
  <c r="A2457" i="28"/>
  <c r="A2458" i="28"/>
  <c r="A2459" i="28"/>
  <c r="A2460" i="28"/>
  <c r="A2461" i="28"/>
  <c r="A2462" i="28"/>
  <c r="A2463" i="28"/>
  <c r="A2464" i="28"/>
  <c r="A2465" i="28"/>
  <c r="A2466" i="28"/>
  <c r="A2467" i="28"/>
  <c r="A2468" i="28"/>
  <c r="A2469" i="28"/>
  <c r="A2470" i="28"/>
  <c r="A2471" i="28"/>
  <c r="A2472" i="28"/>
  <c r="A2473" i="28"/>
  <c r="A2474" i="28"/>
  <c r="A2475" i="28"/>
  <c r="A2476" i="28"/>
  <c r="A2477" i="28"/>
  <c r="A2478" i="28"/>
  <c r="A2479" i="28"/>
  <c r="A2480" i="28"/>
  <c r="A2481" i="28"/>
  <c r="A2482" i="28"/>
  <c r="A2483" i="28"/>
  <c r="A2484" i="28"/>
  <c r="A2485" i="28"/>
  <c r="A2486" i="28"/>
  <c r="A2487" i="28"/>
  <c r="A2488" i="28"/>
  <c r="A2489" i="28"/>
  <c r="A2490" i="28"/>
  <c r="A2491" i="28"/>
  <c r="A2492" i="28"/>
  <c r="A2493" i="28"/>
  <c r="A2494" i="28"/>
  <c r="A2495" i="28"/>
  <c r="A2496" i="28"/>
  <c r="A2497" i="28"/>
  <c r="A2498" i="28"/>
  <c r="A2499" i="28"/>
  <c r="A2500" i="28"/>
  <c r="A2501" i="28"/>
  <c r="A2502" i="28"/>
  <c r="A2503" i="28"/>
  <c r="A2504" i="28"/>
  <c r="A2505" i="28"/>
  <c r="A2506" i="28"/>
  <c r="A2507" i="28"/>
  <c r="A2508" i="28"/>
  <c r="A2509" i="28"/>
  <c r="A2510" i="28"/>
  <c r="A2511" i="28"/>
  <c r="A2512" i="28"/>
  <c r="A2513" i="28"/>
  <c r="A2514" i="28"/>
  <c r="A2515" i="28"/>
  <c r="A2516" i="28"/>
  <c r="A2517" i="28"/>
  <c r="A2518" i="28"/>
  <c r="A2519" i="28"/>
  <c r="A2520" i="28"/>
  <c r="A2521" i="28"/>
  <c r="A2522" i="28"/>
  <c r="A2523" i="28"/>
  <c r="A2524" i="28"/>
  <c r="A2525" i="28"/>
  <c r="A2526" i="28"/>
  <c r="A2527" i="28"/>
  <c r="A2528" i="28"/>
  <c r="A2529" i="28"/>
  <c r="A2530" i="28"/>
  <c r="A2531" i="28"/>
  <c r="A2532" i="28"/>
  <c r="A2533" i="28"/>
  <c r="A2534" i="28"/>
  <c r="A2535" i="28"/>
  <c r="A2536" i="28"/>
  <c r="A2537" i="28"/>
  <c r="A2538" i="28"/>
  <c r="A2539" i="28"/>
  <c r="A2540" i="28"/>
  <c r="A2541" i="28"/>
  <c r="A2542" i="28"/>
  <c r="A2543" i="28"/>
  <c r="A2544" i="28"/>
  <c r="A2545" i="28"/>
  <c r="A2546" i="28"/>
  <c r="A2547" i="28"/>
  <c r="A2548" i="28"/>
  <c r="A2549" i="28"/>
  <c r="A2550" i="28"/>
  <c r="A2551" i="28"/>
  <c r="A2552" i="28"/>
  <c r="A2553" i="28"/>
  <c r="A2554" i="28"/>
  <c r="A2555" i="28"/>
  <c r="A2556" i="28"/>
  <c r="A2557" i="28"/>
  <c r="A2558" i="28"/>
  <c r="A2559" i="28"/>
  <c r="A2560" i="28"/>
  <c r="A2561" i="28"/>
  <c r="A2562" i="28"/>
  <c r="A2563" i="28"/>
  <c r="A2564" i="28"/>
  <c r="A2565" i="28"/>
  <c r="A2566" i="28"/>
  <c r="A2567" i="28"/>
  <c r="A2568" i="28"/>
  <c r="A2569" i="28"/>
  <c r="A2570" i="28"/>
  <c r="A2571" i="28"/>
  <c r="A2572" i="28"/>
  <c r="A2573" i="28"/>
  <c r="A2574" i="28"/>
  <c r="A2575" i="28"/>
  <c r="A2576" i="28"/>
  <c r="A2577" i="28"/>
  <c r="A2578" i="28"/>
  <c r="A2579" i="28"/>
  <c r="A2580" i="28"/>
  <c r="A2581" i="28"/>
  <c r="A2582" i="28"/>
  <c r="A2583" i="28"/>
  <c r="A2584" i="28"/>
  <c r="A2585" i="28"/>
  <c r="A2586" i="28"/>
  <c r="A2587" i="28"/>
  <c r="A2588" i="28"/>
  <c r="A2589" i="28"/>
  <c r="A2590" i="28"/>
  <c r="A2591" i="28"/>
  <c r="A2592" i="28"/>
  <c r="A2593" i="28"/>
  <c r="A2594" i="28"/>
  <c r="A2595" i="28"/>
  <c r="A2596" i="28"/>
  <c r="A2597" i="28"/>
  <c r="A2598" i="28"/>
  <c r="A2599" i="28"/>
  <c r="A2600" i="28"/>
  <c r="A2601" i="28"/>
  <c r="A2602" i="28"/>
  <c r="A2603" i="28"/>
  <c r="A2604" i="28"/>
  <c r="A2605" i="28"/>
  <c r="A2606" i="28"/>
  <c r="A2607" i="28"/>
  <c r="A2608" i="28"/>
  <c r="A2609" i="28"/>
  <c r="A2610" i="28"/>
  <c r="A2611" i="28"/>
  <c r="A2612" i="28"/>
  <c r="A2613" i="28"/>
  <c r="A2614" i="28"/>
  <c r="A2615" i="28"/>
  <c r="A2616" i="28"/>
  <c r="A2617" i="28"/>
  <c r="A2618" i="28"/>
  <c r="A2619" i="28"/>
  <c r="A2620" i="28"/>
  <c r="A2621" i="28"/>
  <c r="A2622" i="28"/>
  <c r="A2623" i="28"/>
  <c r="A2624" i="28"/>
  <c r="A2625" i="28"/>
  <c r="A2626" i="28"/>
  <c r="A2627" i="28"/>
  <c r="A2628" i="28"/>
  <c r="A2629" i="28"/>
  <c r="A2630" i="28"/>
  <c r="A2631" i="28"/>
  <c r="A2632" i="28"/>
  <c r="A2633" i="28"/>
  <c r="A2634" i="28"/>
  <c r="A2635" i="28"/>
  <c r="A2636" i="28"/>
  <c r="A2637" i="28"/>
  <c r="A2638" i="28"/>
  <c r="A2639" i="28"/>
  <c r="A2640" i="28"/>
  <c r="A2641" i="28"/>
  <c r="A2642" i="28"/>
  <c r="A2643" i="28"/>
  <c r="A2644" i="28"/>
  <c r="A2645" i="28"/>
  <c r="A2646" i="28"/>
  <c r="A2647" i="28"/>
  <c r="A2648" i="28"/>
  <c r="A2649" i="28"/>
  <c r="A2650" i="28"/>
  <c r="A2651" i="28"/>
  <c r="A2652" i="28"/>
  <c r="A2653" i="28"/>
  <c r="A2654" i="28"/>
  <c r="A2655" i="28"/>
  <c r="A2656" i="28"/>
  <c r="A2657" i="28"/>
  <c r="A2658" i="28"/>
  <c r="A2659" i="28"/>
  <c r="A2660" i="28"/>
  <c r="A2661" i="28"/>
  <c r="A2662" i="28"/>
  <c r="A2663" i="28"/>
  <c r="A2664" i="28"/>
  <c r="A2665" i="28"/>
  <c r="A2666" i="28"/>
  <c r="A2667" i="28"/>
  <c r="A2668" i="28"/>
  <c r="A2669" i="28"/>
  <c r="A2670" i="28"/>
  <c r="A2671" i="28"/>
  <c r="A2672" i="28"/>
  <c r="A2673" i="28"/>
  <c r="A2674" i="28"/>
  <c r="A2675" i="28"/>
  <c r="A2676" i="28"/>
  <c r="A2677" i="28"/>
  <c r="A2678" i="28"/>
  <c r="A2679" i="28"/>
  <c r="A2680" i="28"/>
  <c r="A2681" i="28"/>
  <c r="A2682" i="28"/>
  <c r="A2683" i="28"/>
  <c r="A2684" i="28"/>
  <c r="A2685" i="28"/>
  <c r="A2686" i="28"/>
  <c r="A2687" i="28"/>
  <c r="A2688" i="28"/>
  <c r="A2689" i="28"/>
  <c r="A2690" i="28"/>
  <c r="A2691" i="28"/>
  <c r="A2692" i="28"/>
  <c r="A2693" i="28"/>
  <c r="A2694" i="28"/>
  <c r="A2695" i="28"/>
  <c r="A2696" i="28"/>
  <c r="A2697" i="28"/>
  <c r="A2698" i="28"/>
  <c r="A2699" i="28"/>
  <c r="A2700" i="28"/>
  <c r="A2701" i="28"/>
  <c r="A2702" i="28"/>
  <c r="A2703" i="28"/>
  <c r="A2704" i="28"/>
  <c r="A2705" i="28"/>
  <c r="A2706" i="28"/>
  <c r="A2707" i="28"/>
  <c r="A2708" i="28"/>
  <c r="A2709" i="28"/>
  <c r="A2710" i="28"/>
  <c r="A2711" i="28"/>
  <c r="A2712" i="28"/>
  <c r="A2713" i="28"/>
  <c r="A2714" i="28"/>
  <c r="A2715" i="28"/>
  <c r="A2716" i="28"/>
  <c r="A2717" i="28"/>
  <c r="A2718" i="28"/>
  <c r="A2719" i="28"/>
  <c r="A2720" i="28"/>
  <c r="A2721" i="28"/>
  <c r="A2722" i="28"/>
  <c r="A2723" i="28"/>
  <c r="A2724" i="28"/>
  <c r="A2725" i="28"/>
  <c r="A2726" i="28"/>
  <c r="A2727" i="28"/>
  <c r="A2728" i="28"/>
  <c r="A2729" i="28"/>
  <c r="A2730" i="28"/>
  <c r="A2731" i="28"/>
  <c r="A2732" i="28"/>
  <c r="A2733" i="28"/>
  <c r="A2734" i="28"/>
  <c r="A2735" i="28"/>
  <c r="A2736" i="28"/>
  <c r="A2737" i="28"/>
  <c r="A2738" i="28"/>
  <c r="A2739" i="28"/>
  <c r="A2740" i="28"/>
  <c r="A2741" i="28"/>
  <c r="A2742" i="28"/>
  <c r="A2743" i="28"/>
  <c r="A2744" i="28"/>
  <c r="A2745" i="28"/>
  <c r="A2746" i="28"/>
  <c r="A2747" i="28"/>
  <c r="A2748" i="28"/>
  <c r="A2749" i="28"/>
  <c r="A2750" i="28"/>
  <c r="A2751" i="28"/>
  <c r="A2752" i="28"/>
  <c r="A2753" i="28"/>
  <c r="A2754" i="28"/>
  <c r="A2755" i="28"/>
  <c r="A2756" i="28"/>
  <c r="A2757" i="28"/>
  <c r="A2758" i="28"/>
  <c r="A2759" i="28"/>
  <c r="A2760" i="28"/>
  <c r="A2761" i="28"/>
  <c r="A2762" i="28"/>
  <c r="A2763" i="28"/>
  <c r="A2764" i="28"/>
  <c r="A2765" i="28"/>
  <c r="A2766" i="28"/>
  <c r="A2767" i="28"/>
  <c r="A2768" i="28"/>
  <c r="A2769" i="28"/>
  <c r="A2770" i="28"/>
  <c r="A2771" i="28"/>
  <c r="A2772" i="28"/>
  <c r="A2773" i="28"/>
  <c r="A2774" i="28"/>
  <c r="A2775" i="28"/>
  <c r="A2776" i="28"/>
  <c r="A2777" i="28"/>
  <c r="A2778" i="28"/>
  <c r="A2779" i="28"/>
  <c r="A2780" i="28"/>
  <c r="A2781" i="28"/>
  <c r="A2782" i="28"/>
  <c r="A2783" i="28"/>
  <c r="A2784" i="28"/>
  <c r="A2785" i="28"/>
  <c r="A2786" i="28"/>
  <c r="A2787" i="28"/>
  <c r="A2788" i="28"/>
  <c r="A2789" i="28"/>
  <c r="A2790" i="28"/>
  <c r="A2791" i="28"/>
  <c r="A2792" i="28"/>
  <c r="A2793" i="28"/>
  <c r="A2794" i="28"/>
  <c r="A2795" i="28"/>
  <c r="A2796" i="28"/>
  <c r="A2797" i="28"/>
  <c r="A2798" i="28"/>
  <c r="A2799" i="28"/>
  <c r="A2800" i="28"/>
  <c r="A2801" i="28"/>
  <c r="A2802" i="28"/>
  <c r="A2803" i="28"/>
  <c r="A2804" i="28"/>
  <c r="A2805" i="28"/>
  <c r="A2806" i="28"/>
  <c r="A2807" i="28"/>
  <c r="A2808" i="28"/>
  <c r="A2809" i="28"/>
  <c r="A2810" i="28"/>
  <c r="A2811" i="28"/>
  <c r="A2812" i="28"/>
  <c r="A2813" i="28"/>
  <c r="A2814" i="28"/>
  <c r="A2815" i="28"/>
  <c r="A2816" i="28"/>
  <c r="A2817" i="28"/>
  <c r="A2818" i="28"/>
  <c r="A2819" i="28"/>
  <c r="A2820" i="28"/>
  <c r="A2821" i="28"/>
  <c r="A2822" i="28"/>
  <c r="A2823" i="28"/>
  <c r="A2824" i="28"/>
  <c r="A2825" i="28"/>
  <c r="A2826" i="28"/>
  <c r="A2827" i="28"/>
  <c r="A2828" i="28"/>
  <c r="A2829" i="28"/>
  <c r="A2830" i="28"/>
  <c r="A2831" i="28"/>
  <c r="A2832" i="28"/>
  <c r="A2833" i="28"/>
  <c r="A2834" i="28"/>
  <c r="A2835" i="28"/>
  <c r="A2836" i="28"/>
  <c r="A2837" i="28"/>
  <c r="A2838" i="28"/>
  <c r="A2839" i="28"/>
  <c r="A2840" i="28"/>
  <c r="A2841" i="28"/>
  <c r="A2842" i="28"/>
  <c r="A2843" i="28"/>
  <c r="A2844" i="28"/>
  <c r="A2845" i="28"/>
  <c r="A2846" i="28"/>
  <c r="A2847" i="28"/>
  <c r="A2848" i="28"/>
  <c r="A2849" i="28"/>
  <c r="A2850" i="28"/>
  <c r="A2851" i="28"/>
  <c r="A2852" i="28"/>
  <c r="A2853" i="28"/>
  <c r="A2854" i="28"/>
  <c r="A2855" i="28"/>
  <c r="A2856" i="28"/>
  <c r="A2857" i="28"/>
  <c r="A2858" i="28"/>
  <c r="A2859" i="28"/>
  <c r="A2860" i="28"/>
  <c r="A2861" i="28"/>
  <c r="A2862" i="28"/>
  <c r="A2863" i="28"/>
  <c r="A2864" i="28"/>
  <c r="A2865" i="28"/>
  <c r="A2866" i="28"/>
  <c r="A2867" i="28"/>
  <c r="A2868" i="28"/>
  <c r="A2869" i="28"/>
  <c r="A2870" i="28"/>
  <c r="A2871" i="28"/>
  <c r="A2872" i="28"/>
  <c r="A2873" i="28"/>
  <c r="A2874" i="28"/>
  <c r="A2875" i="28"/>
  <c r="A2876" i="28"/>
  <c r="A2877" i="28"/>
  <c r="A2878" i="28"/>
  <c r="A2879" i="28"/>
  <c r="A2880" i="28"/>
  <c r="A2881" i="28"/>
  <c r="A2882" i="28"/>
  <c r="A2883" i="28"/>
  <c r="A2884" i="28"/>
  <c r="A2885" i="28"/>
  <c r="A2886" i="28"/>
  <c r="A2887" i="28"/>
  <c r="A2888" i="28"/>
  <c r="A2889" i="28"/>
  <c r="A2890" i="28"/>
  <c r="A2891" i="28"/>
  <c r="A2892" i="28"/>
  <c r="A2893" i="28"/>
  <c r="A2894" i="28"/>
  <c r="A2895" i="28"/>
  <c r="A2896" i="28"/>
  <c r="A2897" i="28"/>
  <c r="A2898" i="28"/>
  <c r="A2899" i="28"/>
  <c r="A2900" i="28"/>
  <c r="A2901" i="28"/>
  <c r="A2902" i="28"/>
  <c r="A2903" i="28"/>
  <c r="A2904" i="28"/>
  <c r="A2905" i="28"/>
  <c r="A2906" i="28"/>
  <c r="A2907" i="28"/>
  <c r="A2908" i="28"/>
  <c r="A2909" i="28"/>
  <c r="A2910" i="28"/>
  <c r="A2911" i="28"/>
  <c r="A2912" i="28"/>
  <c r="A2913" i="28"/>
  <c r="A2914" i="28"/>
  <c r="A2915" i="28"/>
  <c r="A2916" i="28"/>
  <c r="A2917" i="28"/>
  <c r="A2918" i="28"/>
  <c r="A2919" i="28"/>
  <c r="A2920" i="28"/>
  <c r="A2921" i="28"/>
  <c r="A2922" i="28"/>
  <c r="A2923" i="28"/>
  <c r="A2924" i="28"/>
  <c r="A2925" i="28"/>
  <c r="A2926" i="28"/>
  <c r="A2927" i="28"/>
  <c r="A2928" i="28"/>
  <c r="A2929" i="28"/>
  <c r="A2930" i="28"/>
  <c r="A2931" i="28"/>
  <c r="A2932" i="28"/>
  <c r="A2933" i="28"/>
  <c r="A2934" i="28"/>
  <c r="A2935" i="28"/>
  <c r="A2936" i="28"/>
  <c r="A2937" i="28"/>
  <c r="A2938" i="28"/>
  <c r="A2939" i="28"/>
  <c r="A2940" i="28"/>
  <c r="A2941" i="28"/>
  <c r="A2942" i="28"/>
  <c r="A2943" i="28"/>
  <c r="A2944" i="28"/>
  <c r="A2945" i="28"/>
  <c r="A2946" i="28"/>
  <c r="A2947" i="28"/>
  <c r="A2948" i="28"/>
  <c r="A2949" i="28"/>
  <c r="A2950" i="28"/>
  <c r="A2951" i="28"/>
  <c r="A2952" i="28"/>
  <c r="A2953" i="28"/>
  <c r="A2954" i="28"/>
  <c r="A2955" i="28"/>
  <c r="A2956" i="28"/>
  <c r="A2957" i="28"/>
  <c r="A2958" i="28"/>
  <c r="A2959" i="28"/>
  <c r="A2960" i="28"/>
  <c r="A2961" i="28"/>
  <c r="A2962" i="28"/>
  <c r="A2963" i="28"/>
  <c r="A2964" i="28"/>
  <c r="A2965" i="28"/>
  <c r="A2966" i="28"/>
  <c r="A2967" i="28"/>
  <c r="A2968" i="28"/>
  <c r="A2969" i="28"/>
  <c r="A2970" i="28"/>
  <c r="A2971" i="28"/>
  <c r="A2972" i="28"/>
  <c r="A2973" i="28"/>
  <c r="A2974" i="28"/>
  <c r="A2975" i="28"/>
  <c r="A2976" i="28"/>
  <c r="A2977" i="28"/>
  <c r="A2978" i="28"/>
  <c r="A2979" i="28"/>
  <c r="A2980" i="28"/>
  <c r="A2981" i="28"/>
  <c r="A2982" i="28"/>
  <c r="A2983" i="28"/>
  <c r="A2984" i="28"/>
  <c r="A2985" i="28"/>
  <c r="A2986" i="28"/>
  <c r="A2987" i="28"/>
  <c r="A2988" i="28"/>
  <c r="A2989" i="28"/>
  <c r="A2990" i="28"/>
  <c r="A2991" i="28"/>
  <c r="A2992" i="28"/>
  <c r="A2993" i="28"/>
  <c r="A2994" i="28"/>
  <c r="A2995" i="28"/>
  <c r="A2996" i="28"/>
  <c r="A2997" i="28"/>
  <c r="A2998" i="28"/>
  <c r="A2999" i="28"/>
  <c r="A3000" i="28"/>
  <c r="A3001" i="28"/>
  <c r="A3002" i="28"/>
  <c r="A3003" i="28"/>
  <c r="A3004" i="28"/>
  <c r="A3005" i="28"/>
  <c r="A3006" i="28"/>
  <c r="A3007" i="28"/>
  <c r="A3008" i="28"/>
  <c r="A3009" i="28"/>
  <c r="A3010" i="28"/>
  <c r="A3011" i="28"/>
  <c r="A3012" i="28"/>
  <c r="A3013" i="28"/>
  <c r="A3014" i="28"/>
  <c r="A3015" i="28"/>
  <c r="A3016" i="28"/>
  <c r="A3017" i="28"/>
  <c r="A3018" i="28"/>
  <c r="A3019" i="28"/>
  <c r="A3020" i="28"/>
  <c r="A3021" i="28"/>
  <c r="A3022" i="28"/>
  <c r="A3023" i="28"/>
  <c r="A3024" i="28"/>
  <c r="A3025" i="28"/>
  <c r="A3026" i="28"/>
  <c r="A3027" i="28"/>
  <c r="A3028" i="28"/>
  <c r="A3029" i="28"/>
  <c r="A3030" i="28"/>
  <c r="A3031" i="28"/>
  <c r="A3032" i="28"/>
  <c r="A3033" i="28"/>
  <c r="A3034" i="28"/>
  <c r="A3035" i="28"/>
  <c r="A3036" i="28"/>
  <c r="A3037" i="28"/>
  <c r="A3038" i="28"/>
  <c r="A3039" i="28"/>
  <c r="A3040" i="28"/>
  <c r="A3041" i="28"/>
  <c r="A3042" i="28"/>
  <c r="A3043" i="28"/>
  <c r="A3044" i="28"/>
  <c r="A3045" i="28"/>
  <c r="A3046" i="28"/>
  <c r="A3047" i="28"/>
  <c r="A3048" i="28"/>
  <c r="A3049" i="28"/>
  <c r="A3050" i="28"/>
  <c r="A3051" i="28"/>
  <c r="A3052" i="28"/>
  <c r="A3053" i="28"/>
  <c r="A3054" i="28"/>
  <c r="A3055" i="28"/>
  <c r="A3056" i="28"/>
  <c r="A3057" i="28"/>
  <c r="A3058" i="28"/>
  <c r="A3059" i="28"/>
  <c r="A3060" i="28"/>
  <c r="A3061" i="28"/>
  <c r="A3062" i="28"/>
  <c r="A3063" i="28"/>
  <c r="A3064" i="28"/>
  <c r="A3065" i="28"/>
  <c r="A3066" i="28"/>
  <c r="A3067" i="28"/>
  <c r="A3068" i="28"/>
  <c r="A3069" i="28"/>
  <c r="A3070" i="28"/>
  <c r="A3071" i="28"/>
  <c r="A3072" i="28"/>
  <c r="A3073" i="28"/>
  <c r="A3074" i="28"/>
  <c r="A3075" i="28"/>
  <c r="A3076" i="28"/>
  <c r="A3077" i="28"/>
  <c r="A3078" i="28"/>
  <c r="A3079" i="28"/>
  <c r="A3080" i="28"/>
  <c r="A3081" i="28"/>
  <c r="A3082" i="28"/>
  <c r="A3083" i="28"/>
  <c r="A3084" i="28"/>
  <c r="A3085" i="28"/>
  <c r="A3086" i="28"/>
  <c r="A3087" i="28"/>
  <c r="A3088" i="28"/>
  <c r="A3089" i="28"/>
  <c r="A3090" i="28"/>
  <c r="A3091" i="28"/>
  <c r="A3092" i="28"/>
  <c r="A3093" i="28"/>
  <c r="A3094" i="28"/>
  <c r="A3095" i="28"/>
  <c r="A3096" i="28"/>
  <c r="A3097" i="28"/>
  <c r="A3098" i="28"/>
  <c r="A3099" i="28"/>
  <c r="A3100" i="28"/>
  <c r="A3101" i="28"/>
  <c r="A3102" i="28"/>
  <c r="A3103" i="28"/>
  <c r="A3104" i="28"/>
  <c r="A3105" i="28"/>
  <c r="A3106" i="28"/>
  <c r="A3107" i="28"/>
  <c r="A3108" i="28"/>
  <c r="A3109" i="28"/>
  <c r="A3110" i="28"/>
  <c r="A3111" i="28"/>
  <c r="A3112" i="28"/>
  <c r="A3113" i="28"/>
  <c r="A3114" i="28"/>
  <c r="A3115" i="28"/>
  <c r="A3116" i="28"/>
  <c r="A3117" i="28"/>
  <c r="A3118" i="28"/>
  <c r="A3119" i="28"/>
  <c r="A3120" i="28"/>
  <c r="A3121" i="28"/>
  <c r="A3122" i="28"/>
  <c r="A3123" i="28"/>
  <c r="A3124" i="28"/>
  <c r="A3125" i="28"/>
  <c r="A3126" i="28"/>
  <c r="A3127" i="28"/>
  <c r="A3128" i="28"/>
  <c r="A3129" i="28"/>
  <c r="A3130" i="28"/>
  <c r="A3131" i="28"/>
  <c r="A3132" i="28"/>
  <c r="A3133" i="28"/>
  <c r="A3134" i="28"/>
  <c r="A3135" i="28"/>
  <c r="A3136" i="28"/>
  <c r="A3137" i="28"/>
  <c r="A3138" i="28"/>
  <c r="A3139" i="28"/>
  <c r="A3140" i="28"/>
  <c r="A3141" i="28"/>
  <c r="A3142" i="28"/>
  <c r="A3143" i="28"/>
  <c r="A3144" i="28"/>
  <c r="A3145" i="28"/>
  <c r="A3146" i="28"/>
  <c r="A3147" i="28"/>
  <c r="A3148" i="28"/>
  <c r="A3149" i="28"/>
  <c r="A3150" i="28"/>
  <c r="A3151" i="28"/>
  <c r="A3152" i="28"/>
  <c r="A3153" i="28"/>
  <c r="A3154" i="28"/>
  <c r="A3155" i="28"/>
  <c r="A3156" i="28"/>
  <c r="A3157" i="28"/>
  <c r="A3158" i="28"/>
  <c r="A3159" i="28"/>
  <c r="A3160" i="28"/>
  <c r="A3161" i="28"/>
  <c r="A3162" i="28"/>
  <c r="A3163" i="28"/>
  <c r="A3164" i="28"/>
  <c r="A3165" i="28"/>
  <c r="A3166" i="28"/>
  <c r="A3167" i="28"/>
  <c r="A3168" i="28"/>
  <c r="A3169" i="28"/>
  <c r="A3170" i="28"/>
  <c r="A3171" i="28"/>
  <c r="A3172" i="28"/>
  <c r="A3173" i="28"/>
  <c r="A3174" i="28"/>
  <c r="A3175" i="28"/>
  <c r="A3176" i="28"/>
  <c r="A3177" i="28"/>
  <c r="A3178" i="28"/>
  <c r="A3179" i="28"/>
  <c r="A3180" i="28"/>
  <c r="A3181" i="28"/>
  <c r="A3182" i="28"/>
  <c r="A3183" i="28"/>
  <c r="A3184" i="28"/>
  <c r="A3185" i="28"/>
  <c r="A3186" i="28"/>
  <c r="A3187" i="28"/>
  <c r="A3188" i="28"/>
  <c r="A3189" i="28"/>
  <c r="A3190" i="28"/>
  <c r="A3191" i="28"/>
  <c r="A3192" i="28"/>
  <c r="A3193" i="28"/>
  <c r="A3194" i="28"/>
  <c r="A3195" i="28"/>
  <c r="A3196" i="28"/>
  <c r="A3197" i="28"/>
  <c r="A3198" i="28"/>
  <c r="A3199" i="28"/>
  <c r="A3200" i="28"/>
  <c r="A3201" i="28"/>
  <c r="A3202" i="28"/>
  <c r="A3203" i="28"/>
  <c r="A3204" i="28"/>
  <c r="A3205" i="28"/>
  <c r="A3206" i="28"/>
  <c r="A3207" i="28"/>
  <c r="A3208" i="28"/>
  <c r="A3209" i="28"/>
  <c r="A3210" i="28"/>
  <c r="A3211" i="28"/>
  <c r="A3212" i="28"/>
  <c r="A3213" i="28"/>
  <c r="A3214" i="28"/>
  <c r="A3215" i="28"/>
  <c r="A3216" i="28"/>
  <c r="A3217" i="28"/>
  <c r="A3218" i="28"/>
  <c r="A3219" i="28"/>
  <c r="A3220" i="28"/>
  <c r="A3221" i="28"/>
  <c r="A3222" i="28"/>
  <c r="A3223" i="28"/>
  <c r="A3224" i="28"/>
  <c r="A3225" i="28"/>
  <c r="A3226" i="28"/>
  <c r="A3227" i="28"/>
  <c r="A3228" i="28"/>
  <c r="A3229" i="28"/>
  <c r="A3230" i="28"/>
  <c r="A3231" i="28"/>
  <c r="A3232" i="28"/>
  <c r="A3233" i="28"/>
  <c r="A3234" i="28"/>
  <c r="A3235" i="28"/>
  <c r="A3236" i="28"/>
  <c r="A3237" i="28"/>
  <c r="A3238" i="28"/>
  <c r="A3239" i="28"/>
  <c r="A3240" i="28"/>
  <c r="A3241" i="28"/>
  <c r="A3242" i="28"/>
  <c r="A3243" i="28"/>
  <c r="A3244" i="28"/>
  <c r="A3245" i="28"/>
  <c r="A3246" i="28"/>
  <c r="A3247" i="28"/>
  <c r="A3248" i="28"/>
  <c r="A3249" i="28"/>
  <c r="A3250" i="28"/>
  <c r="A3251" i="28"/>
  <c r="A3252" i="28"/>
  <c r="A3253" i="28"/>
  <c r="A3254" i="28"/>
  <c r="A3255" i="28"/>
  <c r="A3256" i="28"/>
  <c r="A3257" i="28"/>
  <c r="A3258" i="28"/>
  <c r="A3259" i="28"/>
  <c r="A3260" i="28"/>
  <c r="A3261" i="28"/>
  <c r="A3262" i="28"/>
  <c r="A3263" i="28"/>
  <c r="A3264" i="28"/>
  <c r="A3265" i="28"/>
  <c r="A3266" i="28"/>
  <c r="A3267" i="28"/>
  <c r="A3268" i="28"/>
  <c r="A3269" i="28"/>
  <c r="A3270" i="28"/>
  <c r="A3271" i="28"/>
  <c r="A3272" i="28"/>
  <c r="A3273" i="28"/>
  <c r="A3274" i="28"/>
  <c r="A3275" i="28"/>
  <c r="A3276" i="28"/>
  <c r="A3277" i="28"/>
  <c r="A3278" i="28"/>
  <c r="A3279" i="28"/>
  <c r="A3280" i="28"/>
  <c r="A3281" i="28"/>
  <c r="A3282" i="28"/>
  <c r="A3283" i="28"/>
  <c r="A3284" i="28"/>
  <c r="A3285" i="28"/>
  <c r="A3286" i="28"/>
  <c r="A3287" i="28"/>
  <c r="A3288" i="28"/>
  <c r="A3289" i="28"/>
  <c r="A3290" i="28"/>
  <c r="A3291" i="28"/>
  <c r="A3292" i="28"/>
  <c r="A3293" i="28"/>
  <c r="A3294" i="28"/>
  <c r="A3295" i="28"/>
  <c r="A3296" i="28"/>
  <c r="A3297" i="28"/>
  <c r="A3298" i="28"/>
  <c r="A3299" i="28"/>
  <c r="A3300" i="28"/>
  <c r="A3301" i="28"/>
  <c r="A3302" i="28"/>
  <c r="A3303" i="28"/>
  <c r="A3304" i="28"/>
  <c r="A3305" i="28"/>
  <c r="A3306" i="28"/>
  <c r="A3307" i="28"/>
  <c r="A3308" i="28"/>
  <c r="A3309" i="28"/>
  <c r="A3310" i="28"/>
  <c r="A3311" i="28"/>
  <c r="A3312" i="28"/>
  <c r="A3313" i="28"/>
  <c r="A3314" i="28"/>
  <c r="A3315" i="28"/>
  <c r="A3316" i="28"/>
  <c r="A3317" i="28"/>
  <c r="A3318" i="28"/>
  <c r="A3319" i="28"/>
  <c r="A3320" i="28"/>
  <c r="A3321" i="28"/>
  <c r="A3322" i="28"/>
  <c r="A3323" i="28"/>
  <c r="A3324" i="28"/>
  <c r="A3325" i="28"/>
  <c r="A3326" i="28"/>
  <c r="A3327" i="28"/>
  <c r="A3328" i="28"/>
  <c r="A3329" i="28"/>
  <c r="A3330" i="28"/>
  <c r="A3331" i="28"/>
  <c r="A3332" i="28"/>
  <c r="A3333" i="28"/>
  <c r="A3334" i="28"/>
  <c r="A3335" i="28"/>
  <c r="A3336" i="28"/>
  <c r="A3337" i="28"/>
  <c r="A3338" i="28"/>
  <c r="A3339" i="28"/>
  <c r="A3340" i="28"/>
  <c r="A3341" i="28"/>
  <c r="A3342" i="28"/>
  <c r="A3343" i="28"/>
  <c r="A3344" i="28"/>
  <c r="A3345" i="28"/>
  <c r="A3346" i="28"/>
  <c r="A3347" i="28"/>
  <c r="A3348" i="28"/>
  <c r="A3349" i="28"/>
  <c r="A3350" i="28"/>
  <c r="A3351" i="28"/>
  <c r="A3352" i="28"/>
  <c r="A3353" i="28"/>
  <c r="A3354" i="28"/>
  <c r="A3355" i="28"/>
  <c r="A3356" i="28"/>
  <c r="A3357" i="28"/>
  <c r="A3358" i="28"/>
  <c r="A3359" i="28"/>
  <c r="A3360" i="28"/>
  <c r="A3361" i="28"/>
  <c r="A3362" i="28"/>
  <c r="A3363" i="28"/>
  <c r="A3364" i="28"/>
  <c r="A3365" i="28"/>
  <c r="A3366" i="28"/>
  <c r="A3367" i="28"/>
  <c r="A3368" i="28"/>
  <c r="A3369" i="28"/>
  <c r="A3370" i="28"/>
  <c r="A3371" i="28"/>
  <c r="A3372" i="28"/>
  <c r="A3373" i="28"/>
  <c r="A3374" i="28"/>
  <c r="A3375" i="28"/>
  <c r="A3376" i="28"/>
  <c r="A3377" i="28"/>
  <c r="A3378" i="28"/>
  <c r="A3379" i="28"/>
  <c r="A3380" i="28"/>
  <c r="A3381" i="28"/>
  <c r="A3382" i="28"/>
  <c r="A3383" i="28"/>
  <c r="A3384" i="28"/>
  <c r="A3385" i="28"/>
  <c r="A3386" i="28"/>
  <c r="A3387" i="28"/>
  <c r="A3388" i="28"/>
  <c r="A3389" i="28"/>
  <c r="A3390" i="28"/>
  <c r="A3391" i="28"/>
  <c r="A3392" i="28"/>
  <c r="A3393" i="28"/>
  <c r="A3394" i="28"/>
  <c r="A3395" i="28"/>
  <c r="A3396" i="28"/>
  <c r="A3397" i="28"/>
  <c r="A3398" i="28"/>
  <c r="A3399" i="28"/>
  <c r="A3400" i="28"/>
  <c r="A3401" i="28"/>
  <c r="A3402" i="28"/>
  <c r="A3403" i="28"/>
  <c r="A3404" i="28"/>
  <c r="A3405" i="28"/>
  <c r="A3406" i="28"/>
  <c r="A3407" i="28"/>
  <c r="A3408" i="28"/>
  <c r="A3409" i="28"/>
  <c r="A3410" i="28"/>
  <c r="A3411" i="28"/>
  <c r="A3412" i="28"/>
  <c r="A3413" i="28"/>
  <c r="A3414" i="28"/>
  <c r="A3415" i="28"/>
  <c r="A3416" i="28"/>
  <c r="A3417" i="28"/>
  <c r="A3418" i="28"/>
  <c r="A3419" i="28"/>
  <c r="A3420" i="28"/>
  <c r="A3421" i="28"/>
  <c r="A3422" i="28"/>
  <c r="A3423" i="28"/>
  <c r="A3424" i="28"/>
  <c r="A3425" i="28"/>
  <c r="A3426" i="28"/>
  <c r="A3427" i="28"/>
  <c r="A3428" i="28"/>
  <c r="A3429" i="28"/>
  <c r="A3430" i="28"/>
  <c r="A3431" i="28"/>
  <c r="A3432" i="28"/>
  <c r="A3433" i="28"/>
  <c r="A3434" i="28"/>
  <c r="A3435" i="28"/>
  <c r="A3436" i="28"/>
  <c r="A3437" i="28"/>
  <c r="A3438" i="28"/>
  <c r="A3439" i="28"/>
  <c r="A3440" i="28"/>
  <c r="A3441" i="28"/>
  <c r="A3442" i="28"/>
  <c r="A3443" i="28"/>
  <c r="A3444" i="28"/>
  <c r="A3445" i="28"/>
  <c r="A3446" i="28"/>
  <c r="A3447" i="28"/>
  <c r="A3448" i="28"/>
  <c r="A3449" i="28"/>
  <c r="A3450" i="28"/>
  <c r="A3451" i="28"/>
  <c r="A3452" i="28"/>
  <c r="A3453" i="28"/>
  <c r="A3454" i="28"/>
  <c r="A3455" i="28"/>
  <c r="A3456" i="28"/>
  <c r="A3457" i="28"/>
  <c r="A3458" i="28"/>
  <c r="A3459" i="28"/>
  <c r="A3460" i="28"/>
  <c r="A3461" i="28"/>
  <c r="A3462" i="28"/>
  <c r="A3463" i="28"/>
  <c r="A3464" i="28"/>
  <c r="A3465" i="28"/>
  <c r="A3466" i="28"/>
  <c r="A3467" i="28"/>
  <c r="A3468" i="28"/>
  <c r="A3469" i="28"/>
  <c r="A3470" i="28"/>
  <c r="A3471" i="28"/>
  <c r="A3472" i="28"/>
  <c r="A3473" i="28"/>
  <c r="A3474" i="28"/>
  <c r="A3475" i="28"/>
  <c r="A3476" i="28"/>
  <c r="A3477" i="28"/>
  <c r="A3478" i="28"/>
  <c r="A3479" i="28"/>
  <c r="A3480" i="28"/>
  <c r="A3481" i="28"/>
  <c r="A3482" i="28"/>
  <c r="A3483" i="28"/>
  <c r="A3484" i="28"/>
  <c r="A3485" i="28"/>
  <c r="A3486" i="28"/>
  <c r="A3487" i="28"/>
  <c r="A3488" i="28"/>
  <c r="A3489" i="28"/>
  <c r="A3490" i="28"/>
  <c r="A3491" i="28"/>
  <c r="A3492" i="28"/>
  <c r="A3493" i="28"/>
  <c r="A3494" i="28"/>
  <c r="A3495" i="28"/>
  <c r="A3496" i="28"/>
  <c r="A3497" i="28"/>
  <c r="A3498" i="28"/>
  <c r="A3499" i="28"/>
  <c r="A3500" i="28"/>
  <c r="A3501" i="28"/>
  <c r="A3502" i="28"/>
  <c r="A3503" i="28"/>
  <c r="A3504" i="28"/>
  <c r="A3505" i="28"/>
  <c r="A3506" i="28"/>
  <c r="A3507" i="28"/>
  <c r="A3508" i="28"/>
  <c r="A3509" i="28"/>
  <c r="A3510" i="28"/>
  <c r="A3511" i="28"/>
  <c r="A3512" i="28"/>
  <c r="A3513" i="28"/>
  <c r="A3514" i="28"/>
  <c r="A3515" i="28"/>
  <c r="A3516" i="28"/>
  <c r="A3517" i="28"/>
  <c r="A3518" i="28"/>
  <c r="A3519" i="28"/>
  <c r="A3520" i="28"/>
  <c r="A3521" i="28"/>
  <c r="A3522" i="28"/>
  <c r="A3523" i="28"/>
  <c r="A3524" i="28"/>
  <c r="A3525" i="28"/>
  <c r="A3526" i="28"/>
  <c r="A3527" i="28"/>
  <c r="A3528" i="28"/>
  <c r="A3529" i="28"/>
  <c r="A3530" i="28"/>
  <c r="A3531" i="28"/>
  <c r="A3532" i="28"/>
  <c r="A3533" i="28"/>
  <c r="A3534" i="28"/>
  <c r="A3535" i="28"/>
  <c r="A3536" i="28"/>
  <c r="A3537" i="28"/>
  <c r="A3538" i="28"/>
  <c r="A3539" i="28"/>
  <c r="A3540" i="28"/>
  <c r="A3541" i="28"/>
  <c r="A3542" i="28"/>
  <c r="A3543" i="28"/>
  <c r="A3544" i="28"/>
  <c r="A3545" i="28"/>
  <c r="A3546" i="28"/>
  <c r="A3547" i="28"/>
  <c r="A3548" i="28"/>
  <c r="A3549" i="28"/>
  <c r="A3550" i="28"/>
  <c r="A3551" i="28"/>
  <c r="A3552" i="28"/>
  <c r="A3553" i="28"/>
  <c r="A3554" i="28"/>
  <c r="A3555" i="28"/>
  <c r="A3556" i="28"/>
  <c r="A3557" i="28"/>
  <c r="A3558" i="28"/>
  <c r="A3559" i="28"/>
  <c r="A3560" i="28"/>
  <c r="A3561" i="28"/>
  <c r="A3562" i="28"/>
  <c r="A3563" i="28"/>
  <c r="A3564" i="28"/>
  <c r="A3565" i="28"/>
  <c r="A3566" i="28"/>
  <c r="A3567" i="28"/>
  <c r="A3568" i="28"/>
  <c r="A3569" i="28"/>
  <c r="A3570" i="28"/>
  <c r="A3571" i="28"/>
  <c r="A3572" i="28"/>
  <c r="A3573" i="28"/>
  <c r="A3574" i="28"/>
  <c r="A3575" i="28"/>
  <c r="A3576" i="28"/>
  <c r="A3577" i="28"/>
  <c r="A3578" i="28"/>
  <c r="A3579" i="28"/>
  <c r="A3580" i="28"/>
  <c r="A3581" i="28"/>
  <c r="A3582" i="28"/>
  <c r="A3583" i="28"/>
  <c r="A3584" i="28"/>
  <c r="A3585" i="28"/>
  <c r="A3586" i="28"/>
  <c r="A3587" i="28"/>
  <c r="A3588" i="28"/>
  <c r="A3589" i="28"/>
  <c r="A3590" i="28"/>
  <c r="A3591" i="28"/>
  <c r="A3592" i="28"/>
  <c r="A3593" i="28"/>
  <c r="A3594" i="28"/>
  <c r="A3595" i="28"/>
  <c r="A3596" i="28"/>
  <c r="A3597" i="28"/>
  <c r="A3598" i="28"/>
  <c r="A3599" i="28"/>
  <c r="A3600" i="28"/>
  <c r="A3601" i="28"/>
  <c r="A3602" i="28"/>
  <c r="A3603" i="28"/>
  <c r="A3604" i="28"/>
  <c r="A3605" i="28"/>
  <c r="A3606" i="28"/>
  <c r="A3607" i="28"/>
  <c r="A3608" i="28"/>
  <c r="A3609" i="28"/>
  <c r="A3610" i="28"/>
  <c r="A3611" i="28"/>
  <c r="A3612" i="28"/>
  <c r="A3613" i="28"/>
  <c r="A3614" i="28"/>
  <c r="A3615" i="28"/>
  <c r="A3616" i="28"/>
  <c r="A3617" i="28"/>
  <c r="A3618" i="28"/>
  <c r="A3619" i="28"/>
  <c r="A3620" i="28"/>
  <c r="A3621" i="28"/>
  <c r="A3622" i="28"/>
  <c r="A3623" i="28"/>
  <c r="A3624" i="28"/>
  <c r="A3625" i="28"/>
  <c r="A3626" i="28"/>
  <c r="A3627" i="28"/>
  <c r="A3628" i="28"/>
  <c r="A3629" i="28"/>
  <c r="A3630" i="28"/>
  <c r="A3631" i="28"/>
  <c r="A3632" i="28"/>
  <c r="A3633" i="28"/>
  <c r="A3634" i="28"/>
  <c r="A3635" i="28"/>
  <c r="A3636" i="28"/>
  <c r="A3637" i="28"/>
  <c r="A3638" i="28"/>
  <c r="A3639" i="28"/>
  <c r="A3640" i="28"/>
  <c r="A3641" i="28"/>
  <c r="A3642" i="28"/>
  <c r="A3643" i="28"/>
  <c r="A3644" i="28"/>
  <c r="A3645" i="28"/>
  <c r="A3646" i="28"/>
  <c r="A3647" i="28"/>
  <c r="A3648" i="28"/>
  <c r="A3649" i="28"/>
  <c r="A3650" i="28"/>
  <c r="A3651" i="28"/>
  <c r="A3652" i="28"/>
  <c r="A3653" i="28"/>
  <c r="A3654" i="28"/>
  <c r="A3655" i="28"/>
  <c r="A3656" i="28"/>
  <c r="A3657" i="28"/>
  <c r="A3658" i="28"/>
  <c r="A3659" i="28"/>
  <c r="A3660" i="28"/>
  <c r="A3661" i="28"/>
  <c r="A3662" i="28"/>
  <c r="A3663" i="28"/>
  <c r="A3664" i="28"/>
  <c r="A3665" i="28"/>
  <c r="A3666" i="28"/>
  <c r="A3667" i="28"/>
  <c r="A3668" i="28"/>
  <c r="A3669" i="28"/>
  <c r="A3670" i="28"/>
  <c r="A3671" i="28"/>
  <c r="A3672" i="28"/>
  <c r="A3673" i="28"/>
  <c r="A3674" i="28"/>
  <c r="A3675" i="28"/>
  <c r="A3676" i="28"/>
  <c r="A3677" i="28"/>
  <c r="A3678" i="28"/>
  <c r="A3679" i="28"/>
  <c r="A3680" i="28"/>
  <c r="A3681" i="28"/>
  <c r="A3682" i="28"/>
  <c r="A3683" i="28"/>
  <c r="A3684" i="28"/>
  <c r="A3685" i="28"/>
  <c r="A3686" i="28"/>
  <c r="A3687" i="28"/>
  <c r="A3688" i="28"/>
  <c r="A3689" i="28"/>
  <c r="A3690" i="28"/>
  <c r="A3691" i="28"/>
  <c r="A3692" i="28"/>
  <c r="A3693" i="28"/>
  <c r="A3694" i="28"/>
  <c r="A3695" i="28"/>
  <c r="A3696" i="28"/>
  <c r="A3697" i="28"/>
  <c r="A3698" i="28"/>
  <c r="A3699" i="28"/>
  <c r="A3700" i="28"/>
  <c r="A3701" i="28"/>
  <c r="A3702" i="28"/>
  <c r="A3703" i="28"/>
  <c r="A3704" i="28"/>
  <c r="A3705" i="28"/>
  <c r="A3706" i="28"/>
  <c r="A3707" i="28"/>
  <c r="A3708" i="28"/>
  <c r="A3709" i="28"/>
  <c r="A3710" i="28"/>
  <c r="A3711" i="28"/>
  <c r="A3712" i="28"/>
  <c r="A3713" i="28"/>
  <c r="A3714" i="28"/>
  <c r="A3715" i="28"/>
  <c r="A3716" i="28"/>
  <c r="A3717" i="28"/>
  <c r="A3718" i="28"/>
  <c r="A3719" i="28"/>
  <c r="A3720" i="28"/>
  <c r="A3721" i="28"/>
  <c r="A3722" i="28"/>
  <c r="A3723" i="28"/>
  <c r="A3724" i="28"/>
  <c r="A3725" i="28"/>
  <c r="A3726" i="28"/>
  <c r="A3727" i="28"/>
  <c r="A3728" i="28"/>
  <c r="A3729" i="28"/>
  <c r="A3730" i="28"/>
  <c r="A3731" i="28"/>
  <c r="A3732" i="28"/>
  <c r="A3733" i="28"/>
  <c r="A3734" i="28"/>
  <c r="A3735" i="28"/>
  <c r="A3736" i="28"/>
  <c r="A3737" i="28"/>
  <c r="A3738" i="28"/>
  <c r="A3739" i="28"/>
  <c r="A3740" i="28"/>
  <c r="A3741" i="28"/>
  <c r="A3742" i="28"/>
  <c r="A3743" i="28"/>
  <c r="A3744" i="28"/>
  <c r="A3745" i="28"/>
  <c r="A3746" i="28"/>
  <c r="A3747" i="28"/>
  <c r="A3748" i="28"/>
  <c r="A3749" i="28"/>
  <c r="A3750" i="28"/>
  <c r="A3751" i="28"/>
  <c r="A3752" i="28"/>
  <c r="A3753" i="28"/>
  <c r="A3754" i="28"/>
  <c r="A3755" i="28"/>
  <c r="A3756" i="28"/>
  <c r="A3757" i="28"/>
  <c r="A3758" i="28"/>
  <c r="A3759" i="28"/>
  <c r="A3760" i="28"/>
  <c r="A3761" i="28"/>
  <c r="A3762" i="28"/>
  <c r="A3763" i="28"/>
  <c r="A3764" i="28"/>
  <c r="A3765" i="28"/>
  <c r="A3766" i="28"/>
  <c r="A3767" i="28"/>
  <c r="A3768" i="28"/>
  <c r="A3769" i="28"/>
  <c r="A3770" i="28"/>
  <c r="A3771" i="28"/>
  <c r="A3772" i="28"/>
  <c r="A3773" i="28"/>
  <c r="A3774" i="28"/>
  <c r="A3775" i="28"/>
  <c r="A3776" i="28"/>
  <c r="A3777" i="28"/>
  <c r="A3778" i="28"/>
  <c r="A3779" i="28"/>
  <c r="A3780" i="28"/>
  <c r="A3781" i="28"/>
  <c r="A3782" i="28"/>
  <c r="A3783" i="28"/>
  <c r="A3784" i="28"/>
  <c r="A3785" i="28"/>
  <c r="A3786" i="28"/>
  <c r="A3787" i="28"/>
  <c r="A3788" i="28"/>
  <c r="A3789" i="28"/>
  <c r="A3790" i="28"/>
  <c r="A3791" i="28"/>
  <c r="A3792" i="28"/>
  <c r="A3793" i="28"/>
  <c r="A3794" i="28"/>
  <c r="A3795" i="28"/>
  <c r="A3796" i="28"/>
  <c r="A3797" i="28"/>
  <c r="A3798" i="28"/>
  <c r="A3799" i="28"/>
  <c r="A3800" i="28"/>
  <c r="A3801" i="28"/>
  <c r="A3802" i="28"/>
  <c r="A3803" i="28"/>
  <c r="A3804" i="28"/>
  <c r="A3805" i="28"/>
  <c r="A3806" i="28"/>
  <c r="A3807" i="28"/>
  <c r="A3808" i="28"/>
  <c r="A3809" i="28"/>
  <c r="A3810" i="28"/>
  <c r="A3811" i="28"/>
  <c r="A3812" i="28"/>
  <c r="A3813" i="28"/>
  <c r="A3814" i="28"/>
  <c r="A3815" i="28"/>
  <c r="A3816" i="28"/>
  <c r="A3817" i="28"/>
  <c r="A3818" i="28"/>
  <c r="A3819" i="28"/>
  <c r="A3820" i="28"/>
  <c r="A3821" i="28"/>
  <c r="A3822" i="28"/>
  <c r="A3823" i="28"/>
  <c r="A3824" i="28"/>
  <c r="A3825" i="28"/>
  <c r="A3826" i="28"/>
  <c r="A3827" i="28"/>
  <c r="A3828" i="28"/>
  <c r="A3829" i="28"/>
  <c r="A3830" i="28"/>
  <c r="A3831" i="28"/>
  <c r="A3832" i="28"/>
  <c r="A3833" i="28"/>
  <c r="A3834" i="28"/>
  <c r="A3835" i="28"/>
  <c r="A3836" i="28"/>
  <c r="A3837" i="28"/>
  <c r="A3838" i="28"/>
  <c r="A3839" i="28"/>
  <c r="A3840" i="28"/>
  <c r="A3841" i="28"/>
  <c r="A3842" i="28"/>
  <c r="A3843" i="28"/>
  <c r="A3844" i="28"/>
  <c r="A3845" i="28"/>
  <c r="A3846" i="28"/>
  <c r="A3847" i="28"/>
  <c r="A3848" i="28"/>
  <c r="A3849" i="28"/>
  <c r="A3850" i="28"/>
  <c r="A3851" i="28"/>
  <c r="A3852" i="28"/>
  <c r="A3853" i="28"/>
  <c r="A3854" i="28"/>
  <c r="A3855" i="28"/>
  <c r="A3856" i="28"/>
  <c r="A3857" i="28"/>
  <c r="A3858" i="28"/>
  <c r="A3859" i="28"/>
  <c r="A3860" i="28"/>
  <c r="A3861" i="28"/>
  <c r="A3862" i="28"/>
  <c r="A3863" i="28"/>
  <c r="A3864" i="28"/>
  <c r="A3865" i="28"/>
  <c r="A3866" i="28"/>
  <c r="A3867" i="28"/>
  <c r="A3868" i="28"/>
  <c r="A3869" i="28"/>
  <c r="A3870" i="28"/>
  <c r="A3871" i="28"/>
  <c r="A3872" i="28"/>
  <c r="A3873" i="28"/>
  <c r="A3874" i="28"/>
  <c r="A3875" i="28"/>
  <c r="A3876" i="28"/>
  <c r="A3877" i="28"/>
  <c r="A3878" i="28"/>
  <c r="A3879" i="28"/>
  <c r="A3880" i="28"/>
  <c r="A3881" i="28"/>
  <c r="A3882" i="28"/>
  <c r="A3883" i="28"/>
  <c r="A3884" i="28"/>
  <c r="A3885" i="28"/>
  <c r="A3886" i="28"/>
  <c r="A3887" i="28"/>
  <c r="A3888" i="28"/>
  <c r="A3889" i="28"/>
  <c r="A3890" i="28"/>
  <c r="A3891" i="28"/>
  <c r="A3892" i="28"/>
  <c r="A3893" i="28"/>
  <c r="A3894" i="28"/>
  <c r="A3895" i="28"/>
  <c r="A3896" i="28"/>
  <c r="A3897" i="28"/>
  <c r="A3898" i="28"/>
  <c r="A3899" i="28"/>
  <c r="A3900" i="28"/>
  <c r="A3901" i="28"/>
  <c r="A3902" i="28"/>
  <c r="A3903" i="28"/>
  <c r="A3904" i="28"/>
  <c r="A3905" i="28"/>
  <c r="A3906" i="28"/>
  <c r="A3907" i="28"/>
  <c r="A3908" i="28"/>
  <c r="A3909" i="28"/>
  <c r="A3910" i="28"/>
  <c r="A3911" i="28"/>
  <c r="A3912" i="28"/>
  <c r="A3913" i="28"/>
  <c r="A3914" i="28"/>
  <c r="A3915" i="28"/>
  <c r="A3916" i="28"/>
  <c r="A3917" i="28"/>
  <c r="A3918" i="28"/>
  <c r="A3919" i="28"/>
  <c r="A3920" i="28"/>
  <c r="A3921" i="28"/>
  <c r="A3922" i="28"/>
  <c r="A3923" i="28"/>
  <c r="A3924" i="28"/>
  <c r="A3925" i="28"/>
  <c r="A3926" i="28"/>
  <c r="A3927" i="28"/>
  <c r="A3928" i="28"/>
  <c r="A3929" i="28"/>
  <c r="A3930" i="28"/>
  <c r="A3931" i="28"/>
  <c r="A3932" i="28"/>
  <c r="A3933" i="28"/>
  <c r="A3934" i="28"/>
  <c r="A3935" i="28"/>
  <c r="A3936" i="28"/>
  <c r="A3937" i="28"/>
  <c r="A3938" i="28"/>
  <c r="A3939" i="28"/>
  <c r="A3940" i="28"/>
  <c r="A3941" i="28"/>
  <c r="A3942" i="28"/>
  <c r="A3943" i="28"/>
  <c r="A3944" i="28"/>
  <c r="A3945" i="28"/>
  <c r="A3946" i="28"/>
  <c r="A3947" i="28"/>
  <c r="A3948" i="28"/>
  <c r="A3949" i="28"/>
  <c r="A3950" i="28"/>
  <c r="A3951" i="28"/>
  <c r="A3952" i="28"/>
  <c r="A3953" i="28"/>
  <c r="A3954" i="28"/>
  <c r="A3955" i="28"/>
  <c r="A3956" i="28"/>
  <c r="A3957" i="28"/>
  <c r="A3958" i="28"/>
  <c r="A3959" i="28"/>
  <c r="A3960" i="28"/>
  <c r="A3961" i="28"/>
  <c r="A3962" i="28"/>
  <c r="A3963" i="28"/>
  <c r="A3964" i="28"/>
  <c r="A3965" i="28"/>
  <c r="A3966" i="28"/>
  <c r="A3967" i="28"/>
  <c r="A3968" i="28"/>
  <c r="A3969" i="28"/>
  <c r="A3970" i="28"/>
  <c r="A3971" i="28"/>
  <c r="A3972" i="28"/>
  <c r="A3973" i="28"/>
  <c r="A3974" i="28"/>
  <c r="A3975" i="28"/>
  <c r="A3976" i="28"/>
  <c r="A3977" i="28"/>
  <c r="A3978" i="28"/>
  <c r="A3979" i="28"/>
  <c r="A3980" i="28"/>
  <c r="A3981" i="28"/>
  <c r="A3982" i="28"/>
  <c r="A3983" i="28"/>
  <c r="A3984" i="28"/>
  <c r="A3985" i="28"/>
  <c r="A3986" i="28"/>
  <c r="A3987" i="28"/>
  <c r="A3988" i="28"/>
  <c r="A3989" i="28"/>
  <c r="A3990" i="28"/>
  <c r="A3991" i="28"/>
  <c r="A3992" i="28"/>
  <c r="A3993" i="28"/>
  <c r="A3994" i="28"/>
  <c r="A3995" i="28"/>
  <c r="A3996" i="28"/>
  <c r="A3997" i="28"/>
  <c r="A3998" i="28"/>
  <c r="A3999" i="28"/>
  <c r="A4000" i="28"/>
  <c r="A4001" i="28"/>
  <c r="A4002" i="28"/>
  <c r="A4003" i="28"/>
  <c r="A4004" i="28"/>
  <c r="A4005" i="28"/>
  <c r="A4006" i="28"/>
  <c r="A4007" i="28"/>
  <c r="A4008" i="28"/>
  <c r="A4009" i="28"/>
  <c r="A4010" i="28"/>
  <c r="A4011" i="28"/>
  <c r="A4012" i="28"/>
  <c r="A4013" i="28"/>
  <c r="A4014" i="28"/>
  <c r="A4015" i="28"/>
  <c r="A4016" i="28"/>
  <c r="A4017" i="28"/>
  <c r="A4018" i="28"/>
  <c r="A4019" i="28"/>
  <c r="A4020" i="28"/>
  <c r="A4021" i="28"/>
  <c r="A4022" i="28"/>
  <c r="A4023" i="28"/>
  <c r="A4024" i="28"/>
  <c r="A4025" i="28"/>
  <c r="A4026" i="28"/>
  <c r="A4027" i="28"/>
  <c r="A4028" i="28"/>
  <c r="A4029" i="28"/>
  <c r="A4030" i="28"/>
  <c r="A4031" i="28"/>
  <c r="A4032" i="28"/>
  <c r="A4033" i="28"/>
  <c r="A4034" i="28"/>
  <c r="A4035" i="28"/>
  <c r="A4036" i="28"/>
  <c r="A4037" i="28"/>
  <c r="A4038" i="28"/>
  <c r="A4039" i="28"/>
  <c r="A4040" i="28"/>
  <c r="A4041" i="28"/>
  <c r="A4042" i="28"/>
  <c r="A4043" i="28"/>
  <c r="A4044" i="28"/>
  <c r="A4045" i="28"/>
  <c r="A4046" i="28"/>
  <c r="A4047" i="28"/>
  <c r="A4048" i="28"/>
  <c r="A4049" i="28"/>
  <c r="A4050" i="28"/>
  <c r="A4051" i="28"/>
  <c r="A4052" i="28"/>
  <c r="A4053" i="28"/>
  <c r="A4054" i="28"/>
  <c r="A4055" i="28"/>
  <c r="A4056" i="28"/>
  <c r="A4057" i="28"/>
  <c r="A4058" i="28"/>
  <c r="A4059" i="28"/>
  <c r="A4060" i="28"/>
  <c r="A4061" i="28"/>
  <c r="A4062" i="28"/>
  <c r="A4063" i="28"/>
  <c r="A4064" i="28"/>
  <c r="A4065" i="28"/>
  <c r="A4066" i="28"/>
  <c r="A4067" i="28"/>
  <c r="A4068" i="28"/>
  <c r="A4069" i="28"/>
  <c r="A4070" i="28"/>
  <c r="A4071" i="28"/>
  <c r="A4072" i="28"/>
  <c r="A4073" i="28"/>
  <c r="A4074" i="28"/>
  <c r="A4075" i="28"/>
  <c r="A4076" i="28"/>
  <c r="A4077" i="28"/>
  <c r="A4078" i="28"/>
  <c r="A4079" i="28"/>
  <c r="A4080" i="28"/>
  <c r="A4081" i="28"/>
  <c r="A4082" i="28"/>
  <c r="A4083" i="28"/>
  <c r="A4084" i="28"/>
  <c r="A4085" i="28"/>
  <c r="A4086" i="28"/>
  <c r="A4087" i="28"/>
  <c r="A4088" i="28"/>
  <c r="A4089" i="28"/>
  <c r="A4090" i="28"/>
  <c r="A4091" i="28"/>
  <c r="A4092" i="28"/>
  <c r="A4093" i="28"/>
  <c r="A4094" i="28"/>
  <c r="A4095" i="28"/>
  <c r="A4096" i="28"/>
  <c r="A4097" i="28"/>
  <c r="A4098" i="28"/>
  <c r="A4099" i="28"/>
  <c r="A4100" i="28"/>
  <c r="A4101" i="28"/>
  <c r="A4102" i="28"/>
  <c r="A4103" i="28"/>
  <c r="A4104" i="28"/>
  <c r="A4105" i="28"/>
  <c r="A4106" i="28"/>
  <c r="A4107" i="28"/>
  <c r="A4108" i="28"/>
  <c r="A4109" i="28"/>
  <c r="A4110" i="28"/>
  <c r="A4111" i="28"/>
  <c r="A4112" i="28"/>
  <c r="A4113" i="28"/>
  <c r="A4114" i="28"/>
  <c r="A4115" i="28"/>
  <c r="A4116" i="28"/>
  <c r="A4117" i="28"/>
  <c r="A4118" i="28"/>
  <c r="A4119" i="28"/>
  <c r="A4120" i="28"/>
  <c r="A4121" i="28"/>
  <c r="A4122" i="28"/>
  <c r="A4123" i="28"/>
  <c r="A4124" i="28"/>
  <c r="A4125" i="28"/>
  <c r="A4126" i="28"/>
  <c r="A4127" i="28"/>
  <c r="A4128" i="28"/>
  <c r="A4129" i="28"/>
  <c r="A4130" i="28"/>
  <c r="A4131" i="28"/>
  <c r="A4132" i="28"/>
  <c r="A4133" i="28"/>
  <c r="A4134" i="28"/>
  <c r="A4135" i="28"/>
  <c r="A4136" i="28"/>
  <c r="A4137" i="28"/>
  <c r="A4138" i="28"/>
  <c r="A4139" i="28"/>
  <c r="A4140" i="28"/>
  <c r="A4141" i="28"/>
  <c r="A4142" i="28"/>
  <c r="A4143" i="28"/>
  <c r="A4144" i="28"/>
  <c r="A4145" i="28"/>
  <c r="A4146" i="28"/>
  <c r="A4147" i="28"/>
  <c r="A4148" i="28"/>
  <c r="A4149" i="28"/>
  <c r="A4150" i="28"/>
  <c r="A4151" i="28"/>
  <c r="A4152" i="28"/>
  <c r="A4153" i="28"/>
  <c r="A4154" i="28"/>
  <c r="A4155" i="28"/>
  <c r="A4156" i="28"/>
  <c r="A4157" i="28"/>
  <c r="A4158" i="28"/>
  <c r="A4159" i="28"/>
  <c r="A4160" i="28"/>
  <c r="A4161" i="28"/>
  <c r="A4162" i="28"/>
  <c r="A4163" i="28"/>
  <c r="A4164" i="28"/>
  <c r="A4165" i="28"/>
  <c r="A4166" i="28"/>
  <c r="A4167" i="28"/>
  <c r="A4168" i="28"/>
  <c r="A4169" i="28"/>
  <c r="A4170" i="28"/>
  <c r="A4171" i="28"/>
  <c r="A4172" i="28"/>
  <c r="A4173" i="28"/>
  <c r="A4174" i="28"/>
  <c r="A4175" i="28"/>
  <c r="A4176" i="28"/>
  <c r="A4177" i="28"/>
  <c r="A4178" i="28"/>
  <c r="A4179" i="28"/>
  <c r="A4180" i="28"/>
  <c r="A4181" i="28"/>
  <c r="A4182" i="28"/>
  <c r="A4183" i="28"/>
  <c r="A4184" i="28"/>
  <c r="A4185" i="28"/>
  <c r="A4186" i="28"/>
  <c r="A4187" i="28"/>
  <c r="A4188" i="28"/>
  <c r="A4189" i="28"/>
  <c r="A4190" i="28"/>
  <c r="A4191" i="28"/>
  <c r="A4192" i="28"/>
  <c r="A4193" i="28"/>
  <c r="A4194" i="28"/>
  <c r="A4195" i="28"/>
  <c r="A4196" i="28"/>
  <c r="A4197" i="28"/>
  <c r="A4198" i="28"/>
  <c r="A4199" i="28"/>
  <c r="A4200" i="28"/>
  <c r="A4201" i="28"/>
  <c r="A4202" i="28"/>
  <c r="A4203" i="28"/>
  <c r="A4204" i="28"/>
  <c r="A4205" i="28"/>
  <c r="A4206" i="28"/>
  <c r="A4207" i="28"/>
  <c r="A4208" i="28"/>
  <c r="A4209" i="28"/>
  <c r="A4210" i="28"/>
  <c r="A4211" i="28"/>
  <c r="A4212" i="28"/>
  <c r="A4213" i="28"/>
  <c r="A4214" i="28"/>
  <c r="A4215" i="28"/>
  <c r="A4216" i="28"/>
  <c r="A4217" i="28"/>
  <c r="A4218" i="28"/>
  <c r="A4219" i="28"/>
  <c r="A4220" i="28"/>
  <c r="A4221" i="28"/>
  <c r="A4222" i="28"/>
  <c r="A4223" i="28"/>
  <c r="A4224" i="28"/>
  <c r="A4225" i="28"/>
  <c r="A4226" i="28"/>
  <c r="A4227" i="28"/>
  <c r="A4228" i="28"/>
  <c r="A4229" i="28"/>
  <c r="A4230" i="28"/>
  <c r="A4231" i="28"/>
  <c r="A4232" i="28"/>
  <c r="A4233" i="28"/>
  <c r="A4234" i="28"/>
  <c r="A4235" i="28"/>
  <c r="A4236" i="28"/>
  <c r="A4237" i="28"/>
  <c r="A4238" i="28"/>
  <c r="A4239" i="28"/>
  <c r="A4240" i="28"/>
  <c r="A4241" i="28"/>
  <c r="A4242" i="28"/>
  <c r="A4243" i="28"/>
  <c r="A4244" i="28"/>
  <c r="A4245" i="28"/>
  <c r="A4246" i="28"/>
  <c r="A4247" i="28"/>
  <c r="A4248" i="28"/>
  <c r="A4249" i="28"/>
  <c r="A4250" i="28"/>
  <c r="A4251" i="28"/>
  <c r="A4252" i="28"/>
  <c r="A4253" i="28"/>
  <c r="A4254" i="28"/>
  <c r="A4255" i="28"/>
  <c r="A4256" i="28"/>
  <c r="A4257" i="28"/>
  <c r="A4258" i="28"/>
  <c r="A4259" i="28"/>
  <c r="A4260" i="28"/>
  <c r="A4261" i="28"/>
  <c r="A4262" i="28"/>
  <c r="A4263" i="28"/>
  <c r="A4264" i="28"/>
  <c r="A4265" i="28"/>
  <c r="A4266" i="28"/>
  <c r="A4267" i="28"/>
  <c r="A4268" i="28"/>
  <c r="A4269" i="28"/>
  <c r="A4270" i="28"/>
  <c r="A4271" i="28"/>
  <c r="A4272" i="28"/>
  <c r="A4273" i="28"/>
  <c r="A4274" i="28"/>
  <c r="A4275" i="28"/>
  <c r="A4276" i="28"/>
  <c r="A4277" i="28"/>
  <c r="A4278" i="28"/>
  <c r="A4279" i="28"/>
  <c r="A4280" i="28"/>
  <c r="A4281" i="28"/>
  <c r="A4282" i="28"/>
  <c r="A4283" i="28"/>
  <c r="A4284" i="28"/>
  <c r="A4285" i="28"/>
  <c r="A4286" i="28"/>
  <c r="A4287" i="28"/>
  <c r="A4288" i="28"/>
  <c r="A4289" i="28"/>
  <c r="A4290" i="28"/>
  <c r="A4291" i="28"/>
  <c r="A4292" i="28"/>
  <c r="A4293" i="28"/>
  <c r="A4294" i="28"/>
  <c r="A4295" i="28"/>
  <c r="A4296" i="28"/>
  <c r="A4297" i="28"/>
  <c r="A4298" i="28"/>
  <c r="A4299" i="28"/>
  <c r="A4300" i="28"/>
  <c r="A4301" i="28"/>
  <c r="A4302" i="28"/>
  <c r="A4303" i="28"/>
  <c r="A4304" i="28"/>
  <c r="A4305" i="28"/>
  <c r="A4306" i="28"/>
  <c r="A4307" i="28"/>
  <c r="A4308" i="28"/>
  <c r="A4309" i="28"/>
  <c r="A4310" i="28"/>
  <c r="A4311" i="28"/>
  <c r="A4312" i="28"/>
  <c r="A4313" i="28"/>
  <c r="A4314" i="28"/>
  <c r="A4315" i="28"/>
  <c r="A4316" i="28"/>
  <c r="A4317" i="28"/>
  <c r="A4318" i="28"/>
  <c r="A4319" i="28"/>
  <c r="A4320" i="28"/>
  <c r="A4321" i="28"/>
  <c r="A4322" i="28"/>
  <c r="A4323" i="28"/>
  <c r="A4324" i="28"/>
  <c r="A4325" i="28"/>
  <c r="A4326" i="28"/>
  <c r="A4327" i="28"/>
  <c r="A4328" i="28"/>
  <c r="A4329" i="28"/>
  <c r="A4330" i="28"/>
  <c r="A4331" i="28"/>
  <c r="A4332" i="28"/>
  <c r="A4333" i="28"/>
  <c r="A4334" i="28"/>
  <c r="A4335" i="28"/>
  <c r="A4336" i="28"/>
  <c r="A4337" i="28"/>
  <c r="A4338" i="28"/>
  <c r="A4339" i="28"/>
  <c r="A4340" i="28"/>
  <c r="A4341" i="28"/>
  <c r="A4342" i="28"/>
  <c r="A4343" i="28"/>
  <c r="A4344" i="28"/>
  <c r="A4345" i="28"/>
  <c r="A4346" i="28"/>
  <c r="A4347" i="28"/>
  <c r="A4348" i="28"/>
  <c r="A4349" i="28"/>
  <c r="A4350" i="28"/>
  <c r="A4351" i="28"/>
  <c r="A4352" i="28"/>
  <c r="A4353" i="28"/>
  <c r="A4354" i="28"/>
  <c r="A4355" i="28"/>
  <c r="A4356" i="28"/>
  <c r="A4357" i="28"/>
  <c r="A4358" i="28"/>
  <c r="A4359" i="28"/>
  <c r="A4360" i="28"/>
  <c r="A4361" i="28"/>
  <c r="A4362" i="28"/>
  <c r="A4363" i="28"/>
  <c r="A4364" i="28"/>
  <c r="A4365" i="28"/>
  <c r="A4366" i="28"/>
  <c r="A4367" i="28"/>
  <c r="A4368" i="28"/>
  <c r="A4369" i="28"/>
  <c r="A4370" i="28"/>
  <c r="A4371" i="28"/>
  <c r="A4372" i="28"/>
  <c r="A4373" i="28"/>
  <c r="A4374" i="28"/>
  <c r="A4375" i="28"/>
  <c r="A4376" i="28"/>
  <c r="A4377" i="28"/>
  <c r="A4378" i="28"/>
  <c r="A4379" i="28"/>
  <c r="A4380" i="28"/>
  <c r="A4381" i="28"/>
  <c r="A4382" i="28"/>
  <c r="A4383" i="28"/>
  <c r="A4384" i="28"/>
  <c r="A4385" i="28"/>
  <c r="A4386" i="28"/>
  <c r="A4387" i="28"/>
  <c r="A4388" i="28"/>
  <c r="A4389" i="28"/>
  <c r="A4390" i="28"/>
  <c r="A4391" i="28"/>
  <c r="A4392" i="28"/>
  <c r="A4393" i="28"/>
  <c r="A4394" i="28"/>
  <c r="A4395" i="28"/>
  <c r="A4396" i="28"/>
  <c r="A4397" i="28"/>
  <c r="A4398" i="28"/>
  <c r="A4399" i="28"/>
  <c r="A4400" i="28"/>
  <c r="A4401" i="28"/>
  <c r="A4402" i="28"/>
  <c r="A4403" i="28"/>
  <c r="A4404" i="28"/>
  <c r="A4405" i="28"/>
  <c r="A4406" i="28"/>
  <c r="A4407" i="28"/>
  <c r="A4408" i="28"/>
  <c r="A4409" i="28"/>
  <c r="A4410" i="28"/>
  <c r="A4411" i="28"/>
  <c r="A4412" i="28"/>
  <c r="A4413" i="28"/>
  <c r="A4414" i="28"/>
  <c r="A4415" i="28"/>
  <c r="A4416" i="28"/>
  <c r="A4417" i="28"/>
  <c r="A4418" i="28"/>
  <c r="A4419" i="28"/>
  <c r="A4420" i="28"/>
  <c r="A4421" i="28"/>
  <c r="A4422" i="28"/>
  <c r="A4423" i="28"/>
  <c r="A4424" i="28"/>
  <c r="A4425" i="28"/>
  <c r="A4426" i="28"/>
  <c r="A4427" i="28"/>
  <c r="A4428" i="28"/>
  <c r="A4429" i="28"/>
  <c r="A4430" i="28"/>
  <c r="A4431" i="28"/>
  <c r="A4432" i="28"/>
  <c r="A4433" i="28"/>
  <c r="A4434" i="28"/>
  <c r="A4435" i="28"/>
  <c r="A4436" i="28"/>
  <c r="A4437" i="28"/>
  <c r="A4438" i="28"/>
  <c r="A4439" i="28"/>
  <c r="A4440" i="28"/>
  <c r="A4441" i="28"/>
  <c r="A4442" i="28"/>
  <c r="A4443" i="28"/>
  <c r="A4444" i="28"/>
  <c r="A4445" i="28"/>
  <c r="A4446" i="28"/>
  <c r="A4447" i="28"/>
  <c r="A4448" i="28"/>
  <c r="A4449" i="28"/>
  <c r="A4450" i="28"/>
  <c r="A4451" i="28"/>
  <c r="A4452" i="28"/>
  <c r="A4453" i="28"/>
  <c r="A4454" i="28"/>
  <c r="A4455" i="28"/>
  <c r="A4456" i="28"/>
  <c r="A4457" i="28"/>
  <c r="A4458" i="28"/>
  <c r="A4459" i="28"/>
  <c r="A4460" i="28"/>
  <c r="A4461" i="28"/>
  <c r="A4462" i="28"/>
  <c r="A4463" i="28"/>
  <c r="A4464" i="28"/>
  <c r="A4465" i="28"/>
  <c r="A4466" i="28"/>
  <c r="A4467" i="28"/>
  <c r="A4468" i="28"/>
  <c r="A4469" i="28"/>
  <c r="A4470" i="28"/>
  <c r="A4471" i="28"/>
  <c r="A4472" i="28"/>
  <c r="A4473" i="28"/>
  <c r="A4474" i="28"/>
  <c r="A4475" i="28"/>
  <c r="A4476" i="28"/>
  <c r="A4477" i="28"/>
  <c r="A4478" i="28"/>
  <c r="A4479" i="28"/>
  <c r="A4480" i="28"/>
  <c r="A4481" i="28"/>
  <c r="A4482" i="28"/>
  <c r="A4483" i="28"/>
  <c r="A4484" i="28"/>
  <c r="A4485" i="28"/>
  <c r="A4486" i="28"/>
  <c r="A4487" i="28"/>
  <c r="A4488" i="28"/>
  <c r="A4489" i="28"/>
  <c r="A4490" i="28"/>
  <c r="A4491" i="28"/>
  <c r="A4492" i="28"/>
  <c r="A4493" i="28"/>
  <c r="A4494" i="28"/>
  <c r="A4495" i="28"/>
  <c r="A4496" i="28"/>
  <c r="A4497" i="28"/>
  <c r="A4498" i="28"/>
  <c r="A4499" i="28"/>
  <c r="A4500" i="28"/>
  <c r="A4501" i="28"/>
  <c r="A4502" i="28"/>
  <c r="A4503" i="28"/>
  <c r="A4504" i="28"/>
  <c r="A4505" i="28"/>
  <c r="A4506" i="28"/>
  <c r="A4507" i="28"/>
  <c r="A4508" i="28"/>
  <c r="A4509" i="28"/>
  <c r="A4510" i="28"/>
  <c r="A4511" i="28"/>
  <c r="A4512" i="28"/>
  <c r="A4513" i="28"/>
  <c r="A4514" i="28"/>
  <c r="A4515" i="28"/>
  <c r="A4516" i="28"/>
  <c r="A4517" i="28"/>
  <c r="A4518" i="28"/>
  <c r="A4519" i="28"/>
  <c r="A4520" i="28"/>
  <c r="A4521" i="28"/>
  <c r="A4522" i="28"/>
  <c r="A4523" i="28"/>
  <c r="A4524" i="28"/>
  <c r="A4525" i="28"/>
  <c r="A4526" i="28"/>
  <c r="A4527" i="28"/>
  <c r="A4528" i="28"/>
  <c r="A4529" i="28"/>
  <c r="A4530" i="28"/>
  <c r="A4531" i="28"/>
  <c r="A4532" i="28"/>
  <c r="A4533" i="28"/>
  <c r="A4534" i="28"/>
  <c r="A4535" i="28"/>
  <c r="A4536" i="28"/>
  <c r="A4537" i="28"/>
  <c r="A4538" i="28"/>
  <c r="A4539" i="28"/>
  <c r="A4540" i="28"/>
  <c r="A4541" i="28"/>
  <c r="A4542" i="28"/>
  <c r="A4543" i="28"/>
  <c r="A4544" i="28"/>
  <c r="A4545" i="28"/>
  <c r="A4546" i="28"/>
  <c r="A4547" i="28"/>
  <c r="A4548" i="28"/>
  <c r="A4549" i="28"/>
  <c r="A4550" i="28"/>
  <c r="A4551" i="28"/>
  <c r="A4552" i="28"/>
  <c r="A4553" i="28"/>
  <c r="A4554" i="28"/>
  <c r="A4555" i="28"/>
  <c r="A4556" i="28"/>
  <c r="A4557" i="28"/>
  <c r="A4558" i="28"/>
  <c r="A4559" i="28"/>
  <c r="A4560" i="28"/>
  <c r="A4561" i="28"/>
  <c r="A4562" i="28"/>
  <c r="A4563" i="28"/>
  <c r="A4564" i="28"/>
  <c r="A4565" i="28"/>
  <c r="A4566" i="28"/>
  <c r="A4567" i="28"/>
  <c r="A4568" i="28"/>
  <c r="A4569" i="28"/>
  <c r="A4570" i="28"/>
  <c r="A4571" i="28"/>
  <c r="A4572" i="28"/>
  <c r="A4573" i="28"/>
  <c r="A4574" i="28"/>
  <c r="A4575" i="28"/>
  <c r="A4576" i="28"/>
  <c r="A4577" i="28"/>
  <c r="A4578" i="28"/>
  <c r="A4579" i="28"/>
  <c r="A4580" i="28"/>
  <c r="A4581" i="28"/>
  <c r="A4582" i="28"/>
  <c r="A4583" i="28"/>
  <c r="A4584" i="28"/>
  <c r="A4585" i="28"/>
  <c r="A4586" i="28"/>
  <c r="A4587" i="28"/>
  <c r="A4588" i="28"/>
  <c r="A4589" i="28"/>
  <c r="A4590" i="28"/>
  <c r="A4591" i="28"/>
  <c r="A4592" i="28"/>
  <c r="A4593" i="28"/>
  <c r="A4594" i="28"/>
  <c r="A4595" i="28"/>
  <c r="A4596" i="28"/>
  <c r="A4597" i="28"/>
  <c r="A4598" i="28"/>
  <c r="A4599" i="28"/>
  <c r="A4600" i="28"/>
  <c r="A4601" i="28"/>
  <c r="A4602" i="28"/>
  <c r="A4603" i="28"/>
  <c r="A4604" i="28"/>
  <c r="E1" i="24" l="1"/>
  <c r="F19" i="24" l="1"/>
  <c r="A1491" i="28"/>
  <c r="A1493" i="28"/>
  <c r="A1487" i="28"/>
  <c r="A1488" i="28"/>
  <c r="A1489" i="28"/>
  <c r="A1490" i="28"/>
  <c r="A1492" i="28"/>
  <c r="D19" i="24" l="1"/>
  <c r="A1298" i="28"/>
  <c r="A1299" i="28"/>
  <c r="A1302" i="28"/>
  <c r="A1303" i="28"/>
  <c r="A1306" i="28"/>
  <c r="A1307" i="28"/>
  <c r="A1310" i="28"/>
  <c r="A1311" i="28"/>
  <c r="A1314" i="28"/>
  <c r="A1315" i="28"/>
  <c r="A1318" i="28"/>
  <c r="A1319" i="28"/>
  <c r="A1322" i="28"/>
  <c r="A1323" i="28"/>
  <c r="A1326" i="28"/>
  <c r="A1327" i="28"/>
  <c r="A1330" i="28"/>
  <c r="A1331" i="28"/>
  <c r="A1334" i="28"/>
  <c r="A1335" i="28"/>
  <c r="A1338" i="28"/>
  <c r="A1339" i="28"/>
  <c r="A1342" i="28"/>
  <c r="A1343" i="28"/>
  <c r="A1346" i="28"/>
  <c r="A1347" i="28"/>
  <c r="A1350" i="28"/>
  <c r="A1351" i="28"/>
  <c r="A1354" i="28"/>
  <c r="A1355" i="28"/>
  <c r="A1358" i="28"/>
  <c r="A1359" i="28"/>
  <c r="A1362" i="28"/>
  <c r="A1363" i="28"/>
  <c r="A1366" i="28"/>
  <c r="A1367" i="28"/>
  <c r="A1370" i="28"/>
  <c r="A1371" i="28"/>
  <c r="A1374" i="28"/>
  <c r="A1375" i="28"/>
  <c r="A1378" i="28"/>
  <c r="A1379" i="28"/>
  <c r="A1382" i="28"/>
  <c r="A1383" i="28"/>
  <c r="A1386" i="28"/>
  <c r="A1387" i="28"/>
  <c r="A1390" i="28"/>
  <c r="A1391" i="28"/>
  <c r="A1394" i="28"/>
  <c r="A1395" i="28"/>
  <c r="A1398" i="28"/>
  <c r="A1399" i="28"/>
  <c r="A1402" i="28"/>
  <c r="A1403" i="28"/>
  <c r="A1406" i="28"/>
  <c r="A1407" i="28"/>
  <c r="A1410" i="28"/>
  <c r="A1411" i="28"/>
  <c r="A1414" i="28"/>
  <c r="A1415" i="28"/>
  <c r="A1418" i="28"/>
  <c r="A1419" i="28"/>
  <c r="A1422" i="28"/>
  <c r="A1423" i="28"/>
  <c r="A1426" i="28"/>
  <c r="A1427" i="28"/>
  <c r="A1430" i="28"/>
  <c r="A1431" i="28"/>
  <c r="A1434" i="28"/>
  <c r="A1435" i="28"/>
  <c r="A1438" i="28"/>
  <c r="A1439" i="28"/>
  <c r="A1442" i="28"/>
  <c r="A1443" i="28"/>
  <c r="A1446" i="28"/>
  <c r="A1447" i="28"/>
  <c r="A1450" i="28"/>
  <c r="A1451" i="28"/>
  <c r="A1454" i="28"/>
  <c r="A1455" i="28"/>
  <c r="A1458" i="28"/>
  <c r="A1462" i="28"/>
  <c r="A1463" i="28"/>
  <c r="A1466" i="28"/>
  <c r="A1467" i="28"/>
  <c r="A1470" i="28"/>
  <c r="A1471" i="28"/>
  <c r="A1474" i="28"/>
  <c r="A1478" i="28"/>
  <c r="A1479" i="28"/>
  <c r="A1482" i="28"/>
  <c r="A1483" i="28"/>
  <c r="A1486" i="28"/>
  <c r="A1300" i="28"/>
  <c r="A1301" i="28"/>
  <c r="A1304" i="28"/>
  <c r="A1305" i="28"/>
  <c r="A1308" i="28"/>
  <c r="A1309" i="28"/>
  <c r="A1312" i="28"/>
  <c r="A1313" i="28"/>
  <c r="A1316" i="28"/>
  <c r="A1317" i="28"/>
  <c r="A1320" i="28"/>
  <c r="A1321" i="28"/>
  <c r="A1324" i="28"/>
  <c r="A1325" i="28"/>
  <c r="A1328" i="28"/>
  <c r="A1329" i="28"/>
  <c r="A1332" i="28"/>
  <c r="A1333" i="28"/>
  <c r="A1336" i="28"/>
  <c r="A1337" i="28"/>
  <c r="A1340" i="28"/>
  <c r="A1341" i="28"/>
  <c r="A1344" i="28"/>
  <c r="A1345" i="28"/>
  <c r="A1348" i="28"/>
  <c r="A1349" i="28"/>
  <c r="A1352" i="28"/>
  <c r="A1353" i="28"/>
  <c r="A1356" i="28"/>
  <c r="A1357" i="28"/>
  <c r="A1360" i="28"/>
  <c r="A1361" i="28"/>
  <c r="A1364" i="28"/>
  <c r="A1365" i="28"/>
  <c r="A1368" i="28"/>
  <c r="A1369" i="28"/>
  <c r="A1372" i="28"/>
  <c r="A1373" i="28"/>
  <c r="A1376" i="28"/>
  <c r="A1377" i="28"/>
  <c r="A1380" i="28"/>
  <c r="A1381" i="28"/>
  <c r="A1384" i="28"/>
  <c r="A1385" i="28"/>
  <c r="A1388" i="28"/>
  <c r="A1389" i="28"/>
  <c r="A1392" i="28"/>
  <c r="A1393" i="28"/>
  <c r="A1396" i="28"/>
  <c r="A1397" i="28"/>
  <c r="A1400" i="28"/>
  <c r="A1401" i="28"/>
  <c r="A1404" i="28"/>
  <c r="A1405" i="28"/>
  <c r="A1408" i="28"/>
  <c r="A1409" i="28"/>
  <c r="A1412" i="28"/>
  <c r="A1413" i="28"/>
  <c r="A1416" i="28"/>
  <c r="A1417" i="28"/>
  <c r="A1420" i="28"/>
  <c r="A1421" i="28"/>
  <c r="A1424" i="28"/>
  <c r="A1425" i="28"/>
  <c r="A1428" i="28"/>
  <c r="A1429" i="28"/>
  <c r="A1432" i="28"/>
  <c r="A1433" i="28"/>
  <c r="A1436" i="28"/>
  <c r="A1437" i="28"/>
  <c r="A1440" i="28"/>
  <c r="A1441" i="28"/>
  <c r="A1444" i="28"/>
  <c r="A1445" i="28"/>
  <c r="A1448" i="28"/>
  <c r="A1449" i="28"/>
  <c r="A1452" i="28"/>
  <c r="A1453" i="28"/>
  <c r="A1456" i="28"/>
  <c r="A1457" i="28"/>
  <c r="A1459" i="28"/>
  <c r="A1460" i="28"/>
  <c r="A1461" i="28"/>
  <c r="A1464" i="28"/>
  <c r="A1465" i="28"/>
  <c r="A1468" i="28"/>
  <c r="A1469" i="28"/>
  <c r="A1472" i="28"/>
  <c r="A1473" i="28"/>
  <c r="A1475" i="28"/>
  <c r="A1476" i="28"/>
  <c r="A1477" i="28"/>
  <c r="A1480" i="28"/>
  <c r="A1481" i="28"/>
  <c r="A1484" i="28"/>
  <c r="A1485" i="28"/>
  <c r="A1297" i="28" l="1"/>
  <c r="A1296" i="28"/>
  <c r="A1295" i="28"/>
  <c r="A1294" i="28"/>
  <c r="A1293" i="28"/>
  <c r="A1292" i="28"/>
  <c r="A1291" i="28"/>
  <c r="A1290" i="28"/>
  <c r="A1289" i="28"/>
  <c r="A1288" i="28"/>
  <c r="A1287" i="28"/>
  <c r="A1286" i="28"/>
  <c r="A1285" i="28"/>
  <c r="A1284" i="28"/>
  <c r="A1283" i="28"/>
  <c r="A1282" i="28"/>
  <c r="A1281" i="28"/>
  <c r="A1280" i="28"/>
  <c r="A1279" i="28"/>
  <c r="A1278" i="28"/>
  <c r="A1277" i="28"/>
  <c r="A1276" i="28"/>
  <c r="A1275" i="28"/>
  <c r="A1274" i="28"/>
  <c r="A1273" i="28"/>
  <c r="A1272" i="28"/>
  <c r="A1271" i="28"/>
  <c r="A1270" i="28"/>
  <c r="A1269" i="28"/>
  <c r="A1268" i="28"/>
  <c r="A1267" i="28"/>
  <c r="A1266" i="28"/>
  <c r="A1265" i="28"/>
  <c r="A1264" i="28"/>
  <c r="A1263" i="28"/>
  <c r="A1262" i="28"/>
  <c r="A1261" i="28"/>
  <c r="A1260" i="28"/>
  <c r="A1259" i="28"/>
  <c r="A1258" i="28"/>
  <c r="A1257" i="28"/>
  <c r="A1256" i="28"/>
  <c r="A1255" i="28"/>
  <c r="A1254" i="28"/>
  <c r="A1253" i="28"/>
  <c r="A1252" i="28"/>
  <c r="A1251" i="28"/>
  <c r="A1250" i="28"/>
  <c r="A1249" i="28"/>
  <c r="A1248" i="28"/>
  <c r="A1247" i="28"/>
  <c r="A1246" i="28"/>
  <c r="A1245" i="28"/>
  <c r="A1244" i="28"/>
  <c r="A1243" i="28"/>
  <c r="A1242" i="28"/>
  <c r="A1241" i="28"/>
  <c r="A1240" i="28"/>
  <c r="A1239" i="28"/>
  <c r="A1238" i="28"/>
  <c r="A1237" i="28"/>
  <c r="A1236" i="28"/>
  <c r="A1235" i="28"/>
  <c r="A1234" i="28"/>
  <c r="A1233" i="28"/>
  <c r="A1232" i="28"/>
  <c r="A1231" i="28"/>
  <c r="A1230" i="28"/>
  <c r="A1229" i="28"/>
  <c r="A1228" i="28"/>
  <c r="A1227" i="28"/>
  <c r="A1226" i="28"/>
  <c r="A1225" i="28"/>
  <c r="A1224" i="28"/>
  <c r="A1223" i="28"/>
  <c r="A1222" i="28"/>
  <c r="A1221" i="28"/>
  <c r="A1220" i="28"/>
  <c r="A1219" i="28"/>
  <c r="A1218" i="28"/>
  <c r="A1217" i="28"/>
  <c r="A1216" i="28"/>
  <c r="A1215" i="28"/>
  <c r="A1214" i="28"/>
  <c r="A1213" i="28"/>
  <c r="A1212" i="28"/>
  <c r="A1211" i="28"/>
  <c r="A1210" i="28"/>
  <c r="A1209" i="28"/>
  <c r="A1208" i="28"/>
  <c r="A1207" i="28"/>
  <c r="A1206" i="28"/>
  <c r="A1205" i="28"/>
  <c r="A1204" i="28"/>
  <c r="A1203" i="28"/>
  <c r="A1202" i="28"/>
  <c r="A1201" i="28"/>
  <c r="A1200" i="28"/>
  <c r="A1199" i="28"/>
  <c r="A1198" i="28"/>
  <c r="A1197" i="28"/>
  <c r="A1196" i="28"/>
  <c r="A1195" i="28"/>
  <c r="A1194" i="28"/>
  <c r="A1193" i="28"/>
  <c r="A1192" i="28"/>
  <c r="A1191" i="28"/>
  <c r="A1190" i="28"/>
  <c r="A1189" i="28"/>
  <c r="A1188" i="28"/>
  <c r="A1187" i="28"/>
  <c r="A1186" i="28"/>
  <c r="A1185" i="28"/>
  <c r="A1184" i="28"/>
  <c r="A1183" i="28"/>
  <c r="A1182" i="28"/>
  <c r="A1181" i="28"/>
  <c r="A1180" i="28"/>
  <c r="A1179" i="28"/>
  <c r="A1178" i="28"/>
  <c r="A1177" i="28"/>
  <c r="A1176" i="28"/>
  <c r="A1175" i="28"/>
  <c r="A1174" i="28"/>
  <c r="A1173" i="28"/>
  <c r="A1172" i="28"/>
  <c r="A1171" i="28"/>
  <c r="A1170" i="28"/>
  <c r="A1169" i="28"/>
  <c r="A1168" i="28"/>
  <c r="A1167" i="28"/>
  <c r="A1166" i="28"/>
  <c r="A1165" i="28"/>
  <c r="A1164" i="28"/>
  <c r="A1163" i="28"/>
  <c r="A1162" i="28"/>
  <c r="A1161" i="28"/>
  <c r="A1160" i="28"/>
  <c r="A1159" i="28"/>
  <c r="A1158" i="28"/>
  <c r="A1157" i="28"/>
  <c r="A1156" i="28"/>
  <c r="A1155" i="28"/>
  <c r="A1154" i="28"/>
  <c r="A1153" i="28"/>
  <c r="A1152" i="28"/>
  <c r="A1151" i="28"/>
  <c r="A1150" i="28"/>
  <c r="A1149" i="28"/>
  <c r="A1148" i="28"/>
  <c r="A1147" i="28"/>
  <c r="A1146" i="28"/>
  <c r="A1145" i="28"/>
  <c r="A1144" i="28"/>
  <c r="A1143" i="28"/>
  <c r="A1142" i="28"/>
  <c r="A1141" i="28"/>
  <c r="A1140" i="28"/>
  <c r="A1139" i="28"/>
  <c r="A1138" i="28"/>
  <c r="A1137" i="28"/>
  <c r="A1136" i="28"/>
  <c r="A1135" i="28"/>
  <c r="A1134" i="28"/>
  <c r="A1133" i="28"/>
  <c r="A1132" i="28"/>
  <c r="A1131" i="28"/>
  <c r="A1130" i="28"/>
  <c r="A1129" i="28"/>
  <c r="A1128" i="28"/>
  <c r="A1127" i="28"/>
  <c r="A1126" i="28"/>
  <c r="A1125" i="28"/>
  <c r="A1124" i="28"/>
  <c r="A1123" i="28"/>
  <c r="A1122" i="28"/>
  <c r="A1121" i="28"/>
  <c r="A1120" i="28"/>
  <c r="A1119" i="28"/>
  <c r="A1118" i="28"/>
  <c r="A1117" i="28"/>
  <c r="A1116" i="28"/>
  <c r="A1115" i="28"/>
  <c r="A1114" i="28"/>
  <c r="A1113" i="28"/>
  <c r="A1112" i="28"/>
  <c r="A1111" i="28"/>
  <c r="A1110" i="28"/>
  <c r="A1109" i="28"/>
  <c r="A1108" i="28"/>
  <c r="A1107" i="28"/>
  <c r="A1106" i="28"/>
  <c r="A1105" i="28"/>
  <c r="A1104" i="28"/>
  <c r="A1103" i="28"/>
  <c r="A1102" i="28"/>
  <c r="A1101" i="28"/>
  <c r="A1100" i="28"/>
  <c r="A1099" i="28"/>
  <c r="A1098" i="28"/>
  <c r="A1097" i="28"/>
  <c r="A1096" i="28"/>
  <c r="A1095" i="28"/>
  <c r="A1094" i="28"/>
  <c r="A1093" i="28"/>
  <c r="A1092" i="28"/>
  <c r="A1091" i="28"/>
  <c r="A1090" i="28"/>
  <c r="A1089" i="28"/>
  <c r="A1088" i="28"/>
  <c r="A1087" i="28"/>
  <c r="A1086" i="28"/>
  <c r="A1085" i="28"/>
  <c r="A1084" i="28"/>
  <c r="A1083" i="28"/>
  <c r="A1082" i="28"/>
  <c r="A1081" i="28"/>
  <c r="A1080" i="28"/>
  <c r="A1079" i="28"/>
  <c r="A1078" i="28"/>
  <c r="A1077" i="28"/>
  <c r="A1076" i="28"/>
  <c r="A1075" i="28"/>
  <c r="A1074" i="28"/>
  <c r="A1073" i="28"/>
  <c r="A1072" i="28"/>
  <c r="A1071" i="28"/>
  <c r="A1070" i="28"/>
  <c r="A1069" i="28"/>
  <c r="A1068" i="28"/>
  <c r="A1067" i="28"/>
  <c r="A1066" i="28"/>
  <c r="A1065" i="28"/>
  <c r="A1064" i="28"/>
  <c r="A1063" i="28"/>
  <c r="A1062" i="28"/>
  <c r="A1061" i="28"/>
  <c r="A1060" i="28"/>
  <c r="A1059" i="28"/>
  <c r="A1058" i="28"/>
  <c r="A1057" i="28"/>
  <c r="A1056" i="28"/>
  <c r="A1055" i="28"/>
  <c r="A1054" i="28"/>
  <c r="A1053" i="28"/>
  <c r="A1052" i="28"/>
  <c r="A1051" i="28"/>
  <c r="A1050" i="28"/>
  <c r="A1049" i="28"/>
  <c r="A1048" i="28"/>
  <c r="A1047" i="28"/>
  <c r="A1046" i="28"/>
  <c r="A1045" i="28"/>
  <c r="A1044" i="28"/>
  <c r="A1043" i="28"/>
  <c r="A1042" i="28"/>
  <c r="A1041" i="28"/>
  <c r="A1040" i="28"/>
  <c r="A1039" i="28"/>
  <c r="A1038" i="28"/>
  <c r="A1037" i="28"/>
  <c r="A1036" i="28"/>
  <c r="A1035" i="28"/>
  <c r="A1034" i="28"/>
  <c r="A1033" i="28"/>
  <c r="A1032" i="28"/>
  <c r="A1031" i="28"/>
  <c r="A1030" i="28"/>
  <c r="A1029" i="28"/>
  <c r="A1028" i="28"/>
  <c r="A1027" i="28"/>
  <c r="A1026" i="28"/>
  <c r="A1025" i="28"/>
  <c r="A1024" i="28"/>
  <c r="A1023" i="28"/>
  <c r="A1022" i="28"/>
  <c r="A1021" i="28"/>
  <c r="A1020" i="28"/>
  <c r="A1019" i="28"/>
  <c r="A1018" i="28"/>
  <c r="A1017" i="28"/>
  <c r="A1016" i="28"/>
  <c r="A1015" i="28"/>
  <c r="A1014" i="28"/>
  <c r="A1013" i="28"/>
  <c r="A1012" i="28"/>
  <c r="A1011" i="28"/>
  <c r="A1010" i="28"/>
  <c r="A1009" i="28"/>
  <c r="A1008" i="28"/>
  <c r="A1007" i="28"/>
  <c r="A1006" i="28"/>
  <c r="A1005" i="28"/>
  <c r="A1004" i="28"/>
  <c r="A1003" i="28"/>
  <c r="A1002" i="28"/>
  <c r="A1001" i="28"/>
  <c r="A1000" i="28"/>
  <c r="A999" i="28"/>
  <c r="A998" i="28"/>
  <c r="A997" i="28"/>
  <c r="A996" i="28"/>
  <c r="A995" i="28"/>
  <c r="A994" i="28"/>
  <c r="A993" i="28"/>
  <c r="A992" i="28"/>
  <c r="A991" i="28"/>
  <c r="A990" i="28"/>
  <c r="A989" i="28"/>
  <c r="A988" i="28"/>
  <c r="A987" i="28"/>
  <c r="A986" i="28"/>
  <c r="A985" i="28"/>
  <c r="A984" i="28"/>
  <c r="A983" i="28"/>
  <c r="A982" i="28"/>
  <c r="A981" i="28"/>
  <c r="A980" i="28"/>
  <c r="A979" i="28"/>
  <c r="A978" i="28"/>
  <c r="A977" i="28"/>
  <c r="A976" i="28"/>
  <c r="A975" i="28"/>
  <c r="A974" i="28"/>
  <c r="A973" i="28"/>
  <c r="A972" i="28"/>
  <c r="A971" i="28"/>
  <c r="A970" i="28"/>
  <c r="A969" i="28"/>
  <c r="A968" i="28"/>
  <c r="A967" i="28"/>
  <c r="A966" i="28"/>
  <c r="A965" i="28"/>
  <c r="A964" i="28"/>
  <c r="A963" i="28"/>
  <c r="A962" i="28"/>
  <c r="A961" i="28"/>
  <c r="A960" i="28"/>
  <c r="A959" i="28"/>
  <c r="A958" i="28"/>
  <c r="A957" i="28"/>
  <c r="A956" i="28"/>
  <c r="A955" i="28"/>
  <c r="A954" i="28"/>
  <c r="A953" i="28"/>
  <c r="A952" i="28"/>
  <c r="A951" i="28"/>
  <c r="A950" i="28"/>
  <c r="A949" i="28"/>
  <c r="A948" i="28"/>
  <c r="A947" i="28"/>
  <c r="A946" i="28"/>
  <c r="A945" i="28"/>
  <c r="A944" i="28"/>
  <c r="A943" i="28"/>
  <c r="A942" i="28"/>
  <c r="A941" i="28"/>
  <c r="A940" i="28"/>
  <c r="A939" i="28"/>
  <c r="A938" i="28"/>
  <c r="A937" i="28"/>
  <c r="A936" i="28"/>
  <c r="A935" i="28"/>
  <c r="A934" i="28"/>
  <c r="A933" i="28"/>
  <c r="A932" i="28"/>
  <c r="A931" i="28"/>
  <c r="A930" i="28"/>
  <c r="A929" i="28"/>
  <c r="A928" i="28"/>
  <c r="A927" i="28"/>
  <c r="A926" i="28"/>
  <c r="A925" i="28"/>
  <c r="A924" i="28"/>
  <c r="A923" i="28"/>
  <c r="A922" i="28"/>
  <c r="A921" i="28"/>
  <c r="A920" i="28"/>
  <c r="A919" i="28"/>
  <c r="A918" i="28"/>
  <c r="A917" i="28"/>
  <c r="A916" i="28"/>
  <c r="A915" i="28"/>
  <c r="A914" i="28"/>
  <c r="A913" i="28"/>
  <c r="A912" i="28"/>
  <c r="A911" i="28"/>
  <c r="A910" i="28"/>
  <c r="A909" i="28"/>
  <c r="A908" i="28"/>
  <c r="A907" i="28"/>
  <c r="A906" i="28"/>
  <c r="A905" i="28"/>
  <c r="A904" i="28"/>
  <c r="A903" i="28"/>
  <c r="A902" i="28"/>
  <c r="A901" i="28"/>
  <c r="A900" i="28"/>
  <c r="A899" i="28"/>
  <c r="A898" i="28"/>
  <c r="A897" i="28"/>
  <c r="A896" i="28"/>
  <c r="A895" i="28"/>
  <c r="A894" i="28"/>
  <c r="A893" i="28"/>
  <c r="A892" i="28"/>
  <c r="A891" i="28"/>
  <c r="A890" i="28"/>
  <c r="A889" i="28"/>
  <c r="A888" i="28"/>
  <c r="A887" i="28"/>
  <c r="A886" i="28"/>
  <c r="A885" i="28"/>
  <c r="A884" i="28"/>
  <c r="A883" i="28"/>
  <c r="A882" i="28"/>
  <c r="A881" i="28"/>
  <c r="A880" i="28"/>
  <c r="A879" i="28"/>
  <c r="A878" i="28"/>
  <c r="A877" i="28"/>
  <c r="A876" i="28"/>
  <c r="A875" i="28"/>
  <c r="A874" i="28"/>
  <c r="A873" i="28"/>
  <c r="A872" i="28"/>
  <c r="A871" i="28"/>
  <c r="A870" i="28"/>
  <c r="A869" i="28"/>
  <c r="A868" i="28"/>
  <c r="A867" i="28"/>
  <c r="A866" i="28"/>
  <c r="A865" i="28"/>
  <c r="A864" i="28"/>
  <c r="A863" i="28"/>
  <c r="A862" i="28"/>
  <c r="A861" i="28"/>
  <c r="A860" i="28"/>
  <c r="A859" i="28"/>
  <c r="A858" i="28"/>
  <c r="A857" i="28"/>
  <c r="A856" i="28"/>
  <c r="A855" i="28"/>
  <c r="A854" i="28"/>
  <c r="A853" i="28"/>
  <c r="A852" i="28"/>
  <c r="A851" i="28"/>
  <c r="A850" i="28"/>
  <c r="A849" i="28"/>
  <c r="A848" i="28"/>
  <c r="A847" i="28"/>
  <c r="A846" i="28"/>
  <c r="A845" i="28"/>
  <c r="A844" i="28"/>
  <c r="A843" i="28"/>
  <c r="A842" i="28"/>
  <c r="A841" i="28"/>
  <c r="A840" i="28"/>
  <c r="A839" i="28"/>
  <c r="A838" i="28"/>
  <c r="A837" i="28"/>
  <c r="A836" i="28"/>
  <c r="A835" i="28"/>
  <c r="A834" i="28"/>
  <c r="A833" i="28"/>
  <c r="A832" i="28"/>
  <c r="A831" i="28"/>
  <c r="A830" i="28"/>
  <c r="A829" i="28"/>
  <c r="A828" i="28"/>
  <c r="A827" i="28"/>
  <c r="A826" i="28"/>
  <c r="A825" i="28"/>
  <c r="A824" i="28"/>
  <c r="A823" i="28"/>
  <c r="A822" i="28"/>
  <c r="A821" i="28"/>
  <c r="A820" i="28"/>
  <c r="A819" i="28"/>
  <c r="A818" i="28"/>
  <c r="A817" i="28"/>
  <c r="A816" i="28"/>
  <c r="A815" i="28"/>
  <c r="A814" i="28"/>
  <c r="A813" i="28"/>
  <c r="A812" i="28"/>
  <c r="A811" i="28"/>
  <c r="A810" i="28"/>
  <c r="A809" i="28"/>
  <c r="A808" i="28"/>
  <c r="A807" i="28"/>
  <c r="A806" i="28"/>
  <c r="A805" i="28"/>
  <c r="A804" i="28"/>
  <c r="A803" i="28"/>
  <c r="A802" i="28"/>
  <c r="A801" i="28"/>
  <c r="A800" i="28"/>
  <c r="A799" i="28"/>
  <c r="A798" i="28"/>
  <c r="A797" i="28"/>
  <c r="A796" i="28"/>
  <c r="A795" i="28"/>
  <c r="A794" i="28"/>
  <c r="A793" i="28"/>
  <c r="A792" i="28"/>
  <c r="A791" i="28"/>
  <c r="A790" i="28"/>
  <c r="A789" i="28"/>
  <c r="A788" i="28"/>
  <c r="A787" i="28"/>
  <c r="A786" i="28"/>
  <c r="A785" i="28"/>
  <c r="A784" i="28"/>
  <c r="A783" i="28"/>
  <c r="A782" i="28"/>
  <c r="A781" i="28"/>
  <c r="A780" i="28"/>
  <c r="A779" i="28"/>
  <c r="A778" i="28"/>
  <c r="A777" i="28"/>
  <c r="A776" i="28"/>
  <c r="A775" i="28"/>
  <c r="A774" i="28"/>
  <c r="A773" i="28"/>
  <c r="A772" i="28"/>
  <c r="A771" i="28"/>
  <c r="A770" i="28"/>
  <c r="A769" i="28"/>
  <c r="A768" i="28"/>
  <c r="A767" i="28"/>
  <c r="A766" i="28"/>
  <c r="A765" i="28"/>
  <c r="A764" i="28"/>
  <c r="A763" i="28"/>
  <c r="A762" i="28"/>
  <c r="A761" i="28"/>
  <c r="A760" i="28"/>
  <c r="A759" i="28"/>
  <c r="A758" i="28"/>
  <c r="A757" i="28"/>
  <c r="A756" i="28"/>
  <c r="A755" i="28"/>
  <c r="A754" i="28"/>
  <c r="A753" i="28"/>
  <c r="A752" i="28"/>
  <c r="A751" i="28"/>
  <c r="A750" i="28"/>
  <c r="A749" i="28"/>
  <c r="A748" i="28"/>
  <c r="A747" i="28"/>
  <c r="A746" i="28"/>
  <c r="A745" i="28"/>
  <c r="A744" i="28"/>
  <c r="A743" i="28"/>
  <c r="A742" i="28"/>
  <c r="A741" i="28"/>
  <c r="A740" i="28"/>
  <c r="A739" i="28"/>
  <c r="A738" i="28"/>
  <c r="A737" i="28"/>
  <c r="A736" i="28"/>
  <c r="A735" i="28"/>
  <c r="A734" i="28"/>
  <c r="A733" i="28"/>
  <c r="A732" i="28"/>
  <c r="A731" i="28"/>
  <c r="A730" i="28"/>
  <c r="A729" i="28"/>
  <c r="A728" i="28"/>
  <c r="A727" i="28"/>
  <c r="A726" i="28"/>
  <c r="A725" i="28"/>
  <c r="A724" i="28"/>
  <c r="A723" i="28"/>
  <c r="A722" i="28"/>
  <c r="A721" i="28"/>
  <c r="A720" i="28"/>
  <c r="A719" i="28"/>
  <c r="A718" i="28"/>
  <c r="A717" i="28"/>
  <c r="A716" i="28"/>
  <c r="A715" i="28"/>
  <c r="A714" i="28"/>
  <c r="A713" i="28"/>
  <c r="A712" i="28"/>
  <c r="A711" i="28"/>
  <c r="A710" i="28"/>
  <c r="A709" i="28"/>
  <c r="A708" i="28"/>
  <c r="A707" i="28"/>
  <c r="A706" i="28"/>
  <c r="A705" i="28"/>
  <c r="A704" i="28"/>
  <c r="A703" i="28"/>
  <c r="A702" i="28"/>
  <c r="A701" i="28"/>
  <c r="A700" i="28"/>
  <c r="A699" i="28"/>
  <c r="A698" i="28"/>
  <c r="A697" i="28"/>
  <c r="A696" i="28"/>
  <c r="A695" i="28"/>
  <c r="A694" i="28"/>
  <c r="A693" i="28"/>
  <c r="A692" i="28"/>
  <c r="A691" i="28"/>
  <c r="A690" i="28"/>
  <c r="A689" i="28"/>
  <c r="A688" i="28"/>
  <c r="A687" i="28"/>
  <c r="A686" i="28"/>
  <c r="A685" i="28"/>
  <c r="A684" i="28"/>
  <c r="A683" i="28"/>
  <c r="A682" i="28"/>
  <c r="A681" i="28"/>
  <c r="A680" i="28"/>
  <c r="A679" i="28"/>
  <c r="A678" i="28"/>
  <c r="A677" i="28"/>
  <c r="A676" i="28"/>
  <c r="A675" i="28"/>
  <c r="A674" i="28"/>
  <c r="A673" i="28"/>
  <c r="A672" i="28"/>
  <c r="A671" i="28"/>
  <c r="A670" i="28"/>
  <c r="A669" i="28"/>
  <c r="A668" i="28"/>
  <c r="A667" i="28"/>
  <c r="A666" i="28"/>
  <c r="A665" i="28"/>
  <c r="A664" i="28"/>
  <c r="A663" i="28"/>
  <c r="A662" i="28"/>
  <c r="A661" i="28"/>
  <c r="A660" i="28"/>
  <c r="A659" i="28"/>
  <c r="A658" i="28"/>
  <c r="A657" i="28"/>
  <c r="A656" i="28"/>
  <c r="A655" i="28"/>
  <c r="A654" i="28"/>
  <c r="A653" i="28"/>
  <c r="A652" i="28"/>
  <c r="A651" i="28"/>
  <c r="A650" i="28"/>
  <c r="A649" i="28"/>
  <c r="A648" i="28"/>
  <c r="A647" i="28"/>
  <c r="A646" i="28"/>
  <c r="A645" i="28"/>
  <c r="A644" i="28"/>
  <c r="A643" i="28"/>
  <c r="A642" i="28"/>
  <c r="A641" i="28"/>
  <c r="A640" i="28"/>
  <c r="A639" i="28"/>
  <c r="A638" i="28"/>
  <c r="A637" i="28"/>
  <c r="A636" i="28"/>
  <c r="A635" i="28"/>
  <c r="A634" i="28"/>
  <c r="A633" i="28"/>
  <c r="A632" i="28"/>
  <c r="A631" i="28"/>
  <c r="A630" i="28"/>
  <c r="A629" i="28"/>
  <c r="A628" i="28"/>
  <c r="A627" i="28"/>
  <c r="A626" i="28"/>
  <c r="A625" i="28"/>
  <c r="A624" i="28"/>
  <c r="A623" i="28"/>
  <c r="A622" i="28"/>
  <c r="A621" i="28"/>
  <c r="A620" i="28"/>
  <c r="A619" i="28"/>
  <c r="A618" i="28"/>
  <c r="A617" i="28"/>
  <c r="A616" i="28"/>
  <c r="A615" i="28"/>
  <c r="A614" i="28"/>
  <c r="A613" i="28"/>
  <c r="A612" i="28"/>
  <c r="A611" i="28"/>
  <c r="A610" i="28"/>
  <c r="A609" i="28"/>
  <c r="A608" i="28"/>
  <c r="A607" i="28"/>
  <c r="A606" i="28"/>
  <c r="A605" i="28"/>
  <c r="A604" i="28"/>
  <c r="A603" i="28"/>
  <c r="A602" i="28"/>
  <c r="A601" i="28"/>
  <c r="A600" i="28"/>
  <c r="A599" i="28"/>
  <c r="A598" i="28"/>
  <c r="A597" i="28"/>
  <c r="A596" i="28"/>
  <c r="A595" i="28"/>
  <c r="A594" i="28"/>
  <c r="A593" i="28"/>
  <c r="A592" i="28"/>
  <c r="A591" i="28"/>
  <c r="A590" i="28"/>
  <c r="A589" i="28"/>
  <c r="A588" i="28"/>
  <c r="A587" i="28"/>
  <c r="A586" i="28"/>
  <c r="A585" i="28"/>
  <c r="A584" i="28"/>
  <c r="A583" i="28"/>
  <c r="A582" i="28"/>
  <c r="A581" i="28"/>
  <c r="A580" i="28"/>
  <c r="A579" i="28"/>
  <c r="A578" i="28"/>
  <c r="A577" i="28"/>
  <c r="A576" i="28"/>
  <c r="A575" i="28"/>
  <c r="A574" i="28"/>
  <c r="A573" i="28"/>
  <c r="A572" i="28"/>
  <c r="A571" i="28"/>
  <c r="A570" i="28"/>
  <c r="A569" i="28"/>
  <c r="A568" i="28"/>
  <c r="A567" i="28"/>
  <c r="A566" i="28"/>
  <c r="A565" i="28"/>
  <c r="A564" i="28"/>
  <c r="A563" i="28"/>
  <c r="A562" i="28"/>
  <c r="A561" i="28"/>
  <c r="A560" i="28"/>
  <c r="A559" i="28"/>
  <c r="A558" i="28"/>
  <c r="A557" i="28"/>
  <c r="A556" i="28"/>
  <c r="A555" i="28"/>
  <c r="A554" i="28"/>
  <c r="A553" i="28"/>
  <c r="A552" i="28"/>
  <c r="A551" i="28"/>
  <c r="A550" i="28"/>
  <c r="A549" i="28"/>
  <c r="A548" i="28"/>
  <c r="A547" i="28"/>
  <c r="A546" i="28"/>
  <c r="A545" i="28"/>
  <c r="A544" i="28"/>
  <c r="A543" i="28"/>
  <c r="A542" i="28"/>
  <c r="A541" i="28"/>
  <c r="A540" i="28"/>
  <c r="A539" i="28"/>
  <c r="A538" i="28"/>
  <c r="A537" i="28"/>
  <c r="A536" i="28"/>
  <c r="A535" i="28"/>
  <c r="A534" i="28"/>
  <c r="A533" i="28"/>
  <c r="A532" i="28"/>
  <c r="A531" i="28"/>
  <c r="A530" i="28"/>
  <c r="A529" i="28"/>
  <c r="A528" i="28"/>
  <c r="A527" i="28"/>
  <c r="A526" i="28"/>
  <c r="A525" i="28"/>
  <c r="A524" i="28"/>
  <c r="A523" i="28"/>
  <c r="A522" i="28"/>
  <c r="A521" i="28"/>
  <c r="A520" i="28"/>
  <c r="A519" i="28"/>
  <c r="A518" i="28"/>
  <c r="A517" i="28"/>
  <c r="A516" i="28"/>
  <c r="A515" i="28"/>
  <c r="A514" i="28"/>
  <c r="A513" i="28"/>
  <c r="A512" i="28"/>
  <c r="A511" i="28"/>
  <c r="A510" i="28"/>
  <c r="A509" i="28"/>
  <c r="A508" i="28"/>
  <c r="A507" i="28"/>
  <c r="A506" i="28"/>
  <c r="A505" i="28"/>
  <c r="A504" i="28"/>
  <c r="A503" i="28"/>
  <c r="A502" i="28"/>
  <c r="A501" i="28"/>
  <c r="A500" i="28"/>
  <c r="A499" i="28"/>
  <c r="A498" i="28"/>
  <c r="A497" i="28"/>
  <c r="A496" i="28"/>
  <c r="A495" i="28"/>
  <c r="A494" i="28"/>
  <c r="A493" i="28"/>
  <c r="A492" i="28"/>
  <c r="A491" i="28"/>
  <c r="A490" i="28"/>
  <c r="A489" i="28"/>
  <c r="A488" i="28"/>
  <c r="A487" i="28"/>
  <c r="A486" i="28"/>
  <c r="A485" i="28"/>
  <c r="A484" i="28"/>
  <c r="A483" i="28"/>
  <c r="A482" i="28"/>
  <c r="A481" i="28"/>
  <c r="A480" i="28"/>
  <c r="A479" i="28"/>
  <c r="A478" i="28"/>
  <c r="A477" i="28"/>
  <c r="A476" i="28"/>
  <c r="A475" i="28"/>
  <c r="A474" i="28"/>
  <c r="A473" i="28"/>
  <c r="A472" i="28"/>
  <c r="A471" i="28"/>
  <c r="A470" i="28"/>
  <c r="A469" i="28"/>
  <c r="A468" i="28"/>
  <c r="A467" i="28"/>
  <c r="A466" i="28"/>
  <c r="A465" i="28"/>
  <c r="A464" i="28"/>
  <c r="A463" i="28"/>
  <c r="A462" i="28"/>
  <c r="A461" i="28"/>
  <c r="A460" i="28"/>
  <c r="A459" i="28"/>
  <c r="A458" i="28"/>
  <c r="A457" i="28"/>
  <c r="A456" i="28"/>
  <c r="A455" i="28"/>
  <c r="A454" i="28"/>
  <c r="A453" i="28"/>
  <c r="A452" i="28"/>
  <c r="A451" i="28"/>
  <c r="A450" i="28"/>
  <c r="A449" i="28"/>
  <c r="A448" i="28"/>
  <c r="A447" i="28"/>
  <c r="A446" i="28"/>
  <c r="A445" i="28"/>
  <c r="A444" i="28"/>
  <c r="A443" i="28"/>
  <c r="A442" i="28"/>
  <c r="A441" i="28"/>
  <c r="A440" i="28"/>
  <c r="A439" i="28"/>
  <c r="A438" i="28"/>
  <c r="A437" i="28"/>
  <c r="A436" i="28"/>
  <c r="A435" i="28"/>
  <c r="A434" i="28"/>
  <c r="A433" i="28"/>
  <c r="A432" i="28"/>
  <c r="A431" i="28"/>
  <c r="A430" i="28"/>
  <c r="A429" i="28"/>
  <c r="A428" i="28"/>
  <c r="A427" i="28"/>
  <c r="A426" i="28"/>
  <c r="A425" i="28"/>
  <c r="A424" i="28"/>
  <c r="A423" i="28"/>
  <c r="A422" i="28"/>
  <c r="A421" i="28"/>
  <c r="A420" i="28"/>
  <c r="A419" i="28"/>
  <c r="A418" i="28"/>
  <c r="A417" i="28"/>
  <c r="A416" i="28"/>
  <c r="A415" i="28"/>
  <c r="A414" i="28"/>
  <c r="A413" i="28"/>
  <c r="A412" i="28"/>
  <c r="A411" i="28"/>
  <c r="A410" i="28"/>
  <c r="A409" i="28"/>
  <c r="A408" i="28"/>
  <c r="A407" i="28"/>
  <c r="A406" i="28"/>
  <c r="A405" i="28"/>
  <c r="A404" i="28"/>
  <c r="A403" i="28"/>
  <c r="A402" i="28"/>
  <c r="A401" i="28"/>
  <c r="A400" i="28"/>
  <c r="A399" i="28"/>
  <c r="A398" i="28"/>
  <c r="A397" i="28"/>
  <c r="A396" i="28"/>
  <c r="A395" i="28"/>
  <c r="A394" i="28"/>
  <c r="A393" i="28"/>
  <c r="A392" i="28"/>
  <c r="A391" i="28"/>
  <c r="A390" i="28"/>
  <c r="A389" i="28"/>
  <c r="A388" i="28"/>
  <c r="A387" i="28"/>
  <c r="A386" i="28"/>
  <c r="A385" i="28"/>
  <c r="A384" i="28"/>
  <c r="A383" i="28"/>
  <c r="A382" i="28"/>
  <c r="A381" i="28"/>
  <c r="A380" i="28"/>
  <c r="A379" i="28"/>
  <c r="A378" i="28"/>
  <c r="A377" i="28"/>
  <c r="A376" i="28"/>
  <c r="A375" i="28"/>
  <c r="A374" i="28"/>
  <c r="A373" i="28"/>
  <c r="A372" i="28"/>
  <c r="A371" i="28"/>
  <c r="A370" i="28"/>
  <c r="A369" i="28"/>
  <c r="A368" i="28"/>
  <c r="A367" i="28"/>
  <c r="A366" i="28"/>
  <c r="A365" i="28"/>
  <c r="A364" i="28"/>
  <c r="A363" i="28"/>
  <c r="A362" i="28"/>
  <c r="A361" i="28"/>
  <c r="A360" i="28"/>
  <c r="A359" i="28"/>
  <c r="A358" i="28"/>
  <c r="A357" i="28"/>
  <c r="A356" i="28"/>
  <c r="A355" i="28"/>
  <c r="A354" i="28"/>
  <c r="A353" i="28"/>
  <c r="A352" i="28"/>
  <c r="A351" i="28"/>
  <c r="A350" i="28"/>
  <c r="A349" i="28"/>
  <c r="A348" i="28"/>
  <c r="A347" i="28"/>
  <c r="A346" i="28"/>
  <c r="A345" i="28"/>
  <c r="A344" i="28"/>
  <c r="A343" i="28"/>
  <c r="A342" i="28"/>
  <c r="A341" i="28"/>
  <c r="A340" i="28"/>
  <c r="A339" i="28"/>
  <c r="A338" i="28"/>
  <c r="A337" i="28"/>
  <c r="A336" i="28"/>
  <c r="A335" i="28"/>
  <c r="A334" i="28"/>
  <c r="A333" i="28"/>
  <c r="A332" i="28"/>
  <c r="A331" i="28"/>
  <c r="A330" i="28"/>
  <c r="A329" i="28"/>
  <c r="A328" i="28"/>
  <c r="A327" i="28"/>
  <c r="A326" i="28"/>
  <c r="A325" i="28"/>
  <c r="A324" i="28"/>
  <c r="A323" i="28"/>
  <c r="A322" i="28"/>
  <c r="A321" i="28"/>
  <c r="A320" i="28"/>
  <c r="A319" i="28"/>
  <c r="A318" i="28"/>
  <c r="A317" i="28"/>
  <c r="A316" i="28"/>
  <c r="A315" i="28"/>
  <c r="A314" i="28"/>
  <c r="A313" i="28"/>
  <c r="A312" i="28"/>
  <c r="A311" i="28"/>
  <c r="A310" i="28"/>
  <c r="A309" i="28"/>
  <c r="A308" i="28"/>
  <c r="A307" i="28"/>
  <c r="A306" i="28"/>
  <c r="A305" i="28"/>
  <c r="A304" i="28"/>
  <c r="A303" i="28"/>
  <c r="A302" i="28"/>
  <c r="A301" i="28"/>
  <c r="A300" i="28"/>
  <c r="A299" i="28"/>
  <c r="A298" i="28"/>
  <c r="A297" i="28"/>
  <c r="A296" i="28"/>
  <c r="A295" i="28"/>
  <c r="A294" i="28"/>
  <c r="A293" i="28"/>
  <c r="A292" i="28"/>
  <c r="A291" i="28"/>
  <c r="A290" i="28"/>
  <c r="A289" i="28"/>
  <c r="A288" i="28"/>
  <c r="A287" i="28"/>
  <c r="A286" i="28"/>
  <c r="A285" i="28"/>
  <c r="A284" i="28"/>
  <c r="A283" i="28"/>
  <c r="A282" i="28"/>
  <c r="A281" i="28"/>
  <c r="A280" i="28"/>
  <c r="A279" i="28"/>
  <c r="A278" i="28"/>
  <c r="A277" i="28"/>
  <c r="A276" i="28"/>
  <c r="A275" i="28"/>
  <c r="A274" i="28"/>
  <c r="A273" i="28"/>
  <c r="A272" i="28"/>
  <c r="A271" i="28"/>
  <c r="A270" i="28"/>
  <c r="A269" i="28"/>
  <c r="A268" i="28"/>
  <c r="A267" i="28"/>
  <c r="A266" i="28"/>
  <c r="A265" i="28"/>
  <c r="A264" i="28"/>
  <c r="A263" i="28"/>
  <c r="A262" i="28"/>
  <c r="A261" i="28"/>
  <c r="A260" i="28"/>
  <c r="A259" i="28"/>
  <c r="A258" i="28"/>
  <c r="A257" i="28"/>
  <c r="A256" i="28"/>
  <c r="A255" i="28"/>
  <c r="A254" i="28"/>
  <c r="A253" i="28"/>
  <c r="A252" i="28"/>
  <c r="A251" i="28"/>
  <c r="A250" i="28"/>
  <c r="A249" i="28"/>
  <c r="A248" i="28"/>
  <c r="A247" i="28"/>
  <c r="A246" i="28"/>
  <c r="A245" i="28"/>
  <c r="A244" i="28"/>
  <c r="A243" i="28"/>
  <c r="A242" i="28"/>
  <c r="A241" i="28"/>
  <c r="A240" i="28"/>
  <c r="A239" i="28"/>
  <c r="A238" i="28"/>
  <c r="A237" i="28"/>
  <c r="A236" i="28"/>
  <c r="A235" i="28"/>
  <c r="A234" i="28"/>
  <c r="A233" i="28"/>
  <c r="A232" i="28"/>
  <c r="A231" i="28"/>
  <c r="A230" i="28"/>
  <c r="A229" i="28"/>
  <c r="A228" i="28"/>
  <c r="A227" i="28"/>
  <c r="A226" i="28"/>
  <c r="A225" i="28"/>
  <c r="A224" i="28"/>
  <c r="A223" i="28"/>
  <c r="A222" i="28"/>
  <c r="A221" i="28"/>
  <c r="A220" i="28"/>
  <c r="A219" i="28"/>
  <c r="A218" i="28"/>
  <c r="A217" i="28"/>
  <c r="A216" i="28"/>
  <c r="A215" i="28"/>
  <c r="A214" i="28"/>
  <c r="A213" i="28"/>
  <c r="A212" i="28"/>
  <c r="A211" i="28"/>
  <c r="A210" i="28"/>
  <c r="A209" i="28"/>
  <c r="A208" i="28"/>
  <c r="A207" i="28"/>
  <c r="A206" i="28"/>
  <c r="A205" i="28"/>
  <c r="A204" i="28"/>
  <c r="A203" i="28"/>
  <c r="A202" i="28"/>
  <c r="A201" i="28"/>
  <c r="A200" i="28"/>
  <c r="A199" i="28"/>
  <c r="A198" i="28"/>
  <c r="A197" i="28"/>
  <c r="A196" i="28"/>
  <c r="A195" i="28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77" i="28"/>
  <c r="A176" i="28"/>
  <c r="A175" i="28"/>
  <c r="A174" i="28"/>
  <c r="A173" i="28"/>
  <c r="A172" i="28"/>
  <c r="A171" i="28"/>
  <c r="A170" i="28"/>
  <c r="A169" i="28"/>
  <c r="A168" i="28"/>
  <c r="A167" i="28"/>
  <c r="A166" i="28"/>
  <c r="A165" i="28"/>
  <c r="A164" i="28"/>
  <c r="A163" i="28"/>
  <c r="A162" i="28"/>
  <c r="A161" i="28"/>
  <c r="A160" i="28"/>
  <c r="A159" i="28"/>
  <c r="A158" i="28"/>
  <c r="A157" i="28"/>
  <c r="A156" i="28"/>
  <c r="A155" i="28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0" i="28"/>
  <c r="A139" i="28"/>
  <c r="A138" i="28"/>
  <c r="A137" i="28"/>
  <c r="A136" i="28"/>
  <c r="A135" i="28"/>
  <c r="A134" i="28"/>
  <c r="A133" i="28"/>
  <c r="A132" i="28"/>
  <c r="A131" i="28"/>
  <c r="A130" i="28"/>
  <c r="A129" i="28"/>
  <c r="A128" i="28"/>
  <c r="A127" i="28"/>
  <c r="A126" i="28"/>
  <c r="A125" i="28"/>
  <c r="A124" i="28"/>
  <c r="A123" i="28"/>
  <c r="A122" i="28"/>
  <c r="A121" i="28"/>
  <c r="A120" i="28"/>
  <c r="A119" i="28"/>
  <c r="A118" i="28"/>
  <c r="A117" i="28"/>
  <c r="A116" i="28"/>
  <c r="A115" i="28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97" i="28"/>
  <c r="A96" i="28"/>
  <c r="A95" i="28"/>
  <c r="A94" i="28"/>
  <c r="A93" i="28"/>
  <c r="A92" i="28"/>
  <c r="A91" i="28"/>
  <c r="A90" i="28"/>
  <c r="A89" i="28"/>
  <c r="A88" i="28"/>
  <c r="A87" i="28"/>
  <c r="A86" i="28"/>
  <c r="A85" i="28"/>
  <c r="A84" i="28"/>
  <c r="A83" i="28"/>
  <c r="A82" i="28"/>
  <c r="A81" i="28"/>
  <c r="A80" i="28"/>
  <c r="A79" i="28"/>
  <c r="A78" i="28"/>
  <c r="A77" i="28"/>
  <c r="A76" i="28"/>
  <c r="A75" i="28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57" i="28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10" i="28"/>
  <c r="A9" i="28"/>
  <c r="A7" i="28"/>
  <c r="A6" i="28"/>
  <c r="A5" i="28"/>
  <c r="A4" i="28"/>
  <c r="B19" i="24" l="1"/>
  <c r="B15" i="23" l="1"/>
  <c r="C15" i="23"/>
  <c r="D15" i="23"/>
  <c r="E15" i="23"/>
  <c r="A9" i="27" l="1"/>
  <c r="F38" i="24" l="1"/>
  <c r="F102" i="24"/>
  <c r="E25" i="24"/>
  <c r="E57" i="24"/>
  <c r="E89" i="24"/>
  <c r="E121" i="24"/>
  <c r="D22" i="24"/>
  <c r="D54" i="24"/>
  <c r="D86" i="24"/>
  <c r="D118" i="24"/>
  <c r="D150" i="24"/>
  <c r="C51" i="24"/>
  <c r="C83" i="24"/>
  <c r="C115" i="24"/>
  <c r="C147" i="24"/>
  <c r="A48" i="24"/>
  <c r="B48" i="24" s="1"/>
  <c r="A80" i="24"/>
  <c r="A144" i="24"/>
  <c r="B144" i="24" s="1"/>
  <c r="C101" i="24"/>
  <c r="F46" i="24"/>
  <c r="F110" i="24"/>
  <c r="E27" i="24"/>
  <c r="E59" i="24"/>
  <c r="E91" i="24"/>
  <c r="E123" i="24"/>
  <c r="D24" i="24"/>
  <c r="D56" i="24"/>
  <c r="D88" i="24"/>
  <c r="D120" i="24"/>
  <c r="C21" i="24"/>
  <c r="C53" i="24"/>
  <c r="C85" i="24"/>
  <c r="C117" i="24"/>
  <c r="C149" i="24"/>
  <c r="A50" i="24"/>
  <c r="A82" i="24"/>
  <c r="B82" i="24" s="1"/>
  <c r="A114" i="24"/>
  <c r="C69" i="24"/>
  <c r="E97" i="24"/>
  <c r="E129" i="24"/>
  <c r="D30" i="24"/>
  <c r="D62" i="24"/>
  <c r="D94" i="24"/>
  <c r="D126" i="24"/>
  <c r="C27" i="24"/>
  <c r="C59" i="24"/>
  <c r="C91" i="24"/>
  <c r="C123" i="24"/>
  <c r="A24" i="24"/>
  <c r="A56" i="24"/>
  <c r="A88" i="24"/>
  <c r="A120" i="24"/>
  <c r="B120" i="24" s="1"/>
  <c r="F142" i="24"/>
  <c r="E107" i="24"/>
  <c r="D72" i="24"/>
  <c r="A34" i="24"/>
  <c r="B34" i="24" s="1"/>
  <c r="D32" i="24"/>
  <c r="D64" i="24"/>
  <c r="D96" i="24"/>
  <c r="D128" i="24"/>
  <c r="C29" i="24"/>
  <c r="C61" i="24"/>
  <c r="C93" i="24"/>
  <c r="C125" i="24"/>
  <c r="A26" i="24"/>
  <c r="A58" i="24"/>
  <c r="A90" i="24"/>
  <c r="A122" i="24"/>
  <c r="B122" i="24" s="1"/>
  <c r="A32" i="24"/>
  <c r="A96" i="24"/>
  <c r="B96" i="24" s="1"/>
  <c r="F78" i="24"/>
  <c r="E75" i="24"/>
  <c r="D40" i="24"/>
  <c r="C37" i="24"/>
  <c r="A98" i="24"/>
  <c r="E41" i="24"/>
  <c r="E73" i="24"/>
  <c r="E105" i="24"/>
  <c r="E137" i="24"/>
  <c r="D38" i="24"/>
  <c r="D70" i="24"/>
  <c r="D102" i="24"/>
  <c r="D134" i="24"/>
  <c r="C35" i="24"/>
  <c r="C67" i="24"/>
  <c r="C99" i="24"/>
  <c r="C131" i="24"/>
  <c r="A64" i="24"/>
  <c r="B64" i="24" s="1"/>
  <c r="A128" i="24"/>
  <c r="E43" i="24"/>
  <c r="E139" i="24"/>
  <c r="D104" i="24"/>
  <c r="A66" i="24"/>
  <c r="E81" i="24"/>
  <c r="E113" i="24"/>
  <c r="E145" i="24"/>
  <c r="D46" i="24"/>
  <c r="D78" i="24"/>
  <c r="D110" i="24"/>
  <c r="D142" i="24"/>
  <c r="C43" i="24"/>
  <c r="C75" i="24"/>
  <c r="C107" i="24"/>
  <c r="C139" i="24"/>
  <c r="A40" i="24"/>
  <c r="A72" i="24"/>
  <c r="A104" i="24"/>
  <c r="A136" i="24"/>
  <c r="B136" i="24" s="1"/>
  <c r="A42" i="24"/>
  <c r="A106" i="24"/>
  <c r="A112" i="24"/>
  <c r="D136" i="24"/>
  <c r="A130" i="24"/>
  <c r="F30" i="24"/>
  <c r="F94" i="24"/>
  <c r="F150" i="24"/>
  <c r="E51" i="24"/>
  <c r="E83" i="24"/>
  <c r="E115" i="24"/>
  <c r="E147" i="24"/>
  <c r="D48" i="24"/>
  <c r="D80" i="24"/>
  <c r="D112" i="24"/>
  <c r="D144" i="24"/>
  <c r="C45" i="24"/>
  <c r="C77" i="24"/>
  <c r="C109" i="24"/>
  <c r="C141" i="24"/>
  <c r="A74" i="24"/>
  <c r="B74" i="24" s="1"/>
  <c r="A138" i="24"/>
  <c r="B138" i="24" s="1"/>
  <c r="A146" i="24"/>
  <c r="B146" i="24" s="1"/>
  <c r="C133" i="24"/>
  <c r="F31" i="24"/>
  <c r="F95" i="24"/>
  <c r="E28" i="24"/>
  <c r="E92" i="24"/>
  <c r="D25" i="24"/>
  <c r="D89" i="24"/>
  <c r="C22" i="24"/>
  <c r="C86" i="24"/>
  <c r="C150" i="24"/>
  <c r="A83" i="24"/>
  <c r="B83" i="24" s="1"/>
  <c r="A147" i="24"/>
  <c r="B147" i="24" s="1"/>
  <c r="F56" i="24"/>
  <c r="F120" i="24"/>
  <c r="E53" i="24"/>
  <c r="E117" i="24"/>
  <c r="D50" i="24"/>
  <c r="D114" i="24"/>
  <c r="C47" i="24"/>
  <c r="C111" i="24"/>
  <c r="A44" i="24"/>
  <c r="B44" i="24" s="1"/>
  <c r="A108" i="24"/>
  <c r="B108" i="24" s="1"/>
  <c r="F124" i="24"/>
  <c r="F81" i="24"/>
  <c r="F145" i="24"/>
  <c r="E78" i="24"/>
  <c r="E142" i="24"/>
  <c r="D75" i="24"/>
  <c r="D139" i="24"/>
  <c r="C72" i="24"/>
  <c r="C136" i="24"/>
  <c r="A69" i="24"/>
  <c r="B69" i="24" s="1"/>
  <c r="A133" i="24"/>
  <c r="B133" i="24" s="1"/>
  <c r="F42" i="24"/>
  <c r="F106" i="24"/>
  <c r="E39" i="24"/>
  <c r="E103" i="24"/>
  <c r="D36" i="24"/>
  <c r="D100" i="24"/>
  <c r="C33" i="24"/>
  <c r="C97" i="24"/>
  <c r="A30" i="24"/>
  <c r="B30" i="24" s="1"/>
  <c r="A94" i="24"/>
  <c r="B94" i="24" s="1"/>
  <c r="F44" i="24"/>
  <c r="F67" i="24"/>
  <c r="F131" i="24"/>
  <c r="E64" i="24"/>
  <c r="E128" i="24"/>
  <c r="D61" i="24"/>
  <c r="D125" i="24"/>
  <c r="C58" i="24"/>
  <c r="C122" i="24"/>
  <c r="A55" i="24"/>
  <c r="B55" i="24" s="1"/>
  <c r="A119" i="24"/>
  <c r="B119" i="24" s="1"/>
  <c r="F21" i="24"/>
  <c r="F85" i="24"/>
  <c r="F149" i="24"/>
  <c r="E82" i="24"/>
  <c r="E146" i="24"/>
  <c r="D79" i="24"/>
  <c r="D143" i="24"/>
  <c r="C76" i="24"/>
  <c r="C140" i="24"/>
  <c r="A73" i="24"/>
  <c r="B73" i="24" s="1"/>
  <c r="A137" i="24"/>
  <c r="B137" i="24" s="1"/>
  <c r="E131" i="24"/>
  <c r="F118" i="24"/>
  <c r="C148" i="24"/>
  <c r="A145" i="24"/>
  <c r="B145" i="24" s="1"/>
  <c r="F54" i="24"/>
  <c r="F28" i="24"/>
  <c r="C56" i="24"/>
  <c r="E23" i="24"/>
  <c r="C145" i="24"/>
  <c r="E112" i="24"/>
  <c r="A39" i="24"/>
  <c r="B39" i="24" s="1"/>
  <c r="E130" i="24"/>
  <c r="A121" i="24"/>
  <c r="B121" i="24" s="1"/>
  <c r="E84" i="24"/>
  <c r="C142" i="24"/>
  <c r="E109" i="24"/>
  <c r="F73" i="24"/>
  <c r="C64" i="24"/>
  <c r="E31" i="24"/>
  <c r="F39" i="24"/>
  <c r="F103" i="24"/>
  <c r="E36" i="24"/>
  <c r="E100" i="24"/>
  <c r="D33" i="24"/>
  <c r="D97" i="24"/>
  <c r="C30" i="24"/>
  <c r="C94" i="24"/>
  <c r="A27" i="24"/>
  <c r="B27" i="24" s="1"/>
  <c r="A91" i="24"/>
  <c r="B91" i="24" s="1"/>
  <c r="F36" i="24"/>
  <c r="F64" i="24"/>
  <c r="F128" i="24"/>
  <c r="E61" i="24"/>
  <c r="E125" i="24"/>
  <c r="D58" i="24"/>
  <c r="D122" i="24"/>
  <c r="C55" i="24"/>
  <c r="C119" i="24"/>
  <c r="A52" i="24"/>
  <c r="B52" i="24" s="1"/>
  <c r="A116" i="24"/>
  <c r="B116" i="24" s="1"/>
  <c r="F25" i="24"/>
  <c r="F89" i="24"/>
  <c r="E22" i="24"/>
  <c r="E86" i="24"/>
  <c r="E150" i="24"/>
  <c r="D83" i="24"/>
  <c r="D147" i="24"/>
  <c r="C80" i="24"/>
  <c r="C144" i="24"/>
  <c r="A77" i="24"/>
  <c r="B77" i="24" s="1"/>
  <c r="A141" i="24"/>
  <c r="B141" i="24" s="1"/>
  <c r="F50" i="24"/>
  <c r="F114" i="24"/>
  <c r="E47" i="24"/>
  <c r="E111" i="24"/>
  <c r="D44" i="24"/>
  <c r="D108" i="24"/>
  <c r="C41" i="24"/>
  <c r="C105" i="24"/>
  <c r="A38" i="24"/>
  <c r="B38" i="24" s="1"/>
  <c r="A102" i="24"/>
  <c r="B102" i="24" s="1"/>
  <c r="F68" i="24"/>
  <c r="F75" i="24"/>
  <c r="F139" i="24"/>
  <c r="E72" i="24"/>
  <c r="E136" i="24"/>
  <c r="D69" i="24"/>
  <c r="D133" i="24"/>
  <c r="C66" i="24"/>
  <c r="C130" i="24"/>
  <c r="A63" i="24"/>
  <c r="B63" i="24" s="1"/>
  <c r="A127" i="24"/>
  <c r="B127" i="24" s="1"/>
  <c r="F29" i="24"/>
  <c r="F93" i="24"/>
  <c r="E26" i="24"/>
  <c r="E90" i="24"/>
  <c r="D23" i="24"/>
  <c r="D87" i="24"/>
  <c r="D20" i="24"/>
  <c r="C84" i="24"/>
  <c r="A81" i="24"/>
  <c r="E99" i="24"/>
  <c r="C31" i="24"/>
  <c r="D59" i="24"/>
  <c r="F26" i="24"/>
  <c r="D148" i="24"/>
  <c r="F115" i="24"/>
  <c r="C106" i="24"/>
  <c r="E66" i="24"/>
  <c r="C60" i="24"/>
  <c r="F87" i="24"/>
  <c r="F48" i="24"/>
  <c r="D106" i="24"/>
  <c r="A100" i="24"/>
  <c r="B100" i="24" s="1"/>
  <c r="E70" i="24"/>
  <c r="A61" i="24"/>
  <c r="B61" i="24" s="1"/>
  <c r="D28" i="24"/>
  <c r="F47" i="24"/>
  <c r="F111" i="24"/>
  <c r="E44" i="24"/>
  <c r="E108" i="24"/>
  <c r="D41" i="24"/>
  <c r="D105" i="24"/>
  <c r="C38" i="24"/>
  <c r="C102" i="24"/>
  <c r="A35" i="24"/>
  <c r="B35" i="24" s="1"/>
  <c r="A99" i="24"/>
  <c r="B99" i="24" s="1"/>
  <c r="F76" i="24"/>
  <c r="F72" i="24"/>
  <c r="F136" i="24"/>
  <c r="E69" i="24"/>
  <c r="E133" i="24"/>
  <c r="D66" i="24"/>
  <c r="D130" i="24"/>
  <c r="C63" i="24"/>
  <c r="C127" i="24"/>
  <c r="A60" i="24"/>
  <c r="B60" i="24" s="1"/>
  <c r="A124" i="24"/>
  <c r="B124" i="24" s="1"/>
  <c r="F33" i="24"/>
  <c r="F97" i="24"/>
  <c r="E30" i="24"/>
  <c r="E94" i="24"/>
  <c r="D27" i="24"/>
  <c r="D91" i="24"/>
  <c r="C24" i="24"/>
  <c r="C88" i="24"/>
  <c r="A21" i="24"/>
  <c r="B21" i="24" s="1"/>
  <c r="A85" i="24"/>
  <c r="B85" i="24" s="1"/>
  <c r="A149" i="24"/>
  <c r="B149" i="24" s="1"/>
  <c r="F58" i="24"/>
  <c r="F122" i="24"/>
  <c r="E55" i="24"/>
  <c r="E119" i="24"/>
  <c r="D52" i="24"/>
  <c r="D116" i="24"/>
  <c r="C49" i="24"/>
  <c r="C113" i="24"/>
  <c r="A46" i="24"/>
  <c r="B46" i="24" s="1"/>
  <c r="A110" i="24"/>
  <c r="F108" i="24"/>
  <c r="F83" i="24"/>
  <c r="F147" i="24"/>
  <c r="E80" i="24"/>
  <c r="E144" i="24"/>
  <c r="D77" i="24"/>
  <c r="D141" i="24"/>
  <c r="C74" i="24"/>
  <c r="C138" i="24"/>
  <c r="A71" i="24"/>
  <c r="B71" i="24" s="1"/>
  <c r="A135" i="24"/>
  <c r="B135" i="24" s="1"/>
  <c r="F37" i="24"/>
  <c r="F101" i="24"/>
  <c r="E34" i="24"/>
  <c r="E98" i="24"/>
  <c r="D31" i="24"/>
  <c r="D95" i="24"/>
  <c r="C28" i="24"/>
  <c r="C92" i="24"/>
  <c r="A25" i="24"/>
  <c r="B25" i="24" s="1"/>
  <c r="A89" i="24"/>
  <c r="B89" i="24" s="1"/>
  <c r="E49" i="24"/>
  <c r="E67" i="24"/>
  <c r="A16" i="23"/>
  <c r="D1" i="23" s="1"/>
  <c r="E76" i="24"/>
  <c r="D137" i="24"/>
  <c r="A131" i="24"/>
  <c r="B131" i="24" s="1"/>
  <c r="E101" i="24"/>
  <c r="A28" i="24"/>
  <c r="B28" i="24" s="1"/>
  <c r="E62" i="24"/>
  <c r="A53" i="24"/>
  <c r="B53" i="24" s="1"/>
  <c r="E20" i="24"/>
  <c r="A142" i="24"/>
  <c r="B142" i="24" s="1"/>
  <c r="D109" i="24"/>
  <c r="F100" i="24"/>
  <c r="D127" i="24"/>
  <c r="F23" i="24"/>
  <c r="C78" i="24"/>
  <c r="E45" i="24"/>
  <c r="A36" i="24"/>
  <c r="B36" i="24" s="1"/>
  <c r="D67" i="24"/>
  <c r="F34" i="24"/>
  <c r="F55" i="24"/>
  <c r="F119" i="24"/>
  <c r="E52" i="24"/>
  <c r="E116" i="24"/>
  <c r="D49" i="24"/>
  <c r="D113" i="24"/>
  <c r="C46" i="24"/>
  <c r="C110" i="24"/>
  <c r="A43" i="24"/>
  <c r="B43" i="24" s="1"/>
  <c r="A107" i="24"/>
  <c r="B107" i="24" s="1"/>
  <c r="F116" i="24"/>
  <c r="F80" i="24"/>
  <c r="F144" i="24"/>
  <c r="E77" i="24"/>
  <c r="E141" i="24"/>
  <c r="D74" i="24"/>
  <c r="D138" i="24"/>
  <c r="C71" i="24"/>
  <c r="C135" i="24"/>
  <c r="A68" i="24"/>
  <c r="B68" i="24" s="1"/>
  <c r="A132" i="24"/>
  <c r="B132" i="24" s="1"/>
  <c r="F41" i="24"/>
  <c r="F105" i="24"/>
  <c r="E38" i="24"/>
  <c r="E102" i="24"/>
  <c r="D35" i="24"/>
  <c r="D99" i="24"/>
  <c r="C32" i="24"/>
  <c r="C96" i="24"/>
  <c r="A29" i="24"/>
  <c r="B29" i="24" s="1"/>
  <c r="A93" i="24"/>
  <c r="B93" i="24" s="1"/>
  <c r="F60" i="24"/>
  <c r="F66" i="24"/>
  <c r="F130" i="24"/>
  <c r="E63" i="24"/>
  <c r="E127" i="24"/>
  <c r="D60" i="24"/>
  <c r="D124" i="24"/>
  <c r="C57" i="24"/>
  <c r="C121" i="24"/>
  <c r="A54" i="24"/>
  <c r="B54" i="24" s="1"/>
  <c r="A118" i="24"/>
  <c r="B118" i="24" s="1"/>
  <c r="F27" i="24"/>
  <c r="F91" i="24"/>
  <c r="E24" i="24"/>
  <c r="E88" i="24"/>
  <c r="D21" i="24"/>
  <c r="D85" i="24"/>
  <c r="D149" i="24"/>
  <c r="C82" i="24"/>
  <c r="C146" i="24"/>
  <c r="A79" i="24"/>
  <c r="B79" i="24" s="1"/>
  <c r="A143" i="24"/>
  <c r="B143" i="24" s="1"/>
  <c r="F45" i="24"/>
  <c r="F109" i="24"/>
  <c r="E42" i="24"/>
  <c r="E106" i="24"/>
  <c r="D39" i="24"/>
  <c r="D103" i="24"/>
  <c r="C36" i="24"/>
  <c r="C100" i="24"/>
  <c r="A33" i="24"/>
  <c r="B33" i="24" s="1"/>
  <c r="A97" i="24"/>
  <c r="B97" i="24" s="1"/>
  <c r="F148" i="24"/>
  <c r="E35" i="24"/>
  <c r="F86" i="24"/>
  <c r="F143" i="24"/>
  <c r="C134" i="24"/>
  <c r="F104" i="24"/>
  <c r="D98" i="24"/>
  <c r="F65" i="24"/>
  <c r="D123" i="24"/>
  <c r="F90" i="24"/>
  <c r="C81" i="24"/>
  <c r="E48" i="24"/>
  <c r="F133" i="24"/>
  <c r="A57" i="24"/>
  <c r="B57" i="24" s="1"/>
  <c r="E148" i="24"/>
  <c r="A139" i="24"/>
  <c r="B139" i="24" s="1"/>
  <c r="C39" i="24"/>
  <c r="F137" i="24"/>
  <c r="C128" i="24"/>
  <c r="E95" i="24"/>
  <c r="F63" i="24"/>
  <c r="F127" i="24"/>
  <c r="E60" i="24"/>
  <c r="E124" i="24"/>
  <c r="D57" i="24"/>
  <c r="D121" i="24"/>
  <c r="C54" i="24"/>
  <c r="C118" i="24"/>
  <c r="A51" i="24"/>
  <c r="B51" i="24" s="1"/>
  <c r="A115" i="24"/>
  <c r="B115" i="24" s="1"/>
  <c r="F24" i="24"/>
  <c r="F88" i="24"/>
  <c r="E21" i="24"/>
  <c r="E85" i="24"/>
  <c r="E149" i="24"/>
  <c r="D82" i="24"/>
  <c r="D146" i="24"/>
  <c r="C79" i="24"/>
  <c r="C143" i="24"/>
  <c r="A76" i="24"/>
  <c r="B76" i="24" s="1"/>
  <c r="A140" i="24"/>
  <c r="B140" i="24" s="1"/>
  <c r="F49" i="24"/>
  <c r="F113" i="24"/>
  <c r="E46" i="24"/>
  <c r="E110" i="24"/>
  <c r="D43" i="24"/>
  <c r="D107" i="24"/>
  <c r="C40" i="24"/>
  <c r="C104" i="24"/>
  <c r="A37" i="24"/>
  <c r="B37" i="24" s="1"/>
  <c r="A101" i="24"/>
  <c r="B101" i="24" s="1"/>
  <c r="F92" i="24"/>
  <c r="F74" i="24"/>
  <c r="F138" i="24"/>
  <c r="E71" i="24"/>
  <c r="E135" i="24"/>
  <c r="D68" i="24"/>
  <c r="D132" i="24"/>
  <c r="C65" i="24"/>
  <c r="C129" i="24"/>
  <c r="A62" i="24"/>
  <c r="B62" i="24" s="1"/>
  <c r="A126" i="24"/>
  <c r="B126" i="24" s="1"/>
  <c r="F35" i="24"/>
  <c r="F99" i="24"/>
  <c r="E32" i="24"/>
  <c r="E96" i="24"/>
  <c r="D29" i="24"/>
  <c r="D93" i="24"/>
  <c r="C26" i="24"/>
  <c r="C90" i="24"/>
  <c r="A23" i="24"/>
  <c r="B23" i="24" s="1"/>
  <c r="A87" i="24"/>
  <c r="B87" i="24" s="1"/>
  <c r="A20" i="24"/>
  <c r="B20" i="24" s="1"/>
  <c r="F53" i="24"/>
  <c r="F117" i="24"/>
  <c r="E50" i="24"/>
  <c r="E114" i="24"/>
  <c r="D47" i="24"/>
  <c r="D111" i="24"/>
  <c r="C44" i="24"/>
  <c r="C108" i="24"/>
  <c r="A41" i="24"/>
  <c r="B41" i="24" s="1"/>
  <c r="A105" i="24"/>
  <c r="B105" i="24" s="1"/>
  <c r="F126" i="24"/>
  <c r="E140" i="24"/>
  <c r="A67" i="24"/>
  <c r="B67" i="24" s="1"/>
  <c r="E37" i="24"/>
  <c r="C95" i="24"/>
  <c r="F129" i="24"/>
  <c r="C120" i="24"/>
  <c r="E87" i="24"/>
  <c r="A78" i="24"/>
  <c r="B78" i="24" s="1"/>
  <c r="D45" i="24"/>
  <c r="A103" i="24"/>
  <c r="B103" i="24" s="1"/>
  <c r="D63" i="24"/>
  <c r="F134" i="24"/>
  <c r="F20" i="24"/>
  <c r="A75" i="24"/>
  <c r="B75" i="24" s="1"/>
  <c r="D42" i="24"/>
  <c r="F84" i="24"/>
  <c r="D131" i="24"/>
  <c r="F98" i="24"/>
  <c r="F71" i="24"/>
  <c r="F135" i="24"/>
  <c r="E68" i="24"/>
  <c r="E132" i="24"/>
  <c r="D65" i="24"/>
  <c r="D129" i="24"/>
  <c r="C62" i="24"/>
  <c r="C126" i="24"/>
  <c r="A59" i="24"/>
  <c r="B59" i="24" s="1"/>
  <c r="A123" i="24"/>
  <c r="B123" i="24" s="1"/>
  <c r="F32" i="24"/>
  <c r="F96" i="24"/>
  <c r="E29" i="24"/>
  <c r="E93" i="24"/>
  <c r="D26" i="24"/>
  <c r="D90" i="24"/>
  <c r="C23" i="24"/>
  <c r="C87" i="24"/>
  <c r="C20" i="24"/>
  <c r="A84" i="24"/>
  <c r="B84" i="24" s="1"/>
  <c r="A148" i="24"/>
  <c r="B148" i="24" s="1"/>
  <c r="F57" i="24"/>
  <c r="F121" i="24"/>
  <c r="E54" i="24"/>
  <c r="E118" i="24"/>
  <c r="D51" i="24"/>
  <c r="D115" i="24"/>
  <c r="C48" i="24"/>
  <c r="C112" i="24"/>
  <c r="A45" i="24"/>
  <c r="B45" i="24" s="1"/>
  <c r="A109" i="24"/>
  <c r="B109" i="24" s="1"/>
  <c r="F132" i="24"/>
  <c r="F82" i="24"/>
  <c r="F146" i="24"/>
  <c r="E79" i="24"/>
  <c r="E143" i="24"/>
  <c r="D76" i="24"/>
  <c r="D140" i="24"/>
  <c r="C73" i="24"/>
  <c r="C137" i="24"/>
  <c r="A70" i="24"/>
  <c r="B70" i="24" s="1"/>
  <c r="A134" i="24"/>
  <c r="B134" i="24" s="1"/>
  <c r="F43" i="24"/>
  <c r="F107" i="24"/>
  <c r="E40" i="24"/>
  <c r="E104" i="24"/>
  <c r="D37" i="24"/>
  <c r="D101" i="24"/>
  <c r="C34" i="24"/>
  <c r="C98" i="24"/>
  <c r="A31" i="24"/>
  <c r="B31" i="24" s="1"/>
  <c r="A95" i="24"/>
  <c r="B95" i="24" s="1"/>
  <c r="F52" i="24"/>
  <c r="F61" i="24"/>
  <c r="F125" i="24"/>
  <c r="E58" i="24"/>
  <c r="E122" i="24"/>
  <c r="D55" i="24"/>
  <c r="D119" i="24"/>
  <c r="C52" i="24"/>
  <c r="C116" i="24"/>
  <c r="A49" i="24"/>
  <c r="B49" i="24" s="1"/>
  <c r="A113" i="24"/>
  <c r="B113" i="24" s="1"/>
  <c r="F22" i="24"/>
  <c r="F62" i="24"/>
  <c r="F79" i="24"/>
  <c r="D73" i="24"/>
  <c r="C70" i="24"/>
  <c r="F40" i="24"/>
  <c r="D34" i="24"/>
  <c r="A92" i="24"/>
  <c r="B92" i="24" s="1"/>
  <c r="E126" i="24"/>
  <c r="A117" i="24"/>
  <c r="B117" i="24" s="1"/>
  <c r="D84" i="24"/>
  <c r="F51" i="24"/>
  <c r="C42" i="24"/>
  <c r="F69" i="24"/>
  <c r="C124" i="24"/>
  <c r="E65" i="24"/>
  <c r="D81" i="24"/>
  <c r="D145" i="24"/>
  <c r="F112" i="24"/>
  <c r="C103" i="24"/>
  <c r="E134" i="24"/>
  <c r="A125" i="24"/>
  <c r="B125" i="24" s="1"/>
  <c r="C25" i="24"/>
  <c r="E120" i="24"/>
  <c r="F77" i="24"/>
  <c r="A65" i="24"/>
  <c r="B65" i="24" s="1"/>
  <c r="C89" i="24"/>
  <c r="D53" i="24"/>
  <c r="A22" i="24"/>
  <c r="B22" i="24" s="1"/>
  <c r="D117" i="24"/>
  <c r="E74" i="24"/>
  <c r="F70" i="24"/>
  <c r="F140" i="24"/>
  <c r="A129" i="24"/>
  <c r="B129" i="24" s="1"/>
  <c r="A86" i="24"/>
  <c r="B86" i="24" s="1"/>
  <c r="C50" i="24"/>
  <c r="E138" i="24"/>
  <c r="E33" i="24"/>
  <c r="D92" i="24"/>
  <c r="F141" i="24"/>
  <c r="A150" i="24"/>
  <c r="B150" i="24" s="1"/>
  <c r="C114" i="24"/>
  <c r="D71" i="24"/>
  <c r="F123" i="24"/>
  <c r="C68" i="24"/>
  <c r="C132" i="24"/>
  <c r="F59" i="24"/>
  <c r="A47" i="24"/>
  <c r="B47" i="24" s="1"/>
  <c r="D135" i="24"/>
  <c r="A111" i="24"/>
  <c r="B111" i="24" s="1"/>
  <c r="E56" i="24"/>
  <c r="B50" i="24"/>
  <c r="B42" i="24"/>
  <c r="B40" i="24"/>
  <c r="B128" i="24"/>
  <c r="B24" i="24"/>
  <c r="B26" i="24"/>
  <c r="B81" i="24"/>
  <c r="B90" i="24"/>
  <c r="B66" i="24"/>
  <c r="B130" i="24"/>
  <c r="B112" i="24"/>
  <c r="B56" i="24"/>
  <c r="B104" i="24"/>
  <c r="B72" i="24"/>
  <c r="B88" i="24"/>
  <c r="B106" i="24"/>
  <c r="B110" i="24"/>
  <c r="B98" i="24"/>
  <c r="B58" i="24"/>
  <c r="B32" i="24"/>
  <c r="B114" i="24"/>
  <c r="B80" i="24"/>
  <c r="A15" i="24"/>
  <c r="A13" i="24" l="1"/>
  <c r="A18" i="24" l="1"/>
  <c r="A17" i="24" l="1"/>
  <c r="F18" i="24" l="1"/>
  <c r="E18" i="24"/>
  <c r="D18" i="24"/>
  <c r="C18" i="24"/>
  <c r="B18" i="24"/>
</calcChain>
</file>

<file path=xl/sharedStrings.xml><?xml version="1.0" encoding="utf-8"?>
<sst xmlns="http://schemas.openxmlformats.org/spreadsheetml/2006/main" count="89414" uniqueCount="9850">
  <si>
    <t>State</t>
  </si>
  <si>
    <t>TOTAL</t>
  </si>
  <si>
    <t>School Name</t>
  </si>
  <si>
    <t>District Name</t>
  </si>
  <si>
    <t>School PID</t>
  </si>
  <si>
    <t>Lincoln Elementary School</t>
  </si>
  <si>
    <t>Liberty Elementary School</t>
  </si>
  <si>
    <t>District PID</t>
  </si>
  <si>
    <t>Mount Vernon</t>
  </si>
  <si>
    <t>Princeton</t>
  </si>
  <si>
    <t>Frankfort</t>
  </si>
  <si>
    <t>Bloomfield</t>
  </si>
  <si>
    <t>Goshen</t>
  </si>
  <si>
    <t>Dayton</t>
  </si>
  <si>
    <t>Indian Trail Elementary School</t>
  </si>
  <si>
    <t>Greensburg</t>
  </si>
  <si>
    <t>New Castle</t>
  </si>
  <si>
    <t>Campbellsburg</t>
  </si>
  <si>
    <t>Shipping</t>
  </si>
  <si>
    <t>K</t>
  </si>
  <si>
    <t>District</t>
  </si>
  <si>
    <t>Bundle</t>
  </si>
  <si>
    <t>Payment</t>
  </si>
  <si>
    <t>Term</t>
  </si>
  <si>
    <t>Each individual school</t>
  </si>
  <si>
    <t>A central location such as a warehouse</t>
  </si>
  <si>
    <t>Ship Method</t>
  </si>
  <si>
    <t>Instructions</t>
  </si>
  <si>
    <t>Quantities</t>
  </si>
  <si>
    <t>Ult Parent PID</t>
  </si>
  <si>
    <t>PID</t>
  </si>
  <si>
    <t>Account Name</t>
  </si>
  <si>
    <t>Account Type</t>
  </si>
  <si>
    <t>Implementation</t>
  </si>
  <si>
    <t>Inst Type</t>
  </si>
  <si>
    <t>Sub District PID</t>
  </si>
  <si>
    <t>Sub District Name</t>
  </si>
  <si>
    <t>Address: Street</t>
  </si>
  <si>
    <t>Address: City</t>
  </si>
  <si>
    <t>Address: State</t>
  </si>
  <si>
    <t>Address: Zip</t>
  </si>
  <si>
    <t>Public School</t>
  </si>
  <si>
    <t># Sites</t>
  </si>
  <si>
    <t>Please confirm the address of each of your schools and note any special delivery instructions.</t>
  </si>
  <si>
    <t>Please confirm the address of the central location and note any special delivery instructions.</t>
  </si>
  <si>
    <t>Please select from the choices in the blue box below.</t>
  </si>
  <si>
    <r>
      <t xml:space="preserve">Example special delivery instructions: </t>
    </r>
    <r>
      <rPr>
        <sz val="14"/>
        <color theme="0"/>
        <rFont val="Calibri"/>
        <family val="2"/>
        <scheme val="minor"/>
      </rPr>
      <t>No delivery dock, but we have deliveries go through the gym door or access through the cafeteria. Not available for shipments on Fridays during the summer. Lift gate required.</t>
    </r>
  </si>
  <si>
    <t>Ultimate Parent Name</t>
  </si>
  <si>
    <t>00378534</t>
  </si>
  <si>
    <t>Adair Co School District</t>
  </si>
  <si>
    <t>00378560</t>
  </si>
  <si>
    <t>Adair Co Primary Center</t>
  </si>
  <si>
    <t>158 Col Casey Dr</t>
  </si>
  <si>
    <t>Columbia</t>
  </si>
  <si>
    <t>KY</t>
  </si>
  <si>
    <t>42728</t>
  </si>
  <si>
    <t>00378613</t>
  </si>
  <si>
    <t>Allen Co School District</t>
  </si>
  <si>
    <t>00378625</t>
  </si>
  <si>
    <t>Allen Co Primary Center</t>
  </si>
  <si>
    <t>721 New Gallatin Rd</t>
  </si>
  <si>
    <t>Scottsville</t>
  </si>
  <si>
    <t>42164</t>
  </si>
  <si>
    <t>00386414</t>
  </si>
  <si>
    <t>Anchorage Ind School District</t>
  </si>
  <si>
    <t>00386426</t>
  </si>
  <si>
    <t>Anchorage Public School</t>
  </si>
  <si>
    <t>11400 Ridge Rd</t>
  </si>
  <si>
    <t>Anchorage</t>
  </si>
  <si>
    <t>40223</t>
  </si>
  <si>
    <t>00378687</t>
  </si>
  <si>
    <t>Anderson Co School District</t>
  </si>
  <si>
    <t>04449941</t>
  </si>
  <si>
    <t>Ezra Sparrow Early Chldhd Ctr</t>
  </si>
  <si>
    <t>1154 Bypass N</t>
  </si>
  <si>
    <t>Lawrenceburg</t>
  </si>
  <si>
    <t>40342</t>
  </si>
  <si>
    <t>00378766</t>
  </si>
  <si>
    <t>1411 Fox Creek Rd</t>
  </si>
  <si>
    <t>00379693</t>
  </si>
  <si>
    <t>Ashland Ind School Dist</t>
  </si>
  <si>
    <t>00379801</t>
  </si>
  <si>
    <t>Charles Russell Elem School</t>
  </si>
  <si>
    <t>1100 Russell St</t>
  </si>
  <si>
    <t>Ashland</t>
  </si>
  <si>
    <t>41101</t>
  </si>
  <si>
    <t>00379734</t>
  </si>
  <si>
    <t>Crabbe Elementary School</t>
  </si>
  <si>
    <t>520 17th St</t>
  </si>
  <si>
    <t>00379746</t>
  </si>
  <si>
    <t>Hager Elementary School</t>
  </si>
  <si>
    <t>1600 Blackburn Ave</t>
  </si>
  <si>
    <t>00379760</t>
  </si>
  <si>
    <t>Oakview Elementary School</t>
  </si>
  <si>
    <t>3111 Blackburn Ave</t>
  </si>
  <si>
    <t>00379784</t>
  </si>
  <si>
    <t>Poage Elementary School</t>
  </si>
  <si>
    <t>3215 S 29th St</t>
  </si>
  <si>
    <t>41102</t>
  </si>
  <si>
    <t>00380147</t>
  </si>
  <si>
    <t>Augusta Ind School District</t>
  </si>
  <si>
    <t>00380159</t>
  </si>
  <si>
    <t>Augusta Independent School</t>
  </si>
  <si>
    <t>207 Bracken St</t>
  </si>
  <si>
    <t>Augusta</t>
  </si>
  <si>
    <t>41002</t>
  </si>
  <si>
    <t>00378778</t>
  </si>
  <si>
    <t>Ballard Co School District</t>
  </si>
  <si>
    <t>00378807</t>
  </si>
  <si>
    <t>Ballard Co Elementary School</t>
  </si>
  <si>
    <t>3383 Paducah Rd</t>
  </si>
  <si>
    <t>Barlow</t>
  </si>
  <si>
    <t>42024</t>
  </si>
  <si>
    <t>00391005</t>
  </si>
  <si>
    <t>Barbourville Ind School Dist</t>
  </si>
  <si>
    <t>00391017</t>
  </si>
  <si>
    <t>Barbourville</t>
  </si>
  <si>
    <t>40906</t>
  </si>
  <si>
    <t>00394320</t>
  </si>
  <si>
    <t>05275494</t>
  </si>
  <si>
    <t>Bardstown Primary School</t>
  </si>
  <si>
    <t>1000 Templin Ave</t>
  </si>
  <si>
    <t>Bardstown</t>
  </si>
  <si>
    <t>40004</t>
  </si>
  <si>
    <t>00378857</t>
  </si>
  <si>
    <t>Barren Co School District</t>
  </si>
  <si>
    <t>00378869</t>
  </si>
  <si>
    <t>Austin Tracy Elementary School</t>
  </si>
  <si>
    <t>2477 Austin Tracy Rd</t>
  </si>
  <si>
    <t>Lucas</t>
  </si>
  <si>
    <t>42156</t>
  </si>
  <si>
    <t>00378883</t>
  </si>
  <si>
    <t>Eastern Elementary School</t>
  </si>
  <si>
    <t>4601 New Salem Rd</t>
  </si>
  <si>
    <t>Glasgow</t>
  </si>
  <si>
    <t>42141</t>
  </si>
  <si>
    <t>00378895</t>
  </si>
  <si>
    <t>Hiseville Elementary School</t>
  </si>
  <si>
    <t>Hiseville</t>
  </si>
  <si>
    <t>42152</t>
  </si>
  <si>
    <t>11455165</t>
  </si>
  <si>
    <t>North Jackson Elementary Sch</t>
  </si>
  <si>
    <t>2002 N Jackson Hwy</t>
  </si>
  <si>
    <t>00378912</t>
  </si>
  <si>
    <t>Park City Elementary School</t>
  </si>
  <si>
    <t>45 Indian Mill Rd</t>
  </si>
  <si>
    <t>Park City</t>
  </si>
  <si>
    <t>42160</t>
  </si>
  <si>
    <t>00378936</t>
  </si>
  <si>
    <t>215 Parkview Dr</t>
  </si>
  <si>
    <t>00378948</t>
  </si>
  <si>
    <t>Temple Hill Elementary School</t>
  </si>
  <si>
    <t>8788 Tompkinsville Rd</t>
  </si>
  <si>
    <t>00379057</t>
  </si>
  <si>
    <t>Bath Co School District</t>
  </si>
  <si>
    <t>00379071</t>
  </si>
  <si>
    <t>Crossroads Elementary School</t>
  </si>
  <si>
    <t>4755 E Highway 60</t>
  </si>
  <si>
    <t>Owingsville</t>
  </si>
  <si>
    <t>40360</t>
  </si>
  <si>
    <t>00379083</t>
  </si>
  <si>
    <t>50 Chenault Dr</t>
  </si>
  <si>
    <t>00389595</t>
  </si>
  <si>
    <t>Beechwood Ind School District</t>
  </si>
  <si>
    <t>00389600</t>
  </si>
  <si>
    <t>Beechwood Elementary School</t>
  </si>
  <si>
    <t>54 Beechwood Rd</t>
  </si>
  <si>
    <t>Ft Mitchell</t>
  </si>
  <si>
    <t>41017</t>
  </si>
  <si>
    <t>00379100</t>
  </si>
  <si>
    <t>Bell Co School District</t>
  </si>
  <si>
    <t>03251947</t>
  </si>
  <si>
    <t>9821 Us Highway 25 E</t>
  </si>
  <si>
    <t>Pineville</t>
  </si>
  <si>
    <t>40977</t>
  </si>
  <si>
    <t>00379174</t>
  </si>
  <si>
    <t>Frakes School Center</t>
  </si>
  <si>
    <t>Frakes</t>
  </si>
  <si>
    <t>40940</t>
  </si>
  <si>
    <t>00379203</t>
  </si>
  <si>
    <t>Lone Jack School Center</t>
  </si>
  <si>
    <t>Fourmile</t>
  </si>
  <si>
    <t>40939</t>
  </si>
  <si>
    <t>00379227</t>
  </si>
  <si>
    <t>Page School Center</t>
  </si>
  <si>
    <t>239 Page School Rd</t>
  </si>
  <si>
    <t>00379241</t>
  </si>
  <si>
    <t>Right Fork School Center</t>
  </si>
  <si>
    <t>5296 Highway 221</t>
  </si>
  <si>
    <t>Stoney Fork</t>
  </si>
  <si>
    <t>40988</t>
  </si>
  <si>
    <t>00379277</t>
  </si>
  <si>
    <t>Yellow Creek School Center</t>
  </si>
  <si>
    <t>4840 W Cumberland Ave</t>
  </si>
  <si>
    <t>Middlesboro</t>
  </si>
  <si>
    <t>40965</t>
  </si>
  <si>
    <t>00380824</t>
  </si>
  <si>
    <t>Bellevue Ind School District</t>
  </si>
  <si>
    <t>00380850</t>
  </si>
  <si>
    <t>Grandview Elementary School</t>
  </si>
  <si>
    <t>500 Grandview Ave</t>
  </si>
  <si>
    <t>Bellevue</t>
  </si>
  <si>
    <t>41073</t>
  </si>
  <si>
    <t>00392906</t>
  </si>
  <si>
    <t>Berea Ind School District</t>
  </si>
  <si>
    <t>00392918</t>
  </si>
  <si>
    <t>2 Pirate Pkwy</t>
  </si>
  <si>
    <t>Berea</t>
  </si>
  <si>
    <t>40403</t>
  </si>
  <si>
    <t>00379370</t>
  </si>
  <si>
    <t>Boone County School District</t>
  </si>
  <si>
    <t>00379382</t>
  </si>
  <si>
    <t>10 Yealey Dr</t>
  </si>
  <si>
    <t>Florence</t>
  </si>
  <si>
    <t>41042</t>
  </si>
  <si>
    <t>00379411</t>
  </si>
  <si>
    <t>5946 N Orient St</t>
  </si>
  <si>
    <t>Burlington</t>
  </si>
  <si>
    <t>41005</t>
  </si>
  <si>
    <t>02892160</t>
  </si>
  <si>
    <t>6775 McVille Rd</t>
  </si>
  <si>
    <t>00379423</t>
  </si>
  <si>
    <t>3330 Cougar Path</t>
  </si>
  <si>
    <t>Hebron</t>
  </si>
  <si>
    <t>41048</t>
  </si>
  <si>
    <t>04805175</t>
  </si>
  <si>
    <t>9001 Wetherington Blvd</t>
  </si>
  <si>
    <t>00379461</t>
  </si>
  <si>
    <t>103 Center St</t>
  </si>
  <si>
    <t>03246320</t>
  </si>
  <si>
    <t>9000 Spruce Dr</t>
  </si>
  <si>
    <t>11547940</t>
  </si>
  <si>
    <t>2805 Longbranch Rd</t>
  </si>
  <si>
    <t>Union</t>
  </si>
  <si>
    <t>41091</t>
  </si>
  <si>
    <t>00379485</t>
  </si>
  <si>
    <t>10854 Us Highway 42</t>
  </si>
  <si>
    <t>04913083</t>
  </si>
  <si>
    <t>875 N Bend Rd</t>
  </si>
  <si>
    <t>00379497</t>
  </si>
  <si>
    <t>8250 Us Highway 42</t>
  </si>
  <si>
    <t>10030231</t>
  </si>
  <si>
    <t>10435 Us Highway 42</t>
  </si>
  <si>
    <t>03392852</t>
  </si>
  <si>
    <t>5687 N Bend Rd</t>
  </si>
  <si>
    <t>11821447</t>
  </si>
  <si>
    <t>1760 Elmburn Ln</t>
  </si>
  <si>
    <t>00379552</t>
  </si>
  <si>
    <t>Bourbon Co School District</t>
  </si>
  <si>
    <t>03046601</t>
  </si>
  <si>
    <t>Bourbon Central Elementary Sch</t>
  </si>
  <si>
    <t>367 Bethlehem Rd</t>
  </si>
  <si>
    <t>Paris</t>
  </si>
  <si>
    <t>40361</t>
  </si>
  <si>
    <t>00379588</t>
  </si>
  <si>
    <t>Cane Ridge Elementary School</t>
  </si>
  <si>
    <t>8000 Martin Luther King Blvd</t>
  </si>
  <si>
    <t>00379629</t>
  </si>
  <si>
    <t>North Middletown Elem School</t>
  </si>
  <si>
    <t>301 College St</t>
  </si>
  <si>
    <t>N Middletown</t>
  </si>
  <si>
    <t>40357</t>
  </si>
  <si>
    <t>00396756</t>
  </si>
  <si>
    <t>Bowling Green Ind School Dist</t>
  </si>
  <si>
    <t>00396782</t>
  </si>
  <si>
    <t>Dishman McGinnis Elem School</t>
  </si>
  <si>
    <t>375 Glen Lily Rd</t>
  </si>
  <si>
    <t>Bowling Green</t>
  </si>
  <si>
    <t>42101</t>
  </si>
  <si>
    <t>00396794</t>
  </si>
  <si>
    <t>Parker-Bennett-Curry Elem Sch</t>
  </si>
  <si>
    <t>165 Webb Dr</t>
  </si>
  <si>
    <t>00396811</t>
  </si>
  <si>
    <t>Potter Gray Elementary School</t>
  </si>
  <si>
    <t>610 Wakefield St</t>
  </si>
  <si>
    <t>42103</t>
  </si>
  <si>
    <t>00396823</t>
  </si>
  <si>
    <t>T C Cherry Elementary School</t>
  </si>
  <si>
    <t>1001 Liberty Way</t>
  </si>
  <si>
    <t>42104</t>
  </si>
  <si>
    <t>00396835</t>
  </si>
  <si>
    <t>1800 Creason St</t>
  </si>
  <si>
    <t>00379825</t>
  </si>
  <si>
    <t>Boyd Co Public School District</t>
  </si>
  <si>
    <t>00379849</t>
  </si>
  <si>
    <t>Cannonsburg Elementary School</t>
  </si>
  <si>
    <t>12219 Midland Trail Rd</t>
  </si>
  <si>
    <t>00379928</t>
  </si>
  <si>
    <t>Catlettsburg Elementary School</t>
  </si>
  <si>
    <t>3348 Court St</t>
  </si>
  <si>
    <t>Catlettsburg</t>
  </si>
  <si>
    <t>41129</t>
  </si>
  <si>
    <t>00379875</t>
  </si>
  <si>
    <t>Ponderosa Elementary School</t>
  </si>
  <si>
    <t>16701 Ponderosa Dr</t>
  </si>
  <si>
    <t>00379916</t>
  </si>
  <si>
    <t>Summit Elementary School</t>
  </si>
  <si>
    <t>830 State Route 716</t>
  </si>
  <si>
    <t>00380032</t>
  </si>
  <si>
    <t>00380068</t>
  </si>
  <si>
    <t>Junction City Elem School</t>
  </si>
  <si>
    <t>250 School St</t>
  </si>
  <si>
    <t>Junction City</t>
  </si>
  <si>
    <t>40440</t>
  </si>
  <si>
    <t>00380070</t>
  </si>
  <si>
    <t>Perryville Elementary School</t>
  </si>
  <si>
    <t>418 W 4th St</t>
  </si>
  <si>
    <t>Perryville</t>
  </si>
  <si>
    <t>40468</t>
  </si>
  <si>
    <t>01812416</t>
  </si>
  <si>
    <t>Woodlawn Elementary School</t>
  </si>
  <si>
    <t>1661 Perryville Rd</t>
  </si>
  <si>
    <t>Danville</t>
  </si>
  <si>
    <t>40422</t>
  </si>
  <si>
    <t>00380161</t>
  </si>
  <si>
    <t>Bracken Co School District</t>
  </si>
  <si>
    <t>01521552</t>
  </si>
  <si>
    <t>Taylor Elementary School</t>
  </si>
  <si>
    <t>140 Gibson Dr</t>
  </si>
  <si>
    <t>Brooksville</t>
  </si>
  <si>
    <t>41004</t>
  </si>
  <si>
    <t>00380214</t>
  </si>
  <si>
    <t>Breathitt Co School District</t>
  </si>
  <si>
    <t>00380290</t>
  </si>
  <si>
    <t>Highland-Turner Elem School</t>
  </si>
  <si>
    <t>10355 Highway 30 W</t>
  </si>
  <si>
    <t>Booneville</t>
  </si>
  <si>
    <t>41314</t>
  </si>
  <si>
    <t>00380252</t>
  </si>
  <si>
    <t>Jackson</t>
  </si>
  <si>
    <t>41339</t>
  </si>
  <si>
    <t>00380276</t>
  </si>
  <si>
    <t>Marie Roberts-Caney Elem Sch</t>
  </si>
  <si>
    <t>115 Red Skin Run</t>
  </si>
  <si>
    <t>Lost Creek</t>
  </si>
  <si>
    <t>41348</t>
  </si>
  <si>
    <t>00380343</t>
  </si>
  <si>
    <t>Breckinridge Co School Dist</t>
  </si>
  <si>
    <t>00380355</t>
  </si>
  <si>
    <t>Ben Johnson Elementary School</t>
  </si>
  <si>
    <t>Mc Daniels</t>
  </si>
  <si>
    <t>40152</t>
  </si>
  <si>
    <t>00380379</t>
  </si>
  <si>
    <t>Custer Elementary School</t>
  </si>
  <si>
    <t>Custer</t>
  </si>
  <si>
    <t>40115</t>
  </si>
  <si>
    <t>04451504</t>
  </si>
  <si>
    <t>Hardinsburg Elementary School</t>
  </si>
  <si>
    <t>Hardinsburg</t>
  </si>
  <si>
    <t>40143</t>
  </si>
  <si>
    <t>00380393</t>
  </si>
  <si>
    <t>Irvington Elementary School</t>
  </si>
  <si>
    <t>1 Wildcat Way</t>
  </si>
  <si>
    <t>Irvington</t>
  </si>
  <si>
    <t>40146</t>
  </si>
  <si>
    <t>00380458</t>
  </si>
  <si>
    <t>Bullitt Co Public School Dist</t>
  </si>
  <si>
    <t>00380460</t>
  </si>
  <si>
    <t>Brooks Elementary School</t>
  </si>
  <si>
    <t>1430 Brooks Hill Rd</t>
  </si>
  <si>
    <t>Brooks</t>
  </si>
  <si>
    <t>40109</t>
  </si>
  <si>
    <t>00380484</t>
  </si>
  <si>
    <t>Cedar Grove Elementary School</t>
  </si>
  <si>
    <t>1900 Cedar Grove Rd</t>
  </si>
  <si>
    <t>Shepherdsvlle</t>
  </si>
  <si>
    <t>40165</t>
  </si>
  <si>
    <t>11552452</t>
  </si>
  <si>
    <t>156 Erin Cir</t>
  </si>
  <si>
    <t>Mt Washington</t>
  </si>
  <si>
    <t>40047</t>
  </si>
  <si>
    <t>05099850</t>
  </si>
  <si>
    <t>Freedom Elementary School</t>
  </si>
  <si>
    <t>4682 N Preston Hwy</t>
  </si>
  <si>
    <t>00380501</t>
  </si>
  <si>
    <t>Lebanon Junction Elem School</t>
  </si>
  <si>
    <t>10920 S Preston Hwy</t>
  </si>
  <si>
    <t>Lebanon Jct</t>
  </si>
  <si>
    <t>40150</t>
  </si>
  <si>
    <t>00380525</t>
  </si>
  <si>
    <t>Maryville Elementary School</t>
  </si>
  <si>
    <t>4504 Summers Dr</t>
  </si>
  <si>
    <t>Louisville</t>
  </si>
  <si>
    <t>40229</t>
  </si>
  <si>
    <t>01398410</t>
  </si>
  <si>
    <t>Mt Washington Elementary Sch</t>
  </si>
  <si>
    <t>9234 Highway 44 E</t>
  </si>
  <si>
    <t>00380551</t>
  </si>
  <si>
    <t>Nichols Elementary School</t>
  </si>
  <si>
    <t>10665 Highway 44 W</t>
  </si>
  <si>
    <t>West Point</t>
  </si>
  <si>
    <t>40177</t>
  </si>
  <si>
    <t>03046950</t>
  </si>
  <si>
    <t>11540 Highway 44 E</t>
  </si>
  <si>
    <t>00380563</t>
  </si>
  <si>
    <t>Overdale Elementary School</t>
  </si>
  <si>
    <t>651 Overdale Dr</t>
  </si>
  <si>
    <t>04755934</t>
  </si>
  <si>
    <t>Pleasant Grove Elem School</t>
  </si>
  <si>
    <t>6415 Highway 44 E</t>
  </si>
  <si>
    <t>00380575</t>
  </si>
  <si>
    <t>1148 Highway 44 E</t>
  </si>
  <si>
    <t>10007600</t>
  </si>
  <si>
    <t>527 W Blue Lick Rd</t>
  </si>
  <si>
    <t>00393730</t>
  </si>
  <si>
    <t>Burgin Ind School District</t>
  </si>
  <si>
    <t>00393742</t>
  </si>
  <si>
    <t>Burgin School</t>
  </si>
  <si>
    <t>Burgin</t>
  </si>
  <si>
    <t>40310</t>
  </si>
  <si>
    <t>00380599</t>
  </si>
  <si>
    <t>Butler Co School District</t>
  </si>
  <si>
    <t>00380630</t>
  </si>
  <si>
    <t>Morgantown Elementary School</t>
  </si>
  <si>
    <t>Morgantown</t>
  </si>
  <si>
    <t>42261</t>
  </si>
  <si>
    <t>10001606</t>
  </si>
  <si>
    <t>North Butler Elementary School</t>
  </si>
  <si>
    <t>5539 Brownsville Rd</t>
  </si>
  <si>
    <t>00380654</t>
  </si>
  <si>
    <t>Caldwell Co School District</t>
  </si>
  <si>
    <t>00380680</t>
  </si>
  <si>
    <t>Caldwell Co Primary School</t>
  </si>
  <si>
    <t>1000 Marion Rd</t>
  </si>
  <si>
    <t>42445</t>
  </si>
  <si>
    <t>00380719</t>
  </si>
  <si>
    <t>Calloway Co School District</t>
  </si>
  <si>
    <t>00380733</t>
  </si>
  <si>
    <t>1169 Pottertown Rd</t>
  </si>
  <si>
    <t>Murray</t>
  </si>
  <si>
    <t>42071</t>
  </si>
  <si>
    <t>00380745</t>
  </si>
  <si>
    <t>2928 Brinn Rd</t>
  </si>
  <si>
    <t>00380757</t>
  </si>
  <si>
    <t>3426 Wiswell Rd W</t>
  </si>
  <si>
    <t>00380862</t>
  </si>
  <si>
    <t>Campbell Co School District</t>
  </si>
  <si>
    <t>00380874</t>
  </si>
  <si>
    <t>2500 Grandview Rd</t>
  </si>
  <si>
    <t>Alexandria</t>
  </si>
  <si>
    <t>41001</t>
  </si>
  <si>
    <t>00380927</t>
  </si>
  <si>
    <t>475 Cross Roads Blvd</t>
  </si>
  <si>
    <t>Cold Spring</t>
  </si>
  <si>
    <t>41076</t>
  </si>
  <si>
    <t>00380903</t>
  </si>
  <si>
    <t>5586 E Alexandria Pike</t>
  </si>
  <si>
    <t>00380915</t>
  </si>
  <si>
    <t>04748670</t>
  </si>
  <si>
    <t>10631 Alexandria Pike</t>
  </si>
  <si>
    <t>00396419</t>
  </si>
  <si>
    <t>Campbellsville Ind School Dist</t>
  </si>
  <si>
    <t>00396421</t>
  </si>
  <si>
    <t>315 Roberts Rd</t>
  </si>
  <si>
    <t>Campbellsvlle</t>
  </si>
  <si>
    <t>42718</t>
  </si>
  <si>
    <t>00381153</t>
  </si>
  <si>
    <t>Carlisle Co School District</t>
  </si>
  <si>
    <t>00381165</t>
  </si>
  <si>
    <t>Carlisle Co Elementary School</t>
  </si>
  <si>
    <t>4557 State Route 1377</t>
  </si>
  <si>
    <t>Bardwell</t>
  </si>
  <si>
    <t>42023</t>
  </si>
  <si>
    <t>00381191</t>
  </si>
  <si>
    <t>Carroll Co School District</t>
  </si>
  <si>
    <t>00381232</t>
  </si>
  <si>
    <t>Kathryn Winn Primary School</t>
  </si>
  <si>
    <t>907 Hawkins St</t>
  </si>
  <si>
    <t>Carrollton</t>
  </si>
  <si>
    <t>41008</t>
  </si>
  <si>
    <t>00381244</t>
  </si>
  <si>
    <t>Carter Co School District</t>
  </si>
  <si>
    <t>11917802</t>
  </si>
  <si>
    <t>Carter City Elementary School</t>
  </si>
  <si>
    <t>13321 State Highway 2</t>
  </si>
  <si>
    <t>Grayson</t>
  </si>
  <si>
    <t>41143</t>
  </si>
  <si>
    <t>00381294</t>
  </si>
  <si>
    <t>Heritage Elementary School</t>
  </si>
  <si>
    <t>4863 S State Highway 1</t>
  </si>
  <si>
    <t>00381311</t>
  </si>
  <si>
    <t>Olive Hill Elementary School</t>
  </si>
  <si>
    <t>Olive Hill</t>
  </si>
  <si>
    <t>41164</t>
  </si>
  <si>
    <t>00381323</t>
  </si>
  <si>
    <t>Prichard Elementary School</t>
  </si>
  <si>
    <t>401 E Main St</t>
  </si>
  <si>
    <t>00381335</t>
  </si>
  <si>
    <t>Star Elementary School</t>
  </si>
  <si>
    <t>8249 E Us Highway 60</t>
  </si>
  <si>
    <t>Rush</t>
  </si>
  <si>
    <t>41168</t>
  </si>
  <si>
    <t>00381347</t>
  </si>
  <si>
    <t>Tygart Creek Elementary School</t>
  </si>
  <si>
    <t>19743 W Us Highway 60</t>
  </si>
  <si>
    <t>00381373</t>
  </si>
  <si>
    <t>Casey Co School District</t>
  </si>
  <si>
    <t>00381414</t>
  </si>
  <si>
    <t>Jones Park Elementary School</t>
  </si>
  <si>
    <t>6295 E Kentucky 70</t>
  </si>
  <si>
    <t>Liberty</t>
  </si>
  <si>
    <t>42539</t>
  </si>
  <si>
    <t>00381426</t>
  </si>
  <si>
    <t>75 College St</t>
  </si>
  <si>
    <t>00381402</t>
  </si>
  <si>
    <t>2834 S Us 127</t>
  </si>
  <si>
    <t>00378950</t>
  </si>
  <si>
    <t>Caverna Independent Sch Dist</t>
  </si>
  <si>
    <t>00378962</t>
  </si>
  <si>
    <t>Caverna Elementary School</t>
  </si>
  <si>
    <t>1106 N Dixie Hwy</t>
  </si>
  <si>
    <t>Cave City</t>
  </si>
  <si>
    <t>42127</t>
  </si>
  <si>
    <t>00381476</t>
  </si>
  <si>
    <t>Christian Co Public Sch Dist</t>
  </si>
  <si>
    <t>00381531</t>
  </si>
  <si>
    <t>Crofton Elementary School</t>
  </si>
  <si>
    <t>12145 S Madisonville Rd</t>
  </si>
  <si>
    <t>Crofton</t>
  </si>
  <si>
    <t>42217</t>
  </si>
  <si>
    <t>12105595</t>
  </si>
  <si>
    <t>831 North Dr</t>
  </si>
  <si>
    <t>Hopkinsville</t>
  </si>
  <si>
    <t>42240</t>
  </si>
  <si>
    <t>00381579</t>
  </si>
  <si>
    <t>Indian Hills Elementary School</t>
  </si>
  <si>
    <t>313 Blane Dr</t>
  </si>
  <si>
    <t>00381543</t>
  </si>
  <si>
    <t>Martin Luther King Jr Elem Sch</t>
  </si>
  <si>
    <t>14405 Martin Luther King Way</t>
  </si>
  <si>
    <t>00381608</t>
  </si>
  <si>
    <t>Millbrooke Elementary School</t>
  </si>
  <si>
    <t>415 Millbrooke Dr</t>
  </si>
  <si>
    <t>00381622</t>
  </si>
  <si>
    <t>Pembroke Elementary School</t>
  </si>
  <si>
    <t>1600 Pembroke Oak Grove Rd</t>
  </si>
  <si>
    <t>Pembroke</t>
  </si>
  <si>
    <t>42266</t>
  </si>
  <si>
    <t>00381658</t>
  </si>
  <si>
    <t>5005 Princeton Rd</t>
  </si>
  <si>
    <t>00381646</t>
  </si>
  <si>
    <t>South Christian Elem School</t>
  </si>
  <si>
    <t>12340 Herndon Oak Grove Rd</t>
  </si>
  <si>
    <t>Herndon</t>
  </si>
  <si>
    <t>42236</t>
  </si>
  <si>
    <t>00381660</t>
  </si>
  <si>
    <t>Clark Co School District</t>
  </si>
  <si>
    <t>00381749</t>
  </si>
  <si>
    <t>Conkwright Elementary School</t>
  </si>
  <si>
    <t>360 Mount Sterling Rd</t>
  </si>
  <si>
    <t>Winchester</t>
  </si>
  <si>
    <t>40391</t>
  </si>
  <si>
    <t>00381737</t>
  </si>
  <si>
    <t>244 E Broadway St</t>
  </si>
  <si>
    <t>00381672</t>
  </si>
  <si>
    <t>Strode Station Elem School</t>
  </si>
  <si>
    <t>1750 Martin Luther King Jr Dr</t>
  </si>
  <si>
    <t>00381696</t>
  </si>
  <si>
    <t>Willis H Justice Elem School</t>
  </si>
  <si>
    <t>350 Mount Sterling Rd</t>
  </si>
  <si>
    <t>00381799</t>
  </si>
  <si>
    <t>Clay Co School District</t>
  </si>
  <si>
    <t>00381804</t>
  </si>
  <si>
    <t>Big Creek Elementary School</t>
  </si>
  <si>
    <t>523 N Highway 66</t>
  </si>
  <si>
    <t>Oneida</t>
  </si>
  <si>
    <t>40972</t>
  </si>
  <si>
    <t>00381816</t>
  </si>
  <si>
    <t>Burning Springs Elem School</t>
  </si>
  <si>
    <t>9847 N Highway 421</t>
  </si>
  <si>
    <t>Manchester</t>
  </si>
  <si>
    <t>40962</t>
  </si>
  <si>
    <t>00381854</t>
  </si>
  <si>
    <t>Goose Rock Elementary School</t>
  </si>
  <si>
    <t>364 Highway 1524</t>
  </si>
  <si>
    <t>00381866</t>
  </si>
  <si>
    <t>Hacker Elementary School</t>
  </si>
  <si>
    <t>84 Hooker Rd</t>
  </si>
  <si>
    <t>00381907</t>
  </si>
  <si>
    <t>Manchester Elementary School</t>
  </si>
  <si>
    <t>1908 N Highway 421</t>
  </si>
  <si>
    <t>00381919</t>
  </si>
  <si>
    <t>Oneida Elementary School</t>
  </si>
  <si>
    <t>435 Newfound Rd</t>
  </si>
  <si>
    <t>02105541</t>
  </si>
  <si>
    <t>Paces Creek Elementary School</t>
  </si>
  <si>
    <t>1983 S Highway 421</t>
  </si>
  <si>
    <t>00381957</t>
  </si>
  <si>
    <t>Clinton Co School District</t>
  </si>
  <si>
    <t>11073054</t>
  </si>
  <si>
    <t>Clinton Co Early Childhood Ctr</t>
  </si>
  <si>
    <t>204 King Dr</t>
  </si>
  <si>
    <t>Albany</t>
  </si>
  <si>
    <t>42602</t>
  </si>
  <si>
    <t>00380422</t>
  </si>
  <si>
    <t>Cloverport Ind School District</t>
  </si>
  <si>
    <t>00380434</t>
  </si>
  <si>
    <t>William Natcher Elem School</t>
  </si>
  <si>
    <t>Cloverport</t>
  </si>
  <si>
    <t>40111</t>
  </si>
  <si>
    <t>00397279</t>
  </si>
  <si>
    <t>Corbin Ind School District</t>
  </si>
  <si>
    <t>11200439</t>
  </si>
  <si>
    <t>614 Master St</t>
  </si>
  <si>
    <t>Corbin</t>
  </si>
  <si>
    <t>40701</t>
  </si>
  <si>
    <t>11200427</t>
  </si>
  <si>
    <t>Corbin Primary School</t>
  </si>
  <si>
    <t>3551 5th Street Rd</t>
  </si>
  <si>
    <t>00389612</t>
  </si>
  <si>
    <t>Covington Independent Sch Dist</t>
  </si>
  <si>
    <t>00389650</t>
  </si>
  <si>
    <t>Glenn O Swing Elem School</t>
  </si>
  <si>
    <t>501 W 19th St</t>
  </si>
  <si>
    <t>Covington</t>
  </si>
  <si>
    <t>41014</t>
  </si>
  <si>
    <t>00389674</t>
  </si>
  <si>
    <t>910 Holman Ave</t>
  </si>
  <si>
    <t>41011</t>
  </si>
  <si>
    <t>00389686</t>
  </si>
  <si>
    <t>Latonia Elementary School</t>
  </si>
  <si>
    <t>3901 Huntington Ave</t>
  </si>
  <si>
    <t>41015</t>
  </si>
  <si>
    <t>00389698</t>
  </si>
  <si>
    <t>Ninth District Elementary Sch</t>
  </si>
  <si>
    <t>2800 Indiana Ave</t>
  </si>
  <si>
    <t>Latonia</t>
  </si>
  <si>
    <t>00389703</t>
  </si>
  <si>
    <t>1901 Maryland Ave</t>
  </si>
  <si>
    <t>00382004</t>
  </si>
  <si>
    <t>Crittenden Co School District</t>
  </si>
  <si>
    <t>02129511</t>
  </si>
  <si>
    <t>Crittenden Co Elem School</t>
  </si>
  <si>
    <t>120 Autumn Ln</t>
  </si>
  <si>
    <t>Marion</t>
  </si>
  <si>
    <t>42064</t>
  </si>
  <si>
    <t>00382078</t>
  </si>
  <si>
    <t>Cumberland Co School District</t>
  </si>
  <si>
    <t>00382080</t>
  </si>
  <si>
    <t>Cumberland Co Elem School</t>
  </si>
  <si>
    <t>150 Glasgow Rd</t>
  </si>
  <si>
    <t>Burkesville</t>
  </si>
  <si>
    <t>42717</t>
  </si>
  <si>
    <t>00380082</t>
  </si>
  <si>
    <t>00380111</t>
  </si>
  <si>
    <t>Hogsett Elementary School</t>
  </si>
  <si>
    <t>300 Waveland Ave</t>
  </si>
  <si>
    <t>00380123</t>
  </si>
  <si>
    <t>Jennie Rogers Elem School</t>
  </si>
  <si>
    <t>410 E Main St</t>
  </si>
  <si>
    <t>00380135</t>
  </si>
  <si>
    <t>Toliver Elementary School</t>
  </si>
  <si>
    <t>209 N Maple Ave</t>
  </si>
  <si>
    <t>00382121</t>
  </si>
  <si>
    <t>Daviess Co Public Sch Dist</t>
  </si>
  <si>
    <t>04014065</t>
  </si>
  <si>
    <t>Audubon Elementary School</t>
  </si>
  <si>
    <t>300 Worthington Rd</t>
  </si>
  <si>
    <t>Owensboro</t>
  </si>
  <si>
    <t>42301</t>
  </si>
  <si>
    <t>03050365</t>
  </si>
  <si>
    <t>Country Heights Elementary Sch</t>
  </si>
  <si>
    <t>4961 State Route 54</t>
  </si>
  <si>
    <t>42303</t>
  </si>
  <si>
    <t>00382183</t>
  </si>
  <si>
    <t>Deer Park Elementary School</t>
  </si>
  <si>
    <t>4959 New Hartford Rd</t>
  </si>
  <si>
    <t>00382195</t>
  </si>
  <si>
    <t>East View Elementary School</t>
  </si>
  <si>
    <t>6104 State Route 405</t>
  </si>
  <si>
    <t>01398434</t>
  </si>
  <si>
    <t>4514 Goetz Dr</t>
  </si>
  <si>
    <t>00382171</t>
  </si>
  <si>
    <t>Highland Elementary School</t>
  </si>
  <si>
    <t>2909 Highway 54</t>
  </si>
  <si>
    <t>05342229</t>
  </si>
  <si>
    <t>Meadow Lands Elementary School</t>
  </si>
  <si>
    <t>3500 Hayden Rd</t>
  </si>
  <si>
    <t>00382212</t>
  </si>
  <si>
    <t>Sorgho Elementary School</t>
  </si>
  <si>
    <t>5390 Highway 56</t>
  </si>
  <si>
    <t>00382262</t>
  </si>
  <si>
    <t>Southern Oaks Elementary Sch</t>
  </si>
  <si>
    <t>7525 Us Highway 431</t>
  </si>
  <si>
    <t>Utica</t>
  </si>
  <si>
    <t>42376</t>
  </si>
  <si>
    <t>00382248</t>
  </si>
  <si>
    <t>Tamarack Elementary School</t>
  </si>
  <si>
    <t>1733 Tamarack Rd</t>
  </si>
  <si>
    <t>00382274</t>
  </si>
  <si>
    <t>8400 State Route 56</t>
  </si>
  <si>
    <t>00382286</t>
  </si>
  <si>
    <t>9656 State Route 54</t>
  </si>
  <si>
    <t>Whitesville</t>
  </si>
  <si>
    <t>42378</t>
  </si>
  <si>
    <t>00386024</t>
  </si>
  <si>
    <t>Dawson Springs Ind School Dist</t>
  </si>
  <si>
    <t>11446035</t>
  </si>
  <si>
    <t>Dawson Springs Elementary Sch</t>
  </si>
  <si>
    <t>317 Eli St</t>
  </si>
  <si>
    <t>Dawson Spgs</t>
  </si>
  <si>
    <t>42408</t>
  </si>
  <si>
    <t>00380941</t>
  </si>
  <si>
    <t>Dayton Ind School District</t>
  </si>
  <si>
    <t>00380977</t>
  </si>
  <si>
    <t>701 5th Ave</t>
  </si>
  <si>
    <t>41074</t>
  </si>
  <si>
    <t>00391304</t>
  </si>
  <si>
    <t>East Bernstadt Ind School Dist</t>
  </si>
  <si>
    <t>00391316</t>
  </si>
  <si>
    <t>E Bernstadt</t>
  </si>
  <si>
    <t>40729</t>
  </si>
  <si>
    <t>00382846</t>
  </si>
  <si>
    <t>Edmonson Co School District</t>
  </si>
  <si>
    <t>00382884</t>
  </si>
  <si>
    <t>5720 Ky Highway 259 N</t>
  </si>
  <si>
    <t>Sweeden</t>
  </si>
  <si>
    <t>42285</t>
  </si>
  <si>
    <t>01170775</t>
  </si>
  <si>
    <t>1058 Chalybeate School Rd</t>
  </si>
  <si>
    <t>Smiths Grove</t>
  </si>
  <si>
    <t>42171</t>
  </si>
  <si>
    <t>00384997</t>
  </si>
  <si>
    <t>Elizabethtown Ind Sch Dist</t>
  </si>
  <si>
    <t>11819420</t>
  </si>
  <si>
    <t>Panther Academy</t>
  </si>
  <si>
    <t>634 N Mulberry St</t>
  </si>
  <si>
    <t>Elizabethtown</t>
  </si>
  <si>
    <t>42701</t>
  </si>
  <si>
    <t>00382913</t>
  </si>
  <si>
    <t>Elliott Co School District</t>
  </si>
  <si>
    <t>00382937</t>
  </si>
  <si>
    <t>5980 S Kentucky 32</t>
  </si>
  <si>
    <t>Isonville</t>
  </si>
  <si>
    <t>41149</t>
  </si>
  <si>
    <t>00382949</t>
  </si>
  <si>
    <t>155 Lakeside School Rd</t>
  </si>
  <si>
    <t>Sandy Hook</t>
  </si>
  <si>
    <t>41171</t>
  </si>
  <si>
    <t>00382951</t>
  </si>
  <si>
    <t>00385886</t>
  </si>
  <si>
    <t>00385898</t>
  </si>
  <si>
    <t>Eminence Elementary School</t>
  </si>
  <si>
    <t>254 W Broadway St</t>
  </si>
  <si>
    <t>Eminence</t>
  </si>
  <si>
    <t>40019</t>
  </si>
  <si>
    <t>00389739</t>
  </si>
  <si>
    <t>Erlanger Elsmere Ind Sch Dist</t>
  </si>
  <si>
    <t>00389741</t>
  </si>
  <si>
    <t>558 Erlanger Rd</t>
  </si>
  <si>
    <t>Erlanger</t>
  </si>
  <si>
    <t>41018</t>
  </si>
  <si>
    <t>00389765</t>
  </si>
  <si>
    <t>Dorothy Howell Elem School</t>
  </si>
  <si>
    <t>909 Central Row Rd</t>
  </si>
  <si>
    <t>Elsmere</t>
  </si>
  <si>
    <t>00389753</t>
  </si>
  <si>
    <t>Edgar Arnett Elementary School</t>
  </si>
  <si>
    <t>3552 Kimberly Dr</t>
  </si>
  <si>
    <t>00389789</t>
  </si>
  <si>
    <t>John W Miles Elementary School</t>
  </si>
  <si>
    <t>208 Sunset Ave</t>
  </si>
  <si>
    <t>00382963</t>
  </si>
  <si>
    <t>Estill Co School District</t>
  </si>
  <si>
    <t>00383022</t>
  </si>
  <si>
    <t>1000 S Irvine Rd</t>
  </si>
  <si>
    <t>Irvine</t>
  </si>
  <si>
    <t>40336</t>
  </si>
  <si>
    <t>00379930</t>
  </si>
  <si>
    <t>Fairview Ind School District</t>
  </si>
  <si>
    <t>00379966</t>
  </si>
  <si>
    <t>258 McKnight St</t>
  </si>
  <si>
    <t>00383046</t>
  </si>
  <si>
    <t>Fayette Co Public Schools</t>
  </si>
  <si>
    <t>02056031</t>
  </si>
  <si>
    <t>1212 Reva Ridge Way</t>
  </si>
  <si>
    <t>Lexington</t>
  </si>
  <si>
    <t>40517</t>
  </si>
  <si>
    <t>00383371</t>
  </si>
  <si>
    <t>Arlington Elementary School</t>
  </si>
  <si>
    <t>122 Arceme Ave</t>
  </si>
  <si>
    <t>40505</t>
  </si>
  <si>
    <t>00383204</t>
  </si>
  <si>
    <t>Ashland Elementary School</t>
  </si>
  <si>
    <t>195 N Ashland Ave</t>
  </si>
  <si>
    <t>40502</t>
  </si>
  <si>
    <t>00383216</t>
  </si>
  <si>
    <t>Athens-Chilesburg Elem School</t>
  </si>
  <si>
    <t>930 Jouett Creek Dr</t>
  </si>
  <si>
    <t>40509</t>
  </si>
  <si>
    <t>00383230</t>
  </si>
  <si>
    <t>707 Howard St</t>
  </si>
  <si>
    <t>40508</t>
  </si>
  <si>
    <t>00383321</t>
  </si>
  <si>
    <t>Breckinridge Elementary School</t>
  </si>
  <si>
    <t>2101 Saint Mathilda Dr</t>
  </si>
  <si>
    <t>00383072</t>
  </si>
  <si>
    <t>Cardinal Valley Elem School</t>
  </si>
  <si>
    <t>218 Mandalay Rd</t>
  </si>
  <si>
    <t>40504</t>
  </si>
  <si>
    <t>00383242</t>
  </si>
  <si>
    <t>Cassidy Elementary School</t>
  </si>
  <si>
    <t>1125 Tates Creek Rd</t>
  </si>
  <si>
    <t>00383254</t>
  </si>
  <si>
    <t>Clays Mill Elementary School</t>
  </si>
  <si>
    <t>2319 Clays Mill Rd</t>
  </si>
  <si>
    <t>40503</t>
  </si>
  <si>
    <t>12169577</t>
  </si>
  <si>
    <t>Coventry Oak Elementary School</t>
  </si>
  <si>
    <t>2441 Huntly Pl</t>
  </si>
  <si>
    <t>40511</t>
  </si>
  <si>
    <t>00383424</t>
  </si>
  <si>
    <t>Deep Springs Elementary School</t>
  </si>
  <si>
    <t>1919 Brynell Dr</t>
  </si>
  <si>
    <t>00383436</t>
  </si>
  <si>
    <t>Dixie Magnet Elementary School</t>
  </si>
  <si>
    <t>1940 Eastland Pkwy</t>
  </si>
  <si>
    <t>00383084</t>
  </si>
  <si>
    <t>Garden Springs Elementary Sch</t>
  </si>
  <si>
    <t>2151 Garden Springs Dr</t>
  </si>
  <si>
    <t>12169565</t>
  </si>
  <si>
    <t>Garrett Morgan Elementary Sch</t>
  </si>
  <si>
    <t>1150 Passage Mound Way</t>
  </si>
  <si>
    <t>00383266</t>
  </si>
  <si>
    <t>Glendover Elementary School</t>
  </si>
  <si>
    <t>710 Glendover Rd</t>
  </si>
  <si>
    <t>00383278</t>
  </si>
  <si>
    <t>Harrison Elementary School</t>
  </si>
  <si>
    <t>161 Bruce St</t>
  </si>
  <si>
    <t>40507</t>
  </si>
  <si>
    <t>00383101</t>
  </si>
  <si>
    <t>James Lane Allen Elem School</t>
  </si>
  <si>
    <t>1901 Appomattox Rd</t>
  </si>
  <si>
    <t>01527427</t>
  </si>
  <si>
    <t>Julius Marks Elementary School</t>
  </si>
  <si>
    <t>3277 Pepperhill Rd</t>
  </si>
  <si>
    <t>00383113</t>
  </si>
  <si>
    <t>Lansdowne Elementary School</t>
  </si>
  <si>
    <t>336 Redding Rd</t>
  </si>
  <si>
    <t>00383292</t>
  </si>
  <si>
    <t>2585 Liberty Rd</t>
  </si>
  <si>
    <t>00383474</t>
  </si>
  <si>
    <t>Mary Todd Elementary School</t>
  </si>
  <si>
    <t>551 Parkside Dr</t>
  </si>
  <si>
    <t>00383125</t>
  </si>
  <si>
    <t>Maxwell Spanish Immersion Sch</t>
  </si>
  <si>
    <t>301 Woodland Ave</t>
  </si>
  <si>
    <t>00383486</t>
  </si>
  <si>
    <t>Meadowthorpe Elementary School</t>
  </si>
  <si>
    <t>1710 N Forbes Rd</t>
  </si>
  <si>
    <t>00383498</t>
  </si>
  <si>
    <t>Northern Elementary School</t>
  </si>
  <si>
    <t>340 Rookwood Pkwy</t>
  </si>
  <si>
    <t>00383137</t>
  </si>
  <si>
    <t>Picadome Elementary School</t>
  </si>
  <si>
    <t>1642 Harrodsburg Rd</t>
  </si>
  <si>
    <t>04754784</t>
  </si>
  <si>
    <t>1251 Beaumont Centre Ln</t>
  </si>
  <si>
    <t>40513</t>
  </si>
  <si>
    <t>00383503</t>
  </si>
  <si>
    <t>3375 Russell Cave Rd</t>
  </si>
  <si>
    <t>00383462</t>
  </si>
  <si>
    <t>3025 Sandersville Rd</t>
  </si>
  <si>
    <t>00383149</t>
  </si>
  <si>
    <t>Southern Elementary School</t>
  </si>
  <si>
    <t>340 Wilson Downing Rd</t>
  </si>
  <si>
    <t>03051735</t>
  </si>
  <si>
    <t>Squires Elementary School</t>
  </si>
  <si>
    <t>3337 Squire Oak Dr</t>
  </si>
  <si>
    <t>40515</t>
  </si>
  <si>
    <t>00383357</t>
  </si>
  <si>
    <t>Stonewall Elementary School</t>
  </si>
  <si>
    <t>3215 Cornwall Dr</t>
  </si>
  <si>
    <t>00383163</t>
  </si>
  <si>
    <t>Tates Creek Elementary School</t>
  </si>
  <si>
    <t>1113 Centre Pkwy</t>
  </si>
  <si>
    <t>04756598</t>
  </si>
  <si>
    <t>Veterans Park Elem School</t>
  </si>
  <si>
    <t>4351 Clearwater Way</t>
  </si>
  <si>
    <t>11711854</t>
  </si>
  <si>
    <t>3280 Keithshire Way</t>
  </si>
  <si>
    <t>00383448</t>
  </si>
  <si>
    <t>William Wells Brown Elem Sch</t>
  </si>
  <si>
    <t>555 E Fifth St</t>
  </si>
  <si>
    <t>00383527</t>
  </si>
  <si>
    <t>Yates Elementary School</t>
  </si>
  <si>
    <t>695 E New Circle Rd</t>
  </si>
  <si>
    <t>00383565</t>
  </si>
  <si>
    <t>Fleming Co School District</t>
  </si>
  <si>
    <t>00383618</t>
  </si>
  <si>
    <t>Ersil P Ward Elementary School</t>
  </si>
  <si>
    <t>12811 Morehead Rd</t>
  </si>
  <si>
    <t>Wallingford</t>
  </si>
  <si>
    <t>41093</t>
  </si>
  <si>
    <t>00383577</t>
  </si>
  <si>
    <t>Ewing Elementary School</t>
  </si>
  <si>
    <t>Ewing</t>
  </si>
  <si>
    <t>41039</t>
  </si>
  <si>
    <t>00383606</t>
  </si>
  <si>
    <t>Flemingsburg Elementary School</t>
  </si>
  <si>
    <t>245 W Water St</t>
  </si>
  <si>
    <t>Flemingsburg</t>
  </si>
  <si>
    <t>41041</t>
  </si>
  <si>
    <t>00383620</t>
  </si>
  <si>
    <t>Hillsboro Elementary School</t>
  </si>
  <si>
    <t>Hillsboro</t>
  </si>
  <si>
    <t>41049</t>
  </si>
  <si>
    <t>00383644</t>
  </si>
  <si>
    <t>Floyd Co School District</t>
  </si>
  <si>
    <t>00383668</t>
  </si>
  <si>
    <t>112 Eagle Ln</t>
  </si>
  <si>
    <t>Allen</t>
  </si>
  <si>
    <t>41601</t>
  </si>
  <si>
    <t>00383682</t>
  </si>
  <si>
    <t>Betsy Layne Elementary School</t>
  </si>
  <si>
    <t>Betsy Layne</t>
  </si>
  <si>
    <t>41605</t>
  </si>
  <si>
    <t>03328693</t>
  </si>
  <si>
    <t>Duff-Allen Central Elem School</t>
  </si>
  <si>
    <t>Eastern</t>
  </si>
  <si>
    <t>41622</t>
  </si>
  <si>
    <t>00383773</t>
  </si>
  <si>
    <t>J M Stumbo Elementary School</t>
  </si>
  <si>
    <t>6945 Ky Route 979</t>
  </si>
  <si>
    <t>Grethel</t>
  </si>
  <si>
    <t>41631</t>
  </si>
  <si>
    <t>00383797</t>
  </si>
  <si>
    <t>May Valley Elementary School</t>
  </si>
  <si>
    <t>481 Stephens Branch Rd</t>
  </si>
  <si>
    <t>Martin</t>
  </si>
  <si>
    <t>41649</t>
  </si>
  <si>
    <t>00383840</t>
  </si>
  <si>
    <t>Prestonsburg Elementary School</t>
  </si>
  <si>
    <t>140 Clark Dr</t>
  </si>
  <si>
    <t>Prestonsburg</t>
  </si>
  <si>
    <t>41653</t>
  </si>
  <si>
    <t>00383802</t>
  </si>
  <si>
    <t>South Floyd Elementary School</t>
  </si>
  <si>
    <t>299 Mt Raider Dr</t>
  </si>
  <si>
    <t>Hi Hat</t>
  </si>
  <si>
    <t>41636</t>
  </si>
  <si>
    <t>00383929</t>
  </si>
  <si>
    <t>Frankfort Ind School District</t>
  </si>
  <si>
    <t>00383943</t>
  </si>
  <si>
    <t>Second Street School</t>
  </si>
  <si>
    <t>506 W 2nd St</t>
  </si>
  <si>
    <t>40601</t>
  </si>
  <si>
    <t>00383955</t>
  </si>
  <si>
    <t>Franklin Co Public School Dist</t>
  </si>
  <si>
    <t>00383981</t>
  </si>
  <si>
    <t>Bridgeport Elementary School</t>
  </si>
  <si>
    <t>10 Doctors Dr</t>
  </si>
  <si>
    <t>00383993</t>
  </si>
  <si>
    <t>Collins Lane Elementary School</t>
  </si>
  <si>
    <t>1 Cougar Ln</t>
  </si>
  <si>
    <t>11127007</t>
  </si>
  <si>
    <t>Early Learning Village East</t>
  </si>
  <si>
    <t>200 Laralan Ave</t>
  </si>
  <si>
    <t>00383967</t>
  </si>
  <si>
    <t>200 Oak Ridge Dr</t>
  </si>
  <si>
    <t>03178723</t>
  </si>
  <si>
    <t>04747365</t>
  </si>
  <si>
    <t>2115 Airborne St</t>
  </si>
  <si>
    <t>Fort Campbell</t>
  </si>
  <si>
    <t>42223</t>
  </si>
  <si>
    <t>01444796</t>
  </si>
  <si>
    <t>Barkley Elementary School</t>
  </si>
  <si>
    <t>177 Gorgas Ave</t>
  </si>
  <si>
    <t>11714131</t>
  </si>
  <si>
    <t>Barsanti Elementary School</t>
  </si>
  <si>
    <t>7409 McAuliffe Loop</t>
  </si>
  <si>
    <t>01444849</t>
  </si>
  <si>
    <t>Marshall Elementary School</t>
  </si>
  <si>
    <t>70 Texas Ave</t>
  </si>
  <si>
    <t>03180180</t>
  </si>
  <si>
    <t>Ft Knox Cmty Schools</t>
  </si>
  <si>
    <t>01782275</t>
  </si>
  <si>
    <t>Kingsolver Elementary School</t>
  </si>
  <si>
    <t>Fort Knox</t>
  </si>
  <si>
    <t>40121</t>
  </si>
  <si>
    <t>01445013</t>
  </si>
  <si>
    <t>Van Voorhis Elementary School</t>
  </si>
  <si>
    <t>120 Folger St Bldg 5550</t>
  </si>
  <si>
    <t>00380989</t>
  </si>
  <si>
    <t>Ft Thomas Ind School District</t>
  </si>
  <si>
    <t>00381000</t>
  </si>
  <si>
    <t>Johnson Elementary School</t>
  </si>
  <si>
    <t>1180 N Fort Thomas Ave</t>
  </si>
  <si>
    <t>Fort Thomas</t>
  </si>
  <si>
    <t>41075</t>
  </si>
  <si>
    <t>00381012</t>
  </si>
  <si>
    <t>Moyer Elementary School</t>
  </si>
  <si>
    <t>219 Highland Ave</t>
  </si>
  <si>
    <t>00381024</t>
  </si>
  <si>
    <t>Woodfill Elementary School</t>
  </si>
  <si>
    <t>1025 Alexandria Pike</t>
  </si>
  <si>
    <t>00384105</t>
  </si>
  <si>
    <t>Fulton Co School District</t>
  </si>
  <si>
    <t>01827605</t>
  </si>
  <si>
    <t>2750 Moscow Ave</t>
  </si>
  <si>
    <t>Hickman</t>
  </si>
  <si>
    <t>42050</t>
  </si>
  <si>
    <t>00384076</t>
  </si>
  <si>
    <t>Fulton Ind School District</t>
  </si>
  <si>
    <t>00384088</t>
  </si>
  <si>
    <t>Carr Elementary School</t>
  </si>
  <si>
    <t>400 W State Line St</t>
  </si>
  <si>
    <t>Fulton</t>
  </si>
  <si>
    <t>42041</t>
  </si>
  <si>
    <t>00384155</t>
  </si>
  <si>
    <t>Gallatin Co School District</t>
  </si>
  <si>
    <t>00384167</t>
  </si>
  <si>
    <t>25 Boaz Dr</t>
  </si>
  <si>
    <t>Warsaw</t>
  </si>
  <si>
    <t>41095</t>
  </si>
  <si>
    <t>00384193</t>
  </si>
  <si>
    <t>Garrard Co School District</t>
  </si>
  <si>
    <t>00384210</t>
  </si>
  <si>
    <t>Camp Dick Robinson Elem School</t>
  </si>
  <si>
    <t>279 N Camp Dick Rd</t>
  </si>
  <si>
    <t>Lancaster</t>
  </si>
  <si>
    <t>40444</t>
  </si>
  <si>
    <t>00384234</t>
  </si>
  <si>
    <t>Lancaster Elementary School</t>
  </si>
  <si>
    <t>205 Lexington St</t>
  </si>
  <si>
    <t>00384246</t>
  </si>
  <si>
    <t>Paint Lick Elementary School</t>
  </si>
  <si>
    <t>6798 Richmond Rd</t>
  </si>
  <si>
    <t>Paint Lick</t>
  </si>
  <si>
    <t>40461</t>
  </si>
  <si>
    <t>00378986</t>
  </si>
  <si>
    <t>Glasgow Ind School District</t>
  </si>
  <si>
    <t>00378998</t>
  </si>
  <si>
    <t>164 Scottie Dr</t>
  </si>
  <si>
    <t>00379021</t>
  </si>
  <si>
    <t>300 James T Rogers Dr</t>
  </si>
  <si>
    <t>00384258</t>
  </si>
  <si>
    <t>Grant Co School District</t>
  </si>
  <si>
    <t>00384272</t>
  </si>
  <si>
    <t>Crittenden-Mt Zion Elem School</t>
  </si>
  <si>
    <t>270 Crittenden Mount Zion Rd</t>
  </si>
  <si>
    <t>Dry Ridge</t>
  </si>
  <si>
    <t>41035</t>
  </si>
  <si>
    <t>00384284</t>
  </si>
  <si>
    <t>Dry Ridge Elementary School</t>
  </si>
  <si>
    <t>275 School Rd</t>
  </si>
  <si>
    <t>00384260</t>
  </si>
  <si>
    <t>Mason-Corinth Elem School</t>
  </si>
  <si>
    <t>225 Heekin Rd</t>
  </si>
  <si>
    <t>Williamstown</t>
  </si>
  <si>
    <t>41097</t>
  </si>
  <si>
    <t>11078456</t>
  </si>
  <si>
    <t>3987 Dixie Hwy</t>
  </si>
  <si>
    <t>00384349</t>
  </si>
  <si>
    <t>Graves Co School District</t>
  </si>
  <si>
    <t>05345910</t>
  </si>
  <si>
    <t>Central Elementary School</t>
  </si>
  <si>
    <t>2262 State Route 121 N</t>
  </si>
  <si>
    <t>Mayfield</t>
  </si>
  <si>
    <t>42066</t>
  </si>
  <si>
    <t>01485855</t>
  </si>
  <si>
    <t>Fancy Farm Elementary School</t>
  </si>
  <si>
    <t>270 State Route 339 S</t>
  </si>
  <si>
    <t>Fancy Farm</t>
  </si>
  <si>
    <t>42039</t>
  </si>
  <si>
    <t>01485867</t>
  </si>
  <si>
    <t>Farmington Elementary School</t>
  </si>
  <si>
    <t>7730 State Route 121 S</t>
  </si>
  <si>
    <t>01485879</t>
  </si>
  <si>
    <t>Lowes Elementary School</t>
  </si>
  <si>
    <t>6775 State Route 440</t>
  </si>
  <si>
    <t>Hickory</t>
  </si>
  <si>
    <t>42051</t>
  </si>
  <si>
    <t>01485881</t>
  </si>
  <si>
    <t>5252 State Route 97</t>
  </si>
  <si>
    <t>01485893</t>
  </si>
  <si>
    <t>Symsonia Elementary School</t>
  </si>
  <si>
    <t>11730 State Route 131</t>
  </si>
  <si>
    <t>Symsonia</t>
  </si>
  <si>
    <t>42082</t>
  </si>
  <si>
    <t>01485908</t>
  </si>
  <si>
    <t>Wingo Elementary School</t>
  </si>
  <si>
    <t>449 Lebanon St</t>
  </si>
  <si>
    <t>Wingo</t>
  </si>
  <si>
    <t>42088</t>
  </si>
  <si>
    <t>00384569</t>
  </si>
  <si>
    <t>Grayson Co School District</t>
  </si>
  <si>
    <t>00384571</t>
  </si>
  <si>
    <t>Caneyville Elementary School</t>
  </si>
  <si>
    <t>521 E Maple St</t>
  </si>
  <si>
    <t>Caneyville</t>
  </si>
  <si>
    <t>42721</t>
  </si>
  <si>
    <t>00384583</t>
  </si>
  <si>
    <t>Clarkson Elementary School</t>
  </si>
  <si>
    <t>310 Millerstown St</t>
  </si>
  <si>
    <t>Clarkson</t>
  </si>
  <si>
    <t>42726</t>
  </si>
  <si>
    <t>00384612</t>
  </si>
  <si>
    <t>H W Wilkey Elementary School</t>
  </si>
  <si>
    <t>130 Wallace Ave</t>
  </si>
  <si>
    <t>Leitchfield</t>
  </si>
  <si>
    <t>42754</t>
  </si>
  <si>
    <t>03397711</t>
  </si>
  <si>
    <t>Oran P Lawler Elem School</t>
  </si>
  <si>
    <t>100 Charlie Crane Ln</t>
  </si>
  <si>
    <t>00384624</t>
  </si>
  <si>
    <t>Green Co School District</t>
  </si>
  <si>
    <t>00384648</t>
  </si>
  <si>
    <t>Green Co Primary School</t>
  </si>
  <si>
    <t>42743</t>
  </si>
  <si>
    <t>00384674</t>
  </si>
  <si>
    <t>Greenup Co School District</t>
  </si>
  <si>
    <t>00384686</t>
  </si>
  <si>
    <t>Argillite Elementary School</t>
  </si>
  <si>
    <t>4157 State Route 1</t>
  </si>
  <si>
    <t>Argillite</t>
  </si>
  <si>
    <t>41121</t>
  </si>
  <si>
    <t>00384727</t>
  </si>
  <si>
    <t>Greysbranch Elementary School</t>
  </si>
  <si>
    <t>1487 Ohio River Rd</t>
  </si>
  <si>
    <t>Greenup</t>
  </si>
  <si>
    <t>41144</t>
  </si>
  <si>
    <t>00384741</t>
  </si>
  <si>
    <t>McKell Elementary School</t>
  </si>
  <si>
    <t>28978 Us 23 Hwy</t>
  </si>
  <si>
    <t>South Shore</t>
  </si>
  <si>
    <t>41175</t>
  </si>
  <si>
    <t>00384806</t>
  </si>
  <si>
    <t>Wurtland Elementary School</t>
  </si>
  <si>
    <t>611 East St</t>
  </si>
  <si>
    <t>Wurtland</t>
  </si>
  <si>
    <t>00384935</t>
  </si>
  <si>
    <t>Hancock Co School District</t>
  </si>
  <si>
    <t>00384961</t>
  </si>
  <si>
    <t>North Hancock Elementary Sch</t>
  </si>
  <si>
    <t>330 Frank Lutrell Rd</t>
  </si>
  <si>
    <t>Lewisport</t>
  </si>
  <si>
    <t>42351</t>
  </si>
  <si>
    <t>01827617</t>
  </si>
  <si>
    <t>South Hancock Elem School</t>
  </si>
  <si>
    <t>8631 State Route 69</t>
  </si>
  <si>
    <t>Hawesville</t>
  </si>
  <si>
    <t>42348</t>
  </si>
  <si>
    <t>00385056</t>
  </si>
  <si>
    <t>Hardin Co School District</t>
  </si>
  <si>
    <t>00385082</t>
  </si>
  <si>
    <t>931 E Main St</t>
  </si>
  <si>
    <t>Cecilia</t>
  </si>
  <si>
    <t>42724</t>
  </si>
  <si>
    <t>00385161</t>
  </si>
  <si>
    <t>151 Horseshoe Bend Rd</t>
  </si>
  <si>
    <t>Sonora</t>
  </si>
  <si>
    <t>42776</t>
  </si>
  <si>
    <t>00385070</t>
  </si>
  <si>
    <t>1323 Saint John Rd</t>
  </si>
  <si>
    <t>11071173</t>
  </si>
  <si>
    <t>2300 Nelson Dr</t>
  </si>
  <si>
    <t>00385109</t>
  </si>
  <si>
    <t>265 Learning Place Ln</t>
  </si>
  <si>
    <t>00385094</t>
  </si>
  <si>
    <t>3154 Bardstown Rd</t>
  </si>
  <si>
    <t>03009770</t>
  </si>
  <si>
    <t>1255 W Vine St</t>
  </si>
  <si>
    <t>Radcliff</t>
  </si>
  <si>
    <t>40160</t>
  </si>
  <si>
    <t>02129080</t>
  </si>
  <si>
    <t>110 W A Jenkins Rd</t>
  </si>
  <si>
    <t>00385135</t>
  </si>
  <si>
    <t>1080 S Logsdon Pkwy</t>
  </si>
  <si>
    <t>00385159</t>
  </si>
  <si>
    <t>275 Rineyville School Rd</t>
  </si>
  <si>
    <t>Rineyville</t>
  </si>
  <si>
    <t>40162</t>
  </si>
  <si>
    <t>00385288</t>
  </si>
  <si>
    <t>Harlan Co School District</t>
  </si>
  <si>
    <t>00385317</t>
  </si>
  <si>
    <t>Black Mountain Elem School</t>
  </si>
  <si>
    <t>1555 Highway 215</t>
  </si>
  <si>
    <t>Evarts</t>
  </si>
  <si>
    <t>40828</t>
  </si>
  <si>
    <t>00385331</t>
  </si>
  <si>
    <t>Cawood Elementary School</t>
  </si>
  <si>
    <t>Cawood</t>
  </si>
  <si>
    <t>40815</t>
  </si>
  <si>
    <t>04014479</t>
  </si>
  <si>
    <t>Cumberland Elementary School</t>
  </si>
  <si>
    <t>322 Golf Course Rd</t>
  </si>
  <si>
    <t>Cumberland</t>
  </si>
  <si>
    <t>40823</t>
  </si>
  <si>
    <t>00385381</t>
  </si>
  <si>
    <t>Evarts Elementary School</t>
  </si>
  <si>
    <t>132 Keister St</t>
  </si>
  <si>
    <t>00385410</t>
  </si>
  <si>
    <t>Green Hills Elementary School</t>
  </si>
  <si>
    <t>Bledsoe</t>
  </si>
  <si>
    <t>40810</t>
  </si>
  <si>
    <t>00385422</t>
  </si>
  <si>
    <t>James A Cawood Elem School</t>
  </si>
  <si>
    <t>279 Ball Park Rd</t>
  </si>
  <si>
    <t>Harlan</t>
  </si>
  <si>
    <t>40831</t>
  </si>
  <si>
    <t>00385460</t>
  </si>
  <si>
    <t>132 Highway 522</t>
  </si>
  <si>
    <t>Baxter</t>
  </si>
  <si>
    <t>40806</t>
  </si>
  <si>
    <t>00385501</t>
  </si>
  <si>
    <t>Wallins Creek</t>
  </si>
  <si>
    <t>40873</t>
  </si>
  <si>
    <t>00385252</t>
  </si>
  <si>
    <t>Harlan Ind School District</t>
  </si>
  <si>
    <t>00385264</t>
  </si>
  <si>
    <t>Harlan Elementary School</t>
  </si>
  <si>
    <t>420 E Central St</t>
  </si>
  <si>
    <t>00385549</t>
  </si>
  <si>
    <t>Harrison Co School District</t>
  </si>
  <si>
    <t>00385551</t>
  </si>
  <si>
    <t>Eastside Elementary School</t>
  </si>
  <si>
    <t>1226 Us Highway 62 E</t>
  </si>
  <si>
    <t>Cynthiana</t>
  </si>
  <si>
    <t>41031</t>
  </si>
  <si>
    <t>00385587</t>
  </si>
  <si>
    <t>Northside Elementary School</t>
  </si>
  <si>
    <t>2415 Us Highway 27 N</t>
  </si>
  <si>
    <t>01550761</t>
  </si>
  <si>
    <t>Southside Elementary School</t>
  </si>
  <si>
    <t>106 Education Dr</t>
  </si>
  <si>
    <t>00385599</t>
  </si>
  <si>
    <t>00385604</t>
  </si>
  <si>
    <t>Hart Co School District</t>
  </si>
  <si>
    <t>00385616</t>
  </si>
  <si>
    <t>Bonnieville Elementary School</t>
  </si>
  <si>
    <t>7874 N Dixie Hwy</t>
  </si>
  <si>
    <t>Bonnieville</t>
  </si>
  <si>
    <t>42713</t>
  </si>
  <si>
    <t>00385628</t>
  </si>
  <si>
    <t>Cub Run Elementary School</t>
  </si>
  <si>
    <t>170 E Gap Hill Rd</t>
  </si>
  <si>
    <t>Cub Run</t>
  </si>
  <si>
    <t>42729</t>
  </si>
  <si>
    <t>00385642</t>
  </si>
  <si>
    <t>Legrande Elementary School</t>
  </si>
  <si>
    <t>70 Legrande School Rd</t>
  </si>
  <si>
    <t>Horse Cave</t>
  </si>
  <si>
    <t>42749</t>
  </si>
  <si>
    <t>00385654</t>
  </si>
  <si>
    <t>Memorial Elementary School</t>
  </si>
  <si>
    <t>1400 N Jackson Hwy</t>
  </si>
  <si>
    <t>Hardyville</t>
  </si>
  <si>
    <t>42746</t>
  </si>
  <si>
    <t>00385666</t>
  </si>
  <si>
    <t>Munfordville Elementary School</t>
  </si>
  <si>
    <t>505 W Union St</t>
  </si>
  <si>
    <t>Munfordville</t>
  </si>
  <si>
    <t>42765</t>
  </si>
  <si>
    <t>00394813</t>
  </si>
  <si>
    <t>Hazard Ind School District</t>
  </si>
  <si>
    <t>00394851</t>
  </si>
  <si>
    <t>601 Broadway St</t>
  </si>
  <si>
    <t>Hazard</t>
  </si>
  <si>
    <t>41701</t>
  </si>
  <si>
    <t>00385757</t>
  </si>
  <si>
    <t>Henderson Co School District</t>
  </si>
  <si>
    <t>00385783</t>
  </si>
  <si>
    <t>11215 Us Highway 60 W</t>
  </si>
  <si>
    <t>Corydon</t>
  </si>
  <si>
    <t>42406</t>
  </si>
  <si>
    <t>00385769</t>
  </si>
  <si>
    <t>Bend Gate Elementary School</t>
  </si>
  <si>
    <t>920 Bend Gate Rd</t>
  </si>
  <si>
    <t>Henderson</t>
  </si>
  <si>
    <t>42420</t>
  </si>
  <si>
    <t>00385771</t>
  </si>
  <si>
    <t>Cairo Elementary School</t>
  </si>
  <si>
    <t>10694 Us Highway 41a</t>
  </si>
  <si>
    <t>00385795</t>
  </si>
  <si>
    <t>East Heights Elementary School</t>
  </si>
  <si>
    <t>1776 Adams Ln</t>
  </si>
  <si>
    <t>00385721</t>
  </si>
  <si>
    <t>Jefferson Elementary School</t>
  </si>
  <si>
    <t>315 Jackson St</t>
  </si>
  <si>
    <t>00385836</t>
  </si>
  <si>
    <t>Niagara Elementary School</t>
  </si>
  <si>
    <t>13043 State Route 136 E</t>
  </si>
  <si>
    <t>00385733</t>
  </si>
  <si>
    <t>South Heights Elem School</t>
  </si>
  <si>
    <t>1199 Madison St</t>
  </si>
  <si>
    <t>00385862</t>
  </si>
  <si>
    <t>Spottsville Elementary School</t>
  </si>
  <si>
    <t>9190 Us Highway 60 E</t>
  </si>
  <si>
    <t>Spottsville</t>
  </si>
  <si>
    <t>42458</t>
  </si>
  <si>
    <t>00385915</t>
  </si>
  <si>
    <t>Henry Co Public School Dist</t>
  </si>
  <si>
    <t>00385927</t>
  </si>
  <si>
    <t>Campbellsburg Elem School</t>
  </si>
  <si>
    <t>270 Cardinal Dr</t>
  </si>
  <si>
    <t>40011</t>
  </si>
  <si>
    <t>00385939</t>
  </si>
  <si>
    <t>6928 Bethlehem Rd</t>
  </si>
  <si>
    <t>Pleasureville</t>
  </si>
  <si>
    <t>40057</t>
  </si>
  <si>
    <t>00385965</t>
  </si>
  <si>
    <t>New Castle Elementary School</t>
  </si>
  <si>
    <t>182 S Property Rd</t>
  </si>
  <si>
    <t>40050</t>
  </si>
  <si>
    <t>00385977</t>
  </si>
  <si>
    <t>Hickman Co School District</t>
  </si>
  <si>
    <t>00385989</t>
  </si>
  <si>
    <t>Hickman Co Elementary School</t>
  </si>
  <si>
    <t>416 McMorris St</t>
  </si>
  <si>
    <t>Clinton</t>
  </si>
  <si>
    <t>42031</t>
  </si>
  <si>
    <t>00386086</t>
  </si>
  <si>
    <t>Hopkins Co School District</t>
  </si>
  <si>
    <t>01345530</t>
  </si>
  <si>
    <t>Earlington Elementary School</t>
  </si>
  <si>
    <t>1967 Championship Dr</t>
  </si>
  <si>
    <t>Earlington</t>
  </si>
  <si>
    <t>42410</t>
  </si>
  <si>
    <t>00386127</t>
  </si>
  <si>
    <t>Grapevine Elementary School</t>
  </si>
  <si>
    <t>1150 Hayes Ave</t>
  </si>
  <si>
    <t>Madisonville</t>
  </si>
  <si>
    <t>42431</t>
  </si>
  <si>
    <t>00386141</t>
  </si>
  <si>
    <t>Hanson Elementary School</t>
  </si>
  <si>
    <t>121 Veterans Dr</t>
  </si>
  <si>
    <t>Hanson</t>
  </si>
  <si>
    <t>42413</t>
  </si>
  <si>
    <t>00386098</t>
  </si>
  <si>
    <t>Jesse Stuart Elementary School</t>
  </si>
  <si>
    <t>1710 Anton Rd</t>
  </si>
  <si>
    <t>00386206</t>
  </si>
  <si>
    <t>Pride Ave Elementary School</t>
  </si>
  <si>
    <t>861 Pride Ave</t>
  </si>
  <si>
    <t>00386232</t>
  </si>
  <si>
    <t>9220 Hopkinsville Rd</t>
  </si>
  <si>
    <t>Nortonville</t>
  </si>
  <si>
    <t>42442</t>
  </si>
  <si>
    <t>00386244</t>
  </si>
  <si>
    <t>127 W Broadway St</t>
  </si>
  <si>
    <t>00386103</t>
  </si>
  <si>
    <t>2695 Rabbit Ridge Rd</t>
  </si>
  <si>
    <t>Nebo</t>
  </si>
  <si>
    <t>42441</t>
  </si>
  <si>
    <t>00386347</t>
  </si>
  <si>
    <t>00386373</t>
  </si>
  <si>
    <t>Mc Kee</t>
  </si>
  <si>
    <t>40447</t>
  </si>
  <si>
    <t>00386397</t>
  </si>
  <si>
    <t>Sandgap</t>
  </si>
  <si>
    <t>40481</t>
  </si>
  <si>
    <t>00386402</t>
  </si>
  <si>
    <t>Tyner</t>
  </si>
  <si>
    <t>40486</t>
  </si>
  <si>
    <t>00380305</t>
  </si>
  <si>
    <t>Jackson Ind School District</t>
  </si>
  <si>
    <t>00380317</t>
  </si>
  <si>
    <t>Jackson City School</t>
  </si>
  <si>
    <t>940 Highland Ave</t>
  </si>
  <si>
    <t>00386440</t>
  </si>
  <si>
    <t>01827710</t>
  </si>
  <si>
    <t>Albert S Brandeis Elem School</t>
  </si>
  <si>
    <t>2817 W Kentucky St</t>
  </si>
  <si>
    <t>40211</t>
  </si>
  <si>
    <t>04452182</t>
  </si>
  <si>
    <t>4515 Taylorsville Rd</t>
  </si>
  <si>
    <t>40220</t>
  </si>
  <si>
    <t>00387585</t>
  </si>
  <si>
    <t>Atkinson Academy</t>
  </si>
  <si>
    <t>2811 Duncan St</t>
  </si>
  <si>
    <t>40212</t>
  </si>
  <si>
    <t>00386464</t>
  </si>
  <si>
    <t>Auburndale Elementary School</t>
  </si>
  <si>
    <t>5749 New Cut Rd</t>
  </si>
  <si>
    <t>40214</t>
  </si>
  <si>
    <t>01827655</t>
  </si>
  <si>
    <t>Audubon Traditional Elem Sch</t>
  </si>
  <si>
    <t>1051 Hess Ln</t>
  </si>
  <si>
    <t>40217</t>
  </si>
  <si>
    <t>00386505</t>
  </si>
  <si>
    <t>Bates Elementary School</t>
  </si>
  <si>
    <t>7601 Bardstown Rd</t>
  </si>
  <si>
    <t>40291</t>
  </si>
  <si>
    <t>00386517</t>
  </si>
  <si>
    <t>Blake Elementary School</t>
  </si>
  <si>
    <t>3801 Bonaventure Blvd</t>
  </si>
  <si>
    <t>40219</t>
  </si>
  <si>
    <t>00387638</t>
  </si>
  <si>
    <t>Bloom Elementary School</t>
  </si>
  <si>
    <t>1627 Lucia Ave</t>
  </si>
  <si>
    <t>40204</t>
  </si>
  <si>
    <t>00386529</t>
  </si>
  <si>
    <t>Blue Lick Elementary School</t>
  </si>
  <si>
    <t>9801 Blue Lick Rd</t>
  </si>
  <si>
    <t>00386452</t>
  </si>
  <si>
    <t>Bowen Elementary School</t>
  </si>
  <si>
    <t>1601 Roosevelt Ave</t>
  </si>
  <si>
    <t>40242</t>
  </si>
  <si>
    <t>00387808</t>
  </si>
  <si>
    <t>Breckinridge-Franklin Elem Sch</t>
  </si>
  <si>
    <t>1351 Payne St</t>
  </si>
  <si>
    <t>40206</t>
  </si>
  <si>
    <t>00387690</t>
  </si>
  <si>
    <t>Byck Elementary School</t>
  </si>
  <si>
    <t>2328 Cedar St</t>
  </si>
  <si>
    <t>00386555</t>
  </si>
  <si>
    <t>Camp Taylor Elementary School</t>
  </si>
  <si>
    <t>1446 Belmar Dr</t>
  </si>
  <si>
    <t>40213</t>
  </si>
  <si>
    <t>00386579</t>
  </si>
  <si>
    <t>Cane Run Elementary School</t>
  </si>
  <si>
    <t>3951 Cane Run Rd</t>
  </si>
  <si>
    <t>00387717</t>
  </si>
  <si>
    <t>Carter Traditional Elem</t>
  </si>
  <si>
    <t>3600 Bohne Ave</t>
  </si>
  <si>
    <t>00386581</t>
  </si>
  <si>
    <t>Chenoweth Elementary School</t>
  </si>
  <si>
    <t>3622 Brownsboro Rd</t>
  </si>
  <si>
    <t>40207</t>
  </si>
  <si>
    <t>00387755</t>
  </si>
  <si>
    <t>Cochran Elementary School</t>
  </si>
  <si>
    <t>500 W Gaulbert Ave</t>
  </si>
  <si>
    <t>40208</t>
  </si>
  <si>
    <t>00386593</t>
  </si>
  <si>
    <t>Cochrane Elementary School</t>
  </si>
  <si>
    <t>2511 Tregaron Ave</t>
  </si>
  <si>
    <t>40299</t>
  </si>
  <si>
    <t>00387767</t>
  </si>
  <si>
    <t>Coleridge-Taylor Montessori Es</t>
  </si>
  <si>
    <t>1115 W Chestnut St</t>
  </si>
  <si>
    <t>40203</t>
  </si>
  <si>
    <t>00386610</t>
  </si>
  <si>
    <t>Coral Ridge Elementary School</t>
  </si>
  <si>
    <t>10608 National Tpke</t>
  </si>
  <si>
    <t>Fairdale</t>
  </si>
  <si>
    <t>40118</t>
  </si>
  <si>
    <t>00386634</t>
  </si>
  <si>
    <t>Crums Lane Elementary School</t>
  </si>
  <si>
    <t>3212 S Crums Ln</t>
  </si>
  <si>
    <t>40216</t>
  </si>
  <si>
    <t>00386646</t>
  </si>
  <si>
    <t>Dixie Elementary School</t>
  </si>
  <si>
    <t>10201 Casalanda Dr</t>
  </si>
  <si>
    <t>40272</t>
  </si>
  <si>
    <t>00386660</t>
  </si>
  <si>
    <t>Dunn Elementary School</t>
  </si>
  <si>
    <t>2010 Rudy Ln</t>
  </si>
  <si>
    <t>12235982</t>
  </si>
  <si>
    <t>Duvalle Education Center</t>
  </si>
  <si>
    <t>3610 Bohne Ave</t>
  </si>
  <si>
    <t>00386684</t>
  </si>
  <si>
    <t>Eisenhower Elementary School</t>
  </si>
  <si>
    <t>5300 Jessamine Ln</t>
  </si>
  <si>
    <t>40258</t>
  </si>
  <si>
    <t>00387822</t>
  </si>
  <si>
    <t>Engelhard Elementary School</t>
  </si>
  <si>
    <t>1004 S 1st St</t>
  </si>
  <si>
    <t>00386701</t>
  </si>
  <si>
    <t>Fairdale Elementary School</t>
  </si>
  <si>
    <t>10104 Mitchell Hill Rd</t>
  </si>
  <si>
    <t>11079888</t>
  </si>
  <si>
    <t>Farmer Elementary School</t>
  </si>
  <si>
    <t>6405 Gellhaus Ln</t>
  </si>
  <si>
    <t>00386737</t>
  </si>
  <si>
    <t>Fern Creek Elementary School</t>
  </si>
  <si>
    <t>8815 Ferndale Rd</t>
  </si>
  <si>
    <t>00387834</t>
  </si>
  <si>
    <t>Field Elementary School</t>
  </si>
  <si>
    <t>120 Sacred Heart Ln</t>
  </si>
  <si>
    <t>00387846</t>
  </si>
  <si>
    <t>Foster Traditional Academy</t>
  </si>
  <si>
    <t>1401 S 41st St</t>
  </si>
  <si>
    <t>00387858</t>
  </si>
  <si>
    <t>Frayser Elementary School</t>
  </si>
  <si>
    <t>1230 Larchmont Ave</t>
  </si>
  <si>
    <t>40215</t>
  </si>
  <si>
    <t>00386775</t>
  </si>
  <si>
    <t>Gilmore Lane Elementary School</t>
  </si>
  <si>
    <t>1281 Gilmore Ln</t>
  </si>
  <si>
    <t>00386787</t>
  </si>
  <si>
    <t>Goldsmith Elementary School</t>
  </si>
  <si>
    <t>3520 Goldsmith Ln</t>
  </si>
  <si>
    <t>00386799</t>
  </si>
  <si>
    <t>Greathouse-Shryock Trad Es</t>
  </si>
  <si>
    <t>2700 Browns Ln</t>
  </si>
  <si>
    <t>00386804</t>
  </si>
  <si>
    <t>Greenwood Elementary School</t>
  </si>
  <si>
    <t>5801 Greenwood Rd</t>
  </si>
  <si>
    <t>00386816</t>
  </si>
  <si>
    <t>Gutermuth Elementary School</t>
  </si>
  <si>
    <t>1500 Sanders Ln</t>
  </si>
  <si>
    <t>00386763</t>
  </si>
  <si>
    <t>Hartstern Elementary School</t>
  </si>
  <si>
    <t>5200 Morningside Way</t>
  </si>
  <si>
    <t>00386828</t>
  </si>
  <si>
    <t>Hawthorne Elementary School</t>
  </si>
  <si>
    <t>2301 Clarendon Ave</t>
  </si>
  <si>
    <t>40205</t>
  </si>
  <si>
    <t>00387860</t>
  </si>
  <si>
    <t>Hazelwood Elementary School</t>
  </si>
  <si>
    <t>1325 Bluegrass Ave</t>
  </si>
  <si>
    <t>00386854</t>
  </si>
  <si>
    <t>Hite Elementary School</t>
  </si>
  <si>
    <t>12408 Old Shelbyville Rd</t>
  </si>
  <si>
    <t>40243</t>
  </si>
  <si>
    <t>12160600</t>
  </si>
  <si>
    <t>Home Of The Innocents-Weinberg</t>
  </si>
  <si>
    <t>1100 E Market St</t>
  </si>
  <si>
    <t>00386842</t>
  </si>
  <si>
    <t>3709 E Indian Trl</t>
  </si>
  <si>
    <t>00387949</t>
  </si>
  <si>
    <t>J F Kennedy Montessori Es</t>
  </si>
  <si>
    <t>3800 Gibson Ln</t>
  </si>
  <si>
    <t>02110168</t>
  </si>
  <si>
    <t>J Graham Brown School</t>
  </si>
  <si>
    <t>546 S 1st St</t>
  </si>
  <si>
    <t>40202</t>
  </si>
  <si>
    <t>00387913</t>
  </si>
  <si>
    <t>Jacob Elementary School</t>
  </si>
  <si>
    <t>3701 E Wheatmore Dr</t>
  </si>
  <si>
    <t>00386878</t>
  </si>
  <si>
    <t>Jeffersontown Elem School</t>
  </si>
  <si>
    <t>3610 Cedarwood Way</t>
  </si>
  <si>
    <t>00386919</t>
  </si>
  <si>
    <t>Johnsontown Road Elem School</t>
  </si>
  <si>
    <t>7201 Johnsontown Rd</t>
  </si>
  <si>
    <t>00386945</t>
  </si>
  <si>
    <t>Kenwood Elementary School</t>
  </si>
  <si>
    <t>7420 Justan Ave</t>
  </si>
  <si>
    <t>00386957</t>
  </si>
  <si>
    <t>Kerrick Elementary School</t>
  </si>
  <si>
    <t>2210 Upper Hunters Trce</t>
  </si>
  <si>
    <t>00387951</t>
  </si>
  <si>
    <t>King Elementary School</t>
  </si>
  <si>
    <t>4325 Vermont Ave</t>
  </si>
  <si>
    <t>00386969</t>
  </si>
  <si>
    <t>Klondike Lane Elem School</t>
  </si>
  <si>
    <t>3807 Klondike Ln</t>
  </si>
  <si>
    <t>40218</t>
  </si>
  <si>
    <t>00386983</t>
  </si>
  <si>
    <t>Laukhuf Elementary School</t>
  </si>
  <si>
    <t>5100 Capewood Dr</t>
  </si>
  <si>
    <t>00386995</t>
  </si>
  <si>
    <t>Layne Elementary School</t>
  </si>
  <si>
    <t>9831 East Ave</t>
  </si>
  <si>
    <t>00387559</t>
  </si>
  <si>
    <t>Lincoln Elem Perf Arts School</t>
  </si>
  <si>
    <t>930 E Main St</t>
  </si>
  <si>
    <t>00387016</t>
  </si>
  <si>
    <t>Lowe Elementary School</t>
  </si>
  <si>
    <t>210 Oxfordshire Ln</t>
  </si>
  <si>
    <t>40222</t>
  </si>
  <si>
    <t>00387042</t>
  </si>
  <si>
    <t>Luhr Elementary School</t>
  </si>
  <si>
    <t>6900 Fegenbush Ln</t>
  </si>
  <si>
    <t>40228</t>
  </si>
  <si>
    <t>05098246</t>
  </si>
  <si>
    <t>Malcolm B Chancey Elem School</t>
  </si>
  <si>
    <t>4301 Murphy Ln</t>
  </si>
  <si>
    <t>40241</t>
  </si>
  <si>
    <t>00388046</t>
  </si>
  <si>
    <t>Maupin Elementary School</t>
  </si>
  <si>
    <t>1312 Catalpa St</t>
  </si>
  <si>
    <t>00388010</t>
  </si>
  <si>
    <t>McFerran Preparatory Academy</t>
  </si>
  <si>
    <t>1900 S 7th St</t>
  </si>
  <si>
    <t>00387054</t>
  </si>
  <si>
    <t>Medora Elementary School</t>
  </si>
  <si>
    <t>11801 Deering Rd</t>
  </si>
  <si>
    <t>00387078</t>
  </si>
  <si>
    <t>Middletown Elementary School</t>
  </si>
  <si>
    <t>218 N Madison Ave</t>
  </si>
  <si>
    <t>00387080</t>
  </si>
  <si>
    <t>Mill Creek Elementary School</t>
  </si>
  <si>
    <t>3816 Dixie Hwy</t>
  </si>
  <si>
    <t>00387119</t>
  </si>
  <si>
    <t>Minors Lane Elementary School</t>
  </si>
  <si>
    <t>8510 Minor Ln</t>
  </si>
  <si>
    <t>12166769</t>
  </si>
  <si>
    <t>Norton Commons Elementary Sch</t>
  </si>
  <si>
    <t>10941 Kings Crown Dr</t>
  </si>
  <si>
    <t>Prospect</t>
  </si>
  <si>
    <t>40059</t>
  </si>
  <si>
    <t>00387157</t>
  </si>
  <si>
    <t>Norton Elementary School</t>
  </si>
  <si>
    <t>8101 Brownsboro Rd</t>
  </si>
  <si>
    <t>00387169</t>
  </si>
  <si>
    <t>Okolona Elementary School</t>
  </si>
  <si>
    <t>7606 Preston Hwy</t>
  </si>
  <si>
    <t>00388072</t>
  </si>
  <si>
    <t>Portland Elementary School</t>
  </si>
  <si>
    <t>3410 Northwestern Pkwy</t>
  </si>
  <si>
    <t>00387298</t>
  </si>
  <si>
    <t>Price Elementary School</t>
  </si>
  <si>
    <t>5001 Garden Green Way</t>
  </si>
  <si>
    <t>00387236</t>
  </si>
  <si>
    <t>1701 Rangeland Rd</t>
  </si>
  <si>
    <t>00388084</t>
  </si>
  <si>
    <t>1615 W Broadway</t>
  </si>
  <si>
    <t>00388101</t>
  </si>
  <si>
    <t>301 Southland Blvd</t>
  </si>
  <si>
    <t>00387286</t>
  </si>
  <si>
    <t>8408 Terry Rd</t>
  </si>
  <si>
    <t>00387303</t>
  </si>
  <si>
    <t>2701 Crums Ln</t>
  </si>
  <si>
    <t>00388125</t>
  </si>
  <si>
    <t>724 Denmark St</t>
  </si>
  <si>
    <t>00387444</t>
  </si>
  <si>
    <t>5310 Mercury Dr</t>
  </si>
  <si>
    <t>00388163</t>
  </si>
  <si>
    <t>Shelby Traditional Acad</t>
  </si>
  <si>
    <t>735 Ziegler St</t>
  </si>
  <si>
    <t>00387339</t>
  </si>
  <si>
    <t>3805 Fern Valley Rd</t>
  </si>
  <si>
    <t>00387341</t>
  </si>
  <si>
    <t>6401 Outer Loop</t>
  </si>
  <si>
    <t>00387365</t>
  </si>
  <si>
    <t>St Matthews Elementary School</t>
  </si>
  <si>
    <t>601 Browns Ln</t>
  </si>
  <si>
    <t>00387389</t>
  </si>
  <si>
    <t>Stonestreet Elementary School</t>
  </si>
  <si>
    <t>10007 Stonestreet Rd</t>
  </si>
  <si>
    <t>10914534</t>
  </si>
  <si>
    <t>Stopher Elementary School</t>
  </si>
  <si>
    <t>14417 Aiken Rd</t>
  </si>
  <si>
    <t>40245</t>
  </si>
  <si>
    <t>00387406</t>
  </si>
  <si>
    <t>Trunnell Elementary School</t>
  </si>
  <si>
    <t>7609 Saint Andrews Church Rd</t>
  </si>
  <si>
    <t>01556181</t>
  </si>
  <si>
    <t>Tully Elementary School</t>
  </si>
  <si>
    <t>3300 College Dr</t>
  </si>
  <si>
    <t>00387468</t>
  </si>
  <si>
    <t>7201 Watson Ln</t>
  </si>
  <si>
    <t>00387195</t>
  </si>
  <si>
    <t>3900 Breckenridge Ln</t>
  </si>
  <si>
    <t>00387470</t>
  </si>
  <si>
    <t>4800 Kaufman Ln</t>
  </si>
  <si>
    <t>11220594</t>
  </si>
  <si>
    <t>Western Day Treatment Program</t>
  </si>
  <si>
    <t>00388228</t>
  </si>
  <si>
    <t>1107 S 17th St</t>
  </si>
  <si>
    <t>40210</t>
  </si>
  <si>
    <t>00387432</t>
  </si>
  <si>
    <t>Wheeler Elementary School</t>
  </si>
  <si>
    <t>5700 Cynthia Dr</t>
  </si>
  <si>
    <t>00387509</t>
  </si>
  <si>
    <t>1913 Herr Ln</t>
  </si>
  <si>
    <t>00387511</t>
  </si>
  <si>
    <t>5601 Johnsontown Rd</t>
  </si>
  <si>
    <t>00387523</t>
  </si>
  <si>
    <t>Wilt Elementary School</t>
  </si>
  <si>
    <t>6700 Price Lane Rd</t>
  </si>
  <si>
    <t>00388230</t>
  </si>
  <si>
    <t>Young Elementary School</t>
  </si>
  <si>
    <t>3526 W Muhammad Ali Blvd</t>
  </si>
  <si>
    <t>00387535</t>
  </si>
  <si>
    <t>9620 Westport Rd</t>
  </si>
  <si>
    <t>00391768</t>
  </si>
  <si>
    <t>Jenkins Ind School District</t>
  </si>
  <si>
    <t>00391770</t>
  </si>
  <si>
    <t>11497 Hwy 805</t>
  </si>
  <si>
    <t>Burdine</t>
  </si>
  <si>
    <t>41517</t>
  </si>
  <si>
    <t>00389430</t>
  </si>
  <si>
    <t>Jessamine Co School District</t>
  </si>
  <si>
    <t>04915938</t>
  </si>
  <si>
    <t>Jessamine Early Lrng Vlg</t>
  </si>
  <si>
    <t>851 Wilmore Rd</t>
  </si>
  <si>
    <t>Nicholasville</t>
  </si>
  <si>
    <t>40356</t>
  </si>
  <si>
    <t>00389492</t>
  </si>
  <si>
    <t>Johnson Co School District</t>
  </si>
  <si>
    <t>01543952</t>
  </si>
  <si>
    <t>1715 Euclid Ave</t>
  </si>
  <si>
    <t>Paintsville</t>
  </si>
  <si>
    <t>41240</t>
  </si>
  <si>
    <t>00389507</t>
  </si>
  <si>
    <t>Flat Gap Elementary School</t>
  </si>
  <si>
    <t>1450 Ky Route 689 E</t>
  </si>
  <si>
    <t>Flatgap</t>
  </si>
  <si>
    <t>41219</t>
  </si>
  <si>
    <t>00389533</t>
  </si>
  <si>
    <t>649 Us Highway 23 S</t>
  </si>
  <si>
    <t>Staffordsvlle</t>
  </si>
  <si>
    <t>41256</t>
  </si>
  <si>
    <t>00389545</t>
  </si>
  <si>
    <t>Porter Elementary School</t>
  </si>
  <si>
    <t>7210 Us Highway 321 S</t>
  </si>
  <si>
    <t>Hagerhill</t>
  </si>
  <si>
    <t>41222</t>
  </si>
  <si>
    <t>00389557</t>
  </si>
  <si>
    <t>3936 N Us Highway 23</t>
  </si>
  <si>
    <t>Wittensville</t>
  </si>
  <si>
    <t>41274</t>
  </si>
  <si>
    <t>00389806</t>
  </si>
  <si>
    <t>Kenton Co School District</t>
  </si>
  <si>
    <t>00389818</t>
  </si>
  <si>
    <t>Beechgrove Elementary School</t>
  </si>
  <si>
    <t>1029 Bristow Rd</t>
  </si>
  <si>
    <t>Independence</t>
  </si>
  <si>
    <t>41051</t>
  </si>
  <si>
    <t>00389870</t>
  </si>
  <si>
    <t>Ft Wright Elementary School</t>
  </si>
  <si>
    <t>501 Farrell Dr</t>
  </si>
  <si>
    <t>Ft Wright</t>
  </si>
  <si>
    <t>00389856</t>
  </si>
  <si>
    <t>J A Caywood Elementary School</t>
  </si>
  <si>
    <t>3300 Turkeyfoot Rd</t>
  </si>
  <si>
    <t>Edgewood</t>
  </si>
  <si>
    <t>00389868</t>
  </si>
  <si>
    <t>Kenton Elementary School</t>
  </si>
  <si>
    <t>11246 Madison Pike</t>
  </si>
  <si>
    <t>00389882</t>
  </si>
  <si>
    <t>Piner Elementary School</t>
  </si>
  <si>
    <t>2845 Piner Ridge Rd</t>
  </si>
  <si>
    <t>Morning View</t>
  </si>
  <si>
    <t>41063</t>
  </si>
  <si>
    <t>00389894</t>
  </si>
  <si>
    <t>440 Dudley Pike</t>
  </si>
  <si>
    <t>00389820</t>
  </si>
  <si>
    <t>2772 Amsterdam Rd</t>
  </si>
  <si>
    <t>Villa Hills</t>
  </si>
  <si>
    <t>00389909</t>
  </si>
  <si>
    <t>3845 Stewart Dr</t>
  </si>
  <si>
    <t>04810857</t>
  </si>
  <si>
    <t>Summit View Academy</t>
  </si>
  <si>
    <t>5006 Madison Pike</t>
  </si>
  <si>
    <t>00389923</t>
  </si>
  <si>
    <t>Taylor Mill Elementary School</t>
  </si>
  <si>
    <t>5907 Taylor Mill Rd</t>
  </si>
  <si>
    <t>Taylor Mill</t>
  </si>
  <si>
    <t>00389961</t>
  </si>
  <si>
    <t>2977 Harris Pike</t>
  </si>
  <si>
    <t>00378522</t>
  </si>
  <si>
    <t>Kentucky Dept of Education</t>
  </si>
  <si>
    <t>01782689</t>
  </si>
  <si>
    <t>Model Laboratory School</t>
  </si>
  <si>
    <t>521 Lancaster Ave</t>
  </si>
  <si>
    <t>Richmond</t>
  </si>
  <si>
    <t>40475</t>
  </si>
  <si>
    <t>00390831</t>
  </si>
  <si>
    <t>Knott Co School District</t>
  </si>
  <si>
    <t>00390843</t>
  </si>
  <si>
    <t>Beaver Creek Elementary School</t>
  </si>
  <si>
    <t>8000 Highway 7 S</t>
  </si>
  <si>
    <t>Topmost</t>
  </si>
  <si>
    <t>41862</t>
  </si>
  <si>
    <t>00390881</t>
  </si>
  <si>
    <t>Carr Creek Elementary School</t>
  </si>
  <si>
    <t>8596 Highway 160 S</t>
  </si>
  <si>
    <t>Littcarr</t>
  </si>
  <si>
    <t>41834</t>
  </si>
  <si>
    <t>00390893</t>
  </si>
  <si>
    <t>Cordia School</t>
  </si>
  <si>
    <t>6050 Lotts Creek Rd</t>
  </si>
  <si>
    <t>00390922</t>
  </si>
  <si>
    <t>Emmalena Elementary School</t>
  </si>
  <si>
    <t>41740</t>
  </si>
  <si>
    <t>00390934</t>
  </si>
  <si>
    <t>Hindman Elementary School</t>
  </si>
  <si>
    <t>875 W Main St</t>
  </si>
  <si>
    <t>Hindman</t>
  </si>
  <si>
    <t>41822</t>
  </si>
  <si>
    <t>00390958</t>
  </si>
  <si>
    <t>Jones Fork Elementary School</t>
  </si>
  <si>
    <t>Mousie</t>
  </si>
  <si>
    <t>41839</t>
  </si>
  <si>
    <t>00391031</t>
  </si>
  <si>
    <t>Knox Co School District</t>
  </si>
  <si>
    <t>00391055</t>
  </si>
  <si>
    <t>1000 Ky 3439</t>
  </si>
  <si>
    <t>00391067</t>
  </si>
  <si>
    <t>Dewitt Elementary School</t>
  </si>
  <si>
    <t>Flat Lick</t>
  </si>
  <si>
    <t>40935</t>
  </si>
  <si>
    <t>00391079</t>
  </si>
  <si>
    <t>Flat Lick Elementary School</t>
  </si>
  <si>
    <t>110 Kentucky 3085</t>
  </si>
  <si>
    <t>00391108</t>
  </si>
  <si>
    <t>G R Hampton Elementary School</t>
  </si>
  <si>
    <t>60 Ky 3441</t>
  </si>
  <si>
    <t>00391081</t>
  </si>
  <si>
    <t>Girdler Elementary School</t>
  </si>
  <si>
    <t>Girdler</t>
  </si>
  <si>
    <t>40943</t>
  </si>
  <si>
    <t>00391110</t>
  </si>
  <si>
    <t>Jesse D Lay Elementary School</t>
  </si>
  <si>
    <t>220 N Allison Ave</t>
  </si>
  <si>
    <t>03241629</t>
  </si>
  <si>
    <t>366 N Highway 830</t>
  </si>
  <si>
    <t>00391249</t>
  </si>
  <si>
    <t>Larue Co School District</t>
  </si>
  <si>
    <t>00391299</t>
  </si>
  <si>
    <t>2101 Lincoln Farm Rd</t>
  </si>
  <si>
    <t>Hodgenville</t>
  </si>
  <si>
    <t>42748</t>
  </si>
  <si>
    <t>00391263</t>
  </si>
  <si>
    <t>Hodgenville Elementary School</t>
  </si>
  <si>
    <t>33 Eagle Ln</t>
  </si>
  <si>
    <t>00391328</t>
  </si>
  <si>
    <t>Laurel Co School District</t>
  </si>
  <si>
    <t>00391330</t>
  </si>
  <si>
    <t>Bush Elementary School</t>
  </si>
  <si>
    <t>1832 E Laurel Rd</t>
  </si>
  <si>
    <t>London</t>
  </si>
  <si>
    <t>40741</t>
  </si>
  <si>
    <t>00391354</t>
  </si>
  <si>
    <t>Camp Ground Elementary School</t>
  </si>
  <si>
    <t>6800 Barbourville Rd</t>
  </si>
  <si>
    <t>40744</t>
  </si>
  <si>
    <t>02222280</t>
  </si>
  <si>
    <t>Cold Hill Elementary School</t>
  </si>
  <si>
    <t>4012 W Laurel Rd</t>
  </si>
  <si>
    <t>00391366</t>
  </si>
  <si>
    <t>Colony Elementary School</t>
  </si>
  <si>
    <t>3656 Somerset Rd</t>
  </si>
  <si>
    <t>00391380</t>
  </si>
  <si>
    <t>Hazel Green Elementary School</t>
  </si>
  <si>
    <t>2515 Highway 1394</t>
  </si>
  <si>
    <t>00391378</t>
  </si>
  <si>
    <t>Hunter Hills Elementary School</t>
  </si>
  <si>
    <t>8325 S Us Highway 25</t>
  </si>
  <si>
    <t>00391407</t>
  </si>
  <si>
    <t>1781 McWhorter Rd</t>
  </si>
  <si>
    <t>01170816</t>
  </si>
  <si>
    <t>Keavy Elementary School</t>
  </si>
  <si>
    <t>598 W Highway 312</t>
  </si>
  <si>
    <t>Keavy</t>
  </si>
  <si>
    <t>40737</t>
  </si>
  <si>
    <t>00391457</t>
  </si>
  <si>
    <t>London Elementary School</t>
  </si>
  <si>
    <t>600 N Main St</t>
  </si>
  <si>
    <t>00391495</t>
  </si>
  <si>
    <t>Sublimity Elementary School</t>
  </si>
  <si>
    <t>900 Sublimity School Rd</t>
  </si>
  <si>
    <t>11079187</t>
  </si>
  <si>
    <t>Wyan-Pine Grove Elementary Sch</t>
  </si>
  <si>
    <t>2330 Keavy Rd</t>
  </si>
  <si>
    <t>00391500</t>
  </si>
  <si>
    <t>Lawrence Co School District</t>
  </si>
  <si>
    <t>00391512</t>
  </si>
  <si>
    <t>Blaine Elementary School</t>
  </si>
  <si>
    <t>600 Highway 2562</t>
  </si>
  <si>
    <t>Blaine</t>
  </si>
  <si>
    <t>41124</t>
  </si>
  <si>
    <t>00391536</t>
  </si>
  <si>
    <t>Fallsburg Elementary School</t>
  </si>
  <si>
    <t>6869 N Highway 3</t>
  </si>
  <si>
    <t>Louisa</t>
  </si>
  <si>
    <t>41230</t>
  </si>
  <si>
    <t>00391548</t>
  </si>
  <si>
    <t>Louisa West Elementary School</t>
  </si>
  <si>
    <t>201 S Boone St</t>
  </si>
  <si>
    <t>00391598</t>
  </si>
  <si>
    <t>Lee Co School District</t>
  </si>
  <si>
    <t>00391639</t>
  </si>
  <si>
    <t>Lee Co Elementary School</t>
  </si>
  <si>
    <t>1665 Highway 11 S</t>
  </si>
  <si>
    <t>Beattyville</t>
  </si>
  <si>
    <t>41311</t>
  </si>
  <si>
    <t>00391653</t>
  </si>
  <si>
    <t>Leslie Co School District</t>
  </si>
  <si>
    <t>00391691</t>
  </si>
  <si>
    <t>Hayes Lewis Elementary School</t>
  </si>
  <si>
    <t>Yeaddiss</t>
  </si>
  <si>
    <t>41777</t>
  </si>
  <si>
    <t>00391706</t>
  </si>
  <si>
    <t>Mountain View Elementary Sch</t>
  </si>
  <si>
    <t>Hyden</t>
  </si>
  <si>
    <t>41749</t>
  </si>
  <si>
    <t>00391744</t>
  </si>
  <si>
    <t>Stinnett Elementary School</t>
  </si>
  <si>
    <t>12975 Highway 421</t>
  </si>
  <si>
    <t>Hoskinston</t>
  </si>
  <si>
    <t>40844</t>
  </si>
  <si>
    <t>00391756</t>
  </si>
  <si>
    <t>Wooton</t>
  </si>
  <si>
    <t>41776</t>
  </si>
  <si>
    <t>00391811</t>
  </si>
  <si>
    <t>Letcher Co Public School Dist</t>
  </si>
  <si>
    <t>00391861</t>
  </si>
  <si>
    <t>Arlie Boggs Elementary School</t>
  </si>
  <si>
    <t>Eolia</t>
  </si>
  <si>
    <t>40826</t>
  </si>
  <si>
    <t>00391859</t>
  </si>
  <si>
    <t>Cowan Elementary School</t>
  </si>
  <si>
    <t>3125 Highway 931 S</t>
  </si>
  <si>
    <t>Whitesburg</t>
  </si>
  <si>
    <t>41858</t>
  </si>
  <si>
    <t>02042561</t>
  </si>
  <si>
    <t>Letcher Elementary School</t>
  </si>
  <si>
    <t>160 Lhs Dr</t>
  </si>
  <si>
    <t>Letcher</t>
  </si>
  <si>
    <t>41832</t>
  </si>
  <si>
    <t>00391940</t>
  </si>
  <si>
    <t>Martha Jane Potter School</t>
  </si>
  <si>
    <t>55 Kona Dr</t>
  </si>
  <si>
    <t>00391964</t>
  </si>
  <si>
    <t>330 Parks St</t>
  </si>
  <si>
    <t>00391990</t>
  </si>
  <si>
    <t>Lewis Co School District</t>
  </si>
  <si>
    <t>00392011</t>
  </si>
  <si>
    <t>Garrison</t>
  </si>
  <si>
    <t>41141</t>
  </si>
  <si>
    <t>00392035</t>
  </si>
  <si>
    <t>Laurel Elementary School</t>
  </si>
  <si>
    <t>Vanceburg</t>
  </si>
  <si>
    <t>41179</t>
  </si>
  <si>
    <t>00392047</t>
  </si>
  <si>
    <t>Lewis Co Central Elem School</t>
  </si>
  <si>
    <t>86 Walter St</t>
  </si>
  <si>
    <t>00392061</t>
  </si>
  <si>
    <t>Tollesboro Elementary School</t>
  </si>
  <si>
    <t>Tollesboro</t>
  </si>
  <si>
    <t>41189</t>
  </si>
  <si>
    <t>00392097</t>
  </si>
  <si>
    <t>Lincoln Co School District</t>
  </si>
  <si>
    <t>00392114</t>
  </si>
  <si>
    <t>Crab Orchard</t>
  </si>
  <si>
    <t>40419</t>
  </si>
  <si>
    <t>00392126</t>
  </si>
  <si>
    <t>75 Tick Ridge Rd</t>
  </si>
  <si>
    <t>Waynesburg</t>
  </si>
  <si>
    <t>40489</t>
  </si>
  <si>
    <t>00392138</t>
  </si>
  <si>
    <t>93 College St</t>
  </si>
  <si>
    <t>Hustonville</t>
  </si>
  <si>
    <t>40437</t>
  </si>
  <si>
    <t>00392164</t>
  </si>
  <si>
    <t>Mc Kinney</t>
  </si>
  <si>
    <t>40448</t>
  </si>
  <si>
    <t>00392176</t>
  </si>
  <si>
    <t>101 Old Fort Rd</t>
  </si>
  <si>
    <t>Stanford</t>
  </si>
  <si>
    <t>40484</t>
  </si>
  <si>
    <t>00392188</t>
  </si>
  <si>
    <t>345 Ky Highway 328 W</t>
  </si>
  <si>
    <t>00392190</t>
  </si>
  <si>
    <t>Livingston Co School District</t>
  </si>
  <si>
    <t>00392217</t>
  </si>
  <si>
    <t>North Livingston Elem School</t>
  </si>
  <si>
    <t>1372 Us Highway 60 E</t>
  </si>
  <si>
    <t>Burna</t>
  </si>
  <si>
    <t>42028</t>
  </si>
  <si>
    <t>00392205</t>
  </si>
  <si>
    <t>South Livingston Co Elem Sch</t>
  </si>
  <si>
    <t>850 Cutoff Rd</t>
  </si>
  <si>
    <t>Smithland</t>
  </si>
  <si>
    <t>42081</t>
  </si>
  <si>
    <t>00392267</t>
  </si>
  <si>
    <t>Logan Co School District</t>
  </si>
  <si>
    <t>00392281</t>
  </si>
  <si>
    <t>Adairville School</t>
  </si>
  <si>
    <t>226 School St</t>
  </si>
  <si>
    <t>Adairville</t>
  </si>
  <si>
    <t>42202</t>
  </si>
  <si>
    <t>00392308</t>
  </si>
  <si>
    <t>Auburn Elementary School</t>
  </si>
  <si>
    <t>221 College St</t>
  </si>
  <si>
    <t>Auburn</t>
  </si>
  <si>
    <t>42206</t>
  </si>
  <si>
    <t>00392322</t>
  </si>
  <si>
    <t>Chandlers Elementary School</t>
  </si>
  <si>
    <t>6000 Morgantown Rd</t>
  </si>
  <si>
    <t>Russellville</t>
  </si>
  <si>
    <t>42276</t>
  </si>
  <si>
    <t>00392346</t>
  </si>
  <si>
    <t>Lewisburg Elementary School</t>
  </si>
  <si>
    <t>750 Stacker St</t>
  </si>
  <si>
    <t>Lewisburg</t>
  </si>
  <si>
    <t>42256</t>
  </si>
  <si>
    <t>00392360</t>
  </si>
  <si>
    <t>Olmstead Elementary School</t>
  </si>
  <si>
    <t>1170 Olmstead Rd</t>
  </si>
  <si>
    <t>Olmstead</t>
  </si>
  <si>
    <t>42265</t>
  </si>
  <si>
    <t>00389973</t>
  </si>
  <si>
    <t>Ludlow Ind School District</t>
  </si>
  <si>
    <t>00389997</t>
  </si>
  <si>
    <t>Mary A Goetz Elementary School</t>
  </si>
  <si>
    <t>512 Oak St</t>
  </si>
  <si>
    <t>Ludlow</t>
  </si>
  <si>
    <t>41016</t>
  </si>
  <si>
    <t>00392425</t>
  </si>
  <si>
    <t>Lyon Co School District</t>
  </si>
  <si>
    <t>00392437</t>
  </si>
  <si>
    <t>Lyon Co Elementary School</t>
  </si>
  <si>
    <t>201 W Fairview Ave</t>
  </si>
  <si>
    <t>Eddyville</t>
  </si>
  <si>
    <t>42038</t>
  </si>
  <si>
    <t>00392932</t>
  </si>
  <si>
    <t>Madison Co School District</t>
  </si>
  <si>
    <t>00392968</t>
  </si>
  <si>
    <t>Kingston Elementary School</t>
  </si>
  <si>
    <t>2845 Battlefield Memorial Hwy</t>
  </si>
  <si>
    <t>00392970</t>
  </si>
  <si>
    <t>Kirksville Elementary School</t>
  </si>
  <si>
    <t>2399 Lancaster Rd</t>
  </si>
  <si>
    <t>00393041</t>
  </si>
  <si>
    <t>Madison Kindergarten Academy</t>
  </si>
  <si>
    <t>300 Bond St</t>
  </si>
  <si>
    <t>04918849</t>
  </si>
  <si>
    <t>109 Oakwood Dr</t>
  </si>
  <si>
    <t>00393015</t>
  </si>
  <si>
    <t>359 Waco Loop Rd</t>
  </si>
  <si>
    <t>Waco</t>
  </si>
  <si>
    <t>40385</t>
  </si>
  <si>
    <t>00393089</t>
  </si>
  <si>
    <t>Magoffin Co School District</t>
  </si>
  <si>
    <t>11240142</t>
  </si>
  <si>
    <t>North Magoffin Elementary Sch</t>
  </si>
  <si>
    <t>1991 Highway 460 W</t>
  </si>
  <si>
    <t>Salyersville</t>
  </si>
  <si>
    <t>41465</t>
  </si>
  <si>
    <t>00393144</t>
  </si>
  <si>
    <t>Salyersville Grade School</t>
  </si>
  <si>
    <t>608 Hornet Dr</t>
  </si>
  <si>
    <t>00393091</t>
  </si>
  <si>
    <t>South Magoffin Elementary Sch</t>
  </si>
  <si>
    <t>171 Half Mountain Rd</t>
  </si>
  <si>
    <t>00393168</t>
  </si>
  <si>
    <t>Marion Co Public Schools</t>
  </si>
  <si>
    <t>00393182</t>
  </si>
  <si>
    <t>Calvary Elementary School</t>
  </si>
  <si>
    <t>3345 Highway 208</t>
  </si>
  <si>
    <t>Lebanon</t>
  </si>
  <si>
    <t>40033</t>
  </si>
  <si>
    <t>00393194</t>
  </si>
  <si>
    <t>Glasscock Elementary School</t>
  </si>
  <si>
    <t>773 E Main St</t>
  </si>
  <si>
    <t>00393211</t>
  </si>
  <si>
    <t>Lebanon Elementary School</t>
  </si>
  <si>
    <t>420 W Main St</t>
  </si>
  <si>
    <t>03159038</t>
  </si>
  <si>
    <t>8175 N Loretto Rd</t>
  </si>
  <si>
    <t>Loretto</t>
  </si>
  <si>
    <t>40037</t>
  </si>
  <si>
    <t>00393273</t>
  </si>
  <si>
    <t>Marshall Co School District</t>
  </si>
  <si>
    <t>00393285</t>
  </si>
  <si>
    <t>Benton Elementary School</t>
  </si>
  <si>
    <t>208 W 11th St</t>
  </si>
  <si>
    <t>Benton</t>
  </si>
  <si>
    <t>42025</t>
  </si>
  <si>
    <t>00393314</t>
  </si>
  <si>
    <t>Calvert City Elementary School</t>
  </si>
  <si>
    <t>Calvert City</t>
  </si>
  <si>
    <t>42029</t>
  </si>
  <si>
    <t>00393326</t>
  </si>
  <si>
    <t>115 Jim Goheen Dr</t>
  </si>
  <si>
    <t>00393338</t>
  </si>
  <si>
    <t>Jonathan Elementary School</t>
  </si>
  <si>
    <t>9207 Us Highway 68 E</t>
  </si>
  <si>
    <t>00393364</t>
  </si>
  <si>
    <t>8400 Us Highway 68 W</t>
  </si>
  <si>
    <t>00393376</t>
  </si>
  <si>
    <t>South Marshall Elementary Sch</t>
  </si>
  <si>
    <t>155 Sid Darnall Rd</t>
  </si>
  <si>
    <t>00393388</t>
  </si>
  <si>
    <t>Martin Co School District</t>
  </si>
  <si>
    <t>00393390</t>
  </si>
  <si>
    <t>179 Eden Ln</t>
  </si>
  <si>
    <t>Inez</t>
  </si>
  <si>
    <t>41224</t>
  </si>
  <si>
    <t>00393405</t>
  </si>
  <si>
    <t>Inez Elementary School</t>
  </si>
  <si>
    <t>5000 Elementary Dr</t>
  </si>
  <si>
    <t>00393467</t>
  </si>
  <si>
    <t>33 Warfield Elementary Loop</t>
  </si>
  <si>
    <t>Warfield</t>
  </si>
  <si>
    <t>41267</t>
  </si>
  <si>
    <t>00393479</t>
  </si>
  <si>
    <t>Mason Co School District</t>
  </si>
  <si>
    <t>00393493</t>
  </si>
  <si>
    <t>Charles Straub Elem School</t>
  </si>
  <si>
    <t>387 Chenault Dr</t>
  </si>
  <si>
    <t>Maysville</t>
  </si>
  <si>
    <t>41056</t>
  </si>
  <si>
    <t>00384492</t>
  </si>
  <si>
    <t>Mayfield Ind School District</t>
  </si>
  <si>
    <t>00384507</t>
  </si>
  <si>
    <t>Mayfield Elementary School</t>
  </si>
  <si>
    <t>1004 Backusburg Rd</t>
  </si>
  <si>
    <t>00392451</t>
  </si>
  <si>
    <t>00392463</t>
  </si>
  <si>
    <t>Concord Elementary School</t>
  </si>
  <si>
    <t>5184 Hinkleville Rd</t>
  </si>
  <si>
    <t>Paducah</t>
  </si>
  <si>
    <t>42001</t>
  </si>
  <si>
    <t>02131095</t>
  </si>
  <si>
    <t>Heath Elementary School</t>
  </si>
  <si>
    <t>4365 Metropolis Lake Rd</t>
  </si>
  <si>
    <t>West Paducah</t>
  </si>
  <si>
    <t>42086</t>
  </si>
  <si>
    <t>01878018</t>
  </si>
  <si>
    <t>Hendron-Lone Oak Elem School</t>
  </si>
  <si>
    <t>2501 Marshall Ave</t>
  </si>
  <si>
    <t>42003</t>
  </si>
  <si>
    <t>00392530</t>
  </si>
  <si>
    <t>Lone Oak Elementary School</t>
  </si>
  <si>
    <t>301 Cumberland Ave</t>
  </si>
  <si>
    <t>00392578</t>
  </si>
  <si>
    <t>5741 Benton Rd</t>
  </si>
  <si>
    <t>00392748</t>
  </si>
  <si>
    <t>McCreary Co School District</t>
  </si>
  <si>
    <t>00392774</t>
  </si>
  <si>
    <t>Pine Knot ES</t>
  </si>
  <si>
    <t>119 E Highway 2792</t>
  </si>
  <si>
    <t>Pine Knot</t>
  </si>
  <si>
    <t>42635</t>
  </si>
  <si>
    <t>00392827</t>
  </si>
  <si>
    <t>2819 N Highway 27</t>
  </si>
  <si>
    <t>Whitley City</t>
  </si>
  <si>
    <t>42653</t>
  </si>
  <si>
    <t>00392839</t>
  </si>
  <si>
    <t>McLean Co School District</t>
  </si>
  <si>
    <t>00392853</t>
  </si>
  <si>
    <t>Calhoun Elementary School</t>
  </si>
  <si>
    <t>755 Main St</t>
  </si>
  <si>
    <t>Calhoun</t>
  </si>
  <si>
    <t>42327</t>
  </si>
  <si>
    <t>00392877</t>
  </si>
  <si>
    <t>Livermore Elementary School</t>
  </si>
  <si>
    <t>Livermore</t>
  </si>
  <si>
    <t>42352</t>
  </si>
  <si>
    <t>00392891</t>
  </si>
  <si>
    <t>Marie Gatton Phillips Elem Sch</t>
  </si>
  <si>
    <t>Sacramento</t>
  </si>
  <si>
    <t>42372</t>
  </si>
  <si>
    <t>00393584</t>
  </si>
  <si>
    <t>Meade Co School District</t>
  </si>
  <si>
    <t>00393651</t>
  </si>
  <si>
    <t>Brandenburg Primary School</t>
  </si>
  <si>
    <t>750 Broadway St</t>
  </si>
  <si>
    <t>Brandenburg</t>
  </si>
  <si>
    <t>40108</t>
  </si>
  <si>
    <t>00393637</t>
  </si>
  <si>
    <t>Ekron Elementary School</t>
  </si>
  <si>
    <t>2500 Haysville Rd</t>
  </si>
  <si>
    <t>Ekron</t>
  </si>
  <si>
    <t>40117</t>
  </si>
  <si>
    <t>11561427</t>
  </si>
  <si>
    <t>Flaherty Primary School</t>
  </si>
  <si>
    <t>2635 Flaherty Rd</t>
  </si>
  <si>
    <t>00393687</t>
  </si>
  <si>
    <t>520 Rhodelia Rd</t>
  </si>
  <si>
    <t>Payneville</t>
  </si>
  <si>
    <t>40157</t>
  </si>
  <si>
    <t>00393699</t>
  </si>
  <si>
    <t>Menifee Co School District</t>
  </si>
  <si>
    <t>00393704</t>
  </si>
  <si>
    <t>Botts Elementary School</t>
  </si>
  <si>
    <t>Denniston</t>
  </si>
  <si>
    <t>40316</t>
  </si>
  <si>
    <t>00393728</t>
  </si>
  <si>
    <t>Menifee Elementary K-8 School</t>
  </si>
  <si>
    <t>57 Indian Creek Rd</t>
  </si>
  <si>
    <t>Frenchburg</t>
  </si>
  <si>
    <t>40322</t>
  </si>
  <si>
    <t>00393807</t>
  </si>
  <si>
    <t>Mercer Co School District</t>
  </si>
  <si>
    <t>00393819</t>
  </si>
  <si>
    <t>Mercer Co Elementary School</t>
  </si>
  <si>
    <t>741 Tapp Rd</t>
  </si>
  <si>
    <t>Harrodsburg</t>
  </si>
  <si>
    <t>40330</t>
  </si>
  <si>
    <t>00393833</t>
  </si>
  <si>
    <t>Metcalfe Co School District</t>
  </si>
  <si>
    <t>00393845</t>
  </si>
  <si>
    <t>703 W Stockton St</t>
  </si>
  <si>
    <t>Edmonton</t>
  </si>
  <si>
    <t>42129</t>
  </si>
  <si>
    <t>00379289</t>
  </si>
  <si>
    <t>Middlesboro Ind School Dist</t>
  </si>
  <si>
    <t>00379291</t>
  </si>
  <si>
    <t>Middlesboro Elementary School</t>
  </si>
  <si>
    <t>3400 Cumberland Ave</t>
  </si>
  <si>
    <t>00393883</t>
  </si>
  <si>
    <t>Monroe Co School District</t>
  </si>
  <si>
    <t>01170828</t>
  </si>
  <si>
    <t>Gamaliel Elementary School</t>
  </si>
  <si>
    <t>320 W Main St</t>
  </si>
  <si>
    <t>Gamaliel</t>
  </si>
  <si>
    <t>42140</t>
  </si>
  <si>
    <t>00393924</t>
  </si>
  <si>
    <t>Joe Harrison Carter Elem Sch</t>
  </si>
  <si>
    <t>3888 Edmonton Rd</t>
  </si>
  <si>
    <t>Tompkinsville</t>
  </si>
  <si>
    <t>42167</t>
  </si>
  <si>
    <t>00393936</t>
  </si>
  <si>
    <t>Tompkinsville Elem School</t>
  </si>
  <si>
    <t>420 Elementary School Rd</t>
  </si>
  <si>
    <t>00393950</t>
  </si>
  <si>
    <t>Montgomery Co School District</t>
  </si>
  <si>
    <t>00393962</t>
  </si>
  <si>
    <t>Camargo Elementary School</t>
  </si>
  <si>
    <t>4307 Camargo Rd</t>
  </si>
  <si>
    <t>Mt Sterling</t>
  </si>
  <si>
    <t>40353</t>
  </si>
  <si>
    <t>00393974</t>
  </si>
  <si>
    <t>Mapleton Elementary School</t>
  </si>
  <si>
    <t>809 Indian Mound Dr</t>
  </si>
  <si>
    <t>00394019</t>
  </si>
  <si>
    <t>Mt Sterling Elementary School</t>
  </si>
  <si>
    <t>6601 Indian Mound Rd</t>
  </si>
  <si>
    <t>00394033</t>
  </si>
  <si>
    <t>Morgan Co School District</t>
  </si>
  <si>
    <t>00394057</t>
  </si>
  <si>
    <t>East Valley Elementary School</t>
  </si>
  <si>
    <t>7585 Highway 172</t>
  </si>
  <si>
    <t>West Liberty</t>
  </si>
  <si>
    <t>41472</t>
  </si>
  <si>
    <t>00394069</t>
  </si>
  <si>
    <t>Ezel Elementary School</t>
  </si>
  <si>
    <t>31 Walnut St</t>
  </si>
  <si>
    <t>Ezel</t>
  </si>
  <si>
    <t>41425</t>
  </si>
  <si>
    <t>00394112</t>
  </si>
  <si>
    <t>Morgan Central Elem School</t>
  </si>
  <si>
    <t>3201 Highway 460 W</t>
  </si>
  <si>
    <t>00394095</t>
  </si>
  <si>
    <t>Wrigley Elementary School</t>
  </si>
  <si>
    <t>7490 Highway 7</t>
  </si>
  <si>
    <t>00394186</t>
  </si>
  <si>
    <t>Muhlenberg Co School District</t>
  </si>
  <si>
    <t>00394203</t>
  </si>
  <si>
    <t>Bremen Elementary School</t>
  </si>
  <si>
    <t>5000 Main St</t>
  </si>
  <si>
    <t>Bremen</t>
  </si>
  <si>
    <t>42325</t>
  </si>
  <si>
    <t>00394136</t>
  </si>
  <si>
    <t>Central City Elementary School</t>
  </si>
  <si>
    <t>1501 N 2nd St</t>
  </si>
  <si>
    <t>Central City</t>
  </si>
  <si>
    <t>42330</t>
  </si>
  <si>
    <t>00394162</t>
  </si>
  <si>
    <t>Greenville Elementary School</t>
  </si>
  <si>
    <t>201 E Main Cross St</t>
  </si>
  <si>
    <t>Greenville</t>
  </si>
  <si>
    <t>42345</t>
  </si>
  <si>
    <t>00394289</t>
  </si>
  <si>
    <t>Longest Elementary School</t>
  </si>
  <si>
    <t>1020 N Main St</t>
  </si>
  <si>
    <t>00394227</t>
  </si>
  <si>
    <t>South Elementary School</t>
  </si>
  <si>
    <t>2005 Us Highway 431 S</t>
  </si>
  <si>
    <t>Beechmont</t>
  </si>
  <si>
    <t>42323</t>
  </si>
  <si>
    <t>00380769</t>
  </si>
  <si>
    <t>Murray Ind School District</t>
  </si>
  <si>
    <t>00380812</t>
  </si>
  <si>
    <t>Murray Elementary School</t>
  </si>
  <si>
    <t>111 S Broach St</t>
  </si>
  <si>
    <t>00394356</t>
  </si>
  <si>
    <t>Nelson Co School District</t>
  </si>
  <si>
    <t>00394394</t>
  </si>
  <si>
    <t>Bloomfield Elementary School</t>
  </si>
  <si>
    <t>360 Arnold Ln</t>
  </si>
  <si>
    <t>40008</t>
  </si>
  <si>
    <t>00394382</t>
  </si>
  <si>
    <t>Boston School</t>
  </si>
  <si>
    <t>130 Wilson Creek Rd</t>
  </si>
  <si>
    <t>Boston</t>
  </si>
  <si>
    <t>40107</t>
  </si>
  <si>
    <t>00394409</t>
  </si>
  <si>
    <t>Cox's Creek Elementary School</t>
  </si>
  <si>
    <t>5635 Louisville Rd</t>
  </si>
  <si>
    <t>Coxs Creek</t>
  </si>
  <si>
    <t>40013</t>
  </si>
  <si>
    <t>00394423</t>
  </si>
  <si>
    <t>Foster Heights Elem School</t>
  </si>
  <si>
    <t>211 E Muir Ave</t>
  </si>
  <si>
    <t>00394447</t>
  </si>
  <si>
    <t>New Haven School</t>
  </si>
  <si>
    <t>489 High St</t>
  </si>
  <si>
    <t>New Haven</t>
  </si>
  <si>
    <t>40051</t>
  </si>
  <si>
    <t>00381036</t>
  </si>
  <si>
    <t>Newport Ind School District</t>
  </si>
  <si>
    <t>00381048</t>
  </si>
  <si>
    <t>Newport Primary School</t>
  </si>
  <si>
    <t>1102 York St</t>
  </si>
  <si>
    <t>Newport</t>
  </si>
  <si>
    <t>41071</t>
  </si>
  <si>
    <t>00394473</t>
  </si>
  <si>
    <t>Nicholas Co School District</t>
  </si>
  <si>
    <t>00394485</t>
  </si>
  <si>
    <t>Nicholas Co Elementary School</t>
  </si>
  <si>
    <t>133 School Dr</t>
  </si>
  <si>
    <t>Carlisle</t>
  </si>
  <si>
    <t>40311</t>
  </si>
  <si>
    <t>00394502</t>
  </si>
  <si>
    <t>Ohio Co School District</t>
  </si>
  <si>
    <t>00394514</t>
  </si>
  <si>
    <t>Beaver Dam Elementary School</t>
  </si>
  <si>
    <t>183 E Us Highway 62</t>
  </si>
  <si>
    <t>Beaver Dam</t>
  </si>
  <si>
    <t>42320</t>
  </si>
  <si>
    <t>00394552</t>
  </si>
  <si>
    <t>Fordsville Elementary School</t>
  </si>
  <si>
    <t>359 W Main St</t>
  </si>
  <si>
    <t>Fordsville</t>
  </si>
  <si>
    <t>42343</t>
  </si>
  <si>
    <t>00394564</t>
  </si>
  <si>
    <t>Horse Branch Elementary School</t>
  </si>
  <si>
    <t>11980 Us Highway 62 E</t>
  </si>
  <si>
    <t>Horse Branch</t>
  </si>
  <si>
    <t>42349</t>
  </si>
  <si>
    <t>00394605</t>
  </si>
  <si>
    <t>3836 S Us Highway 231</t>
  </si>
  <si>
    <t>00394617</t>
  </si>
  <si>
    <t>1250 Oakwood Dr</t>
  </si>
  <si>
    <t>Hartford</t>
  </si>
  <si>
    <t>42347</t>
  </si>
  <si>
    <t>00394629</t>
  </si>
  <si>
    <t>4008 State Route 85 E</t>
  </si>
  <si>
    <t>Centertown</t>
  </si>
  <si>
    <t>42328</t>
  </si>
  <si>
    <t>00394631</t>
  </si>
  <si>
    <t>Oldham Co School District</t>
  </si>
  <si>
    <t>04803763</t>
  </si>
  <si>
    <t>Buckner Elementary School</t>
  </si>
  <si>
    <t>4307 Brown Blvd</t>
  </si>
  <si>
    <t>La Grange</t>
  </si>
  <si>
    <t>40031</t>
  </si>
  <si>
    <t>03047227</t>
  </si>
  <si>
    <t>Camden Station Elem School</t>
  </si>
  <si>
    <t>6401 W Highway 146</t>
  </si>
  <si>
    <t>Crestwood</t>
  </si>
  <si>
    <t>40014</t>
  </si>
  <si>
    <t>01544035</t>
  </si>
  <si>
    <t>Centerfield Elementary School</t>
  </si>
  <si>
    <t>4512 Centerfield Dr</t>
  </si>
  <si>
    <t>00394643</t>
  </si>
  <si>
    <t>Crestwood Elementary School</t>
  </si>
  <si>
    <t>6500 W Highway 146</t>
  </si>
  <si>
    <t>02042573</t>
  </si>
  <si>
    <t>Goshen Elem Sch At Hillcrest</t>
  </si>
  <si>
    <t>12518 Ridgemoor Dr</t>
  </si>
  <si>
    <t>10015190</t>
  </si>
  <si>
    <t>Harmony Elementary School</t>
  </si>
  <si>
    <t>1901 S Highway 1793</t>
  </si>
  <si>
    <t>40026</t>
  </si>
  <si>
    <t>10012239</t>
  </si>
  <si>
    <t>6321 Veterans Memorial Pkwy</t>
  </si>
  <si>
    <t>00394655</t>
  </si>
  <si>
    <t>500 W Jefferson St</t>
  </si>
  <si>
    <t>11070894</t>
  </si>
  <si>
    <t>Locust Grove Elementary School</t>
  </si>
  <si>
    <t>1231 E Highway 22</t>
  </si>
  <si>
    <t>00394708</t>
  </si>
  <si>
    <t>Owen Co School District</t>
  </si>
  <si>
    <t>04013918</t>
  </si>
  <si>
    <t>1960 Highway 22 E</t>
  </si>
  <si>
    <t>Owenton</t>
  </si>
  <si>
    <t>40359</t>
  </si>
  <si>
    <t>00382298</t>
  </si>
  <si>
    <t>Owensboro Ind School District</t>
  </si>
  <si>
    <t>00382315</t>
  </si>
  <si>
    <t>1675 Leitchfield Rd</t>
  </si>
  <si>
    <t>00382327</t>
  </si>
  <si>
    <t>601 Foust Ave</t>
  </si>
  <si>
    <t>00382303</t>
  </si>
  <si>
    <t>2741 Cravens Ave</t>
  </si>
  <si>
    <t>00382406</t>
  </si>
  <si>
    <t>510 W Byers Ave</t>
  </si>
  <si>
    <t>00382432</t>
  </si>
  <si>
    <t>2060 Lewis Ln</t>
  </si>
  <si>
    <t>00394734</t>
  </si>
  <si>
    <t>Owsley Co School District</t>
  </si>
  <si>
    <t>00394746</t>
  </si>
  <si>
    <t>372 Kentucky 28</t>
  </si>
  <si>
    <t>00392607</t>
  </si>
  <si>
    <t>Paducah Ind School District</t>
  </si>
  <si>
    <t>00392621</t>
  </si>
  <si>
    <t>3401 Buckner Ln</t>
  </si>
  <si>
    <t>00392669</t>
  </si>
  <si>
    <t>2100 Park Ave</t>
  </si>
  <si>
    <t>00392683</t>
  </si>
  <si>
    <t>2200 S 28th St</t>
  </si>
  <si>
    <t>00389569</t>
  </si>
  <si>
    <t>Paintsville Ind Sch District</t>
  </si>
  <si>
    <t>00389571</t>
  </si>
  <si>
    <t>325 2nd St</t>
  </si>
  <si>
    <t>00379643</t>
  </si>
  <si>
    <t>Paris Ind School District</t>
  </si>
  <si>
    <t>00379667</t>
  </si>
  <si>
    <t>Paris Elementary School</t>
  </si>
  <si>
    <t>1481 Main St</t>
  </si>
  <si>
    <t>00394760</t>
  </si>
  <si>
    <t>Pendleton Co School District</t>
  </si>
  <si>
    <t>00394772</t>
  </si>
  <si>
    <t>925 Highway 177 E</t>
  </si>
  <si>
    <t>Butler</t>
  </si>
  <si>
    <t>41006</t>
  </si>
  <si>
    <t>00394801</t>
  </si>
  <si>
    <t>320 Fairgrounds Rd</t>
  </si>
  <si>
    <t>Falmouth</t>
  </si>
  <si>
    <t>41040</t>
  </si>
  <si>
    <t>00394863</t>
  </si>
  <si>
    <t>Perry Co School District</t>
  </si>
  <si>
    <t>00394899</t>
  </si>
  <si>
    <t>Buckhorn School</t>
  </si>
  <si>
    <t>18392 Ky Highway 28</t>
  </si>
  <si>
    <t>Buckhorn</t>
  </si>
  <si>
    <t>41721</t>
  </si>
  <si>
    <t>00394942</t>
  </si>
  <si>
    <t>East Perry Elementary School</t>
  </si>
  <si>
    <t>00394954</t>
  </si>
  <si>
    <t>Leatherwood Elementary School</t>
  </si>
  <si>
    <t>7777 Ky Highway 699</t>
  </si>
  <si>
    <t>Leatherwood</t>
  </si>
  <si>
    <t>41731</t>
  </si>
  <si>
    <t>00395001</t>
  </si>
  <si>
    <t>Happy</t>
  </si>
  <si>
    <t>41746</t>
  </si>
  <si>
    <t>00395013</t>
  </si>
  <si>
    <t>00395037</t>
  </si>
  <si>
    <t>Viper Elementary School</t>
  </si>
  <si>
    <t>20 Eddington Ln</t>
  </si>
  <si>
    <t>Viper</t>
  </si>
  <si>
    <t>41774</t>
  </si>
  <si>
    <t>12232655</t>
  </si>
  <si>
    <t>72 Miss Edna Ln</t>
  </si>
  <si>
    <t>00395116</t>
  </si>
  <si>
    <t>Pike Co School District</t>
  </si>
  <si>
    <t>00395130</t>
  </si>
  <si>
    <t>Bevins Elementary School</t>
  </si>
  <si>
    <t>17275 E Big Creek Rd</t>
  </si>
  <si>
    <t>Sidney</t>
  </si>
  <si>
    <t>41564</t>
  </si>
  <si>
    <t>00395142</t>
  </si>
  <si>
    <t>Blackberry Elementary School</t>
  </si>
  <si>
    <t>40 Big Blue Springs Rd</t>
  </si>
  <si>
    <t>Ransom</t>
  </si>
  <si>
    <t>41558</t>
  </si>
  <si>
    <t>00395166</t>
  </si>
  <si>
    <t>Dorton Elementary School</t>
  </si>
  <si>
    <t>Dorton</t>
  </si>
  <si>
    <t>41520</t>
  </si>
  <si>
    <t>01845592</t>
  </si>
  <si>
    <t>Elkhorn City Elementary School</t>
  </si>
  <si>
    <t>180 Cougar Dr</t>
  </si>
  <si>
    <t>Elkhorn City</t>
  </si>
  <si>
    <t>41522</t>
  </si>
  <si>
    <t>00395219</t>
  </si>
  <si>
    <t>Feds Creek Elementary School</t>
  </si>
  <si>
    <t>221 Fedscreek Rd</t>
  </si>
  <si>
    <t>Fedscreek</t>
  </si>
  <si>
    <t>41524</t>
  </si>
  <si>
    <t>00395269</t>
  </si>
  <si>
    <t>Johns Creek Elementary School</t>
  </si>
  <si>
    <t>8302 Meta Hwy</t>
  </si>
  <si>
    <t>Pikeville</t>
  </si>
  <si>
    <t>41501</t>
  </si>
  <si>
    <t>00395271</t>
  </si>
  <si>
    <t>Kimper Elementary School</t>
  </si>
  <si>
    <t>8151 State Highway 194 E</t>
  </si>
  <si>
    <t>Kimper</t>
  </si>
  <si>
    <t>41539</t>
  </si>
  <si>
    <t>00395312</t>
  </si>
  <si>
    <t>8015 Millard Hwy</t>
  </si>
  <si>
    <t>00395324</t>
  </si>
  <si>
    <t>Mullins Elementary School</t>
  </si>
  <si>
    <t>101 Tiger Way</t>
  </si>
  <si>
    <t>00395336</t>
  </si>
  <si>
    <t>Phelps Elementary School</t>
  </si>
  <si>
    <t>Phelps</t>
  </si>
  <si>
    <t>41553</t>
  </si>
  <si>
    <t>00395374</t>
  </si>
  <si>
    <t>170 State Highway 319</t>
  </si>
  <si>
    <t>Belfry</t>
  </si>
  <si>
    <t>41514</t>
  </si>
  <si>
    <t>00395415</t>
  </si>
  <si>
    <t>Valley School</t>
  </si>
  <si>
    <t>41572</t>
  </si>
  <si>
    <t>00395427</t>
  </si>
  <si>
    <t>Pikeville Ind School District</t>
  </si>
  <si>
    <t>00395439</t>
  </si>
  <si>
    <t>Pikeville Elementary School</t>
  </si>
  <si>
    <t>105 Bailey Blvd</t>
  </si>
  <si>
    <t>00379332</t>
  </si>
  <si>
    <t>Pineville Ind School District</t>
  </si>
  <si>
    <t>00379344</t>
  </si>
  <si>
    <t>Pineville Elementary School</t>
  </si>
  <si>
    <t>401 W Virginia Ave</t>
  </si>
  <si>
    <t>00395453</t>
  </si>
  <si>
    <t>Powell Co School District</t>
  </si>
  <si>
    <t>00395465</t>
  </si>
  <si>
    <t>5099 Campton Rd</t>
  </si>
  <si>
    <t>Stanton</t>
  </si>
  <si>
    <t>40380</t>
  </si>
  <si>
    <t>00395477</t>
  </si>
  <si>
    <t>Clay City Elementary School</t>
  </si>
  <si>
    <t>4901 Main St</t>
  </si>
  <si>
    <t>Clay City</t>
  </si>
  <si>
    <t>40312</t>
  </si>
  <si>
    <t>00395506</t>
  </si>
  <si>
    <t>Stanton Elementary School</t>
  </si>
  <si>
    <t>00395518</t>
  </si>
  <si>
    <t>Pulaski Co Schools</t>
  </si>
  <si>
    <t>00395520</t>
  </si>
  <si>
    <t>Burnside Elementary School</t>
  </si>
  <si>
    <t>435 E Lakeshore Dr</t>
  </si>
  <si>
    <t>Burnside</t>
  </si>
  <si>
    <t>42519</t>
  </si>
  <si>
    <t>00395544</t>
  </si>
  <si>
    <t>Eubank Elementary School</t>
  </si>
  <si>
    <t>285 W Highway 70</t>
  </si>
  <si>
    <t>Eubank</t>
  </si>
  <si>
    <t>42567</t>
  </si>
  <si>
    <t>00395594</t>
  </si>
  <si>
    <t>Nancy Elementary School</t>
  </si>
  <si>
    <t>240 Highway 196</t>
  </si>
  <si>
    <t>Nancy</t>
  </si>
  <si>
    <t>42544</t>
  </si>
  <si>
    <t>00395661</t>
  </si>
  <si>
    <t>6155 Highway 39</t>
  </si>
  <si>
    <t>Somerset</t>
  </si>
  <si>
    <t>42503</t>
  </si>
  <si>
    <t>04285458</t>
  </si>
  <si>
    <t>Oak Hill Elementary School</t>
  </si>
  <si>
    <t>1755 Wtlo Rd</t>
  </si>
  <si>
    <t>00395623</t>
  </si>
  <si>
    <t>Pulaski Elementary School</t>
  </si>
  <si>
    <t>107 W University Dr</t>
  </si>
  <si>
    <t>00395635</t>
  </si>
  <si>
    <t>10 Shopville Rd</t>
  </si>
  <si>
    <t>02126686</t>
  </si>
  <si>
    <t>198 Enterprise Dr</t>
  </si>
  <si>
    <t>42501</t>
  </si>
  <si>
    <t>00384820</t>
  </si>
  <si>
    <t>Raceland-Worthington Ind Sd</t>
  </si>
  <si>
    <t>00384832</t>
  </si>
  <si>
    <t>Campbell Elementary School</t>
  </si>
  <si>
    <t>550 Rams Blvd</t>
  </si>
  <si>
    <t>Raceland</t>
  </si>
  <si>
    <t>41169</t>
  </si>
  <si>
    <t>00395764</t>
  </si>
  <si>
    <t>Robertson Co School District</t>
  </si>
  <si>
    <t>00395776</t>
  </si>
  <si>
    <t>Robertson Co School</t>
  </si>
  <si>
    <t>1760 Sardis Rd</t>
  </si>
  <si>
    <t>Mount Olivet</t>
  </si>
  <si>
    <t>41064</t>
  </si>
  <si>
    <t>00395790</t>
  </si>
  <si>
    <t>Rockcastle Co School District</t>
  </si>
  <si>
    <t>00395817</t>
  </si>
  <si>
    <t>Brodhead Elementary School</t>
  </si>
  <si>
    <t>Brodhead</t>
  </si>
  <si>
    <t>40409</t>
  </si>
  <si>
    <t>00395831</t>
  </si>
  <si>
    <t>Mt Vernon Elementary School</t>
  </si>
  <si>
    <t>40456</t>
  </si>
  <si>
    <t>00395855</t>
  </si>
  <si>
    <t>6701 N Wilderness Rd</t>
  </si>
  <si>
    <t>00395867</t>
  </si>
  <si>
    <t>Rowan Co School District</t>
  </si>
  <si>
    <t>00395879</t>
  </si>
  <si>
    <t>Clearfield Elementary School</t>
  </si>
  <si>
    <t>460 McBrayer Rd</t>
  </si>
  <si>
    <t>Clearfield</t>
  </si>
  <si>
    <t>40313</t>
  </si>
  <si>
    <t>00395922</t>
  </si>
  <si>
    <t>McBrayer Elementary School</t>
  </si>
  <si>
    <t>550 Viking Dr</t>
  </si>
  <si>
    <t>Morehead</t>
  </si>
  <si>
    <t>40351</t>
  </si>
  <si>
    <t>00395881</t>
  </si>
  <si>
    <t>91 Christy Crk</t>
  </si>
  <si>
    <t>00395946</t>
  </si>
  <si>
    <t>Tildon Hogge Elementary School</t>
  </si>
  <si>
    <t>5955 Cranston Rd</t>
  </si>
  <si>
    <t>11435555</t>
  </si>
  <si>
    <t>5516 E Alexandria Pike</t>
  </si>
  <si>
    <t>00396005</t>
  </si>
  <si>
    <t>Russell Co School District</t>
  </si>
  <si>
    <t>00396029</t>
  </si>
  <si>
    <t>Jamestown Elementary School</t>
  </si>
  <si>
    <t>342 S Main St</t>
  </si>
  <si>
    <t>Jamestown</t>
  </si>
  <si>
    <t>42629</t>
  </si>
  <si>
    <t>00396043</t>
  </si>
  <si>
    <t>1554 N Highway 127</t>
  </si>
  <si>
    <t>Russell Spgs</t>
  </si>
  <si>
    <t>42642</t>
  </si>
  <si>
    <t>00396055</t>
  </si>
  <si>
    <t>1409 S Highway 76</t>
  </si>
  <si>
    <t>00384868</t>
  </si>
  <si>
    <t>Russell Ind School District</t>
  </si>
  <si>
    <t>00384870</t>
  </si>
  <si>
    <t>Russell Primary School</t>
  </si>
  <si>
    <t>710 Red Devil Ln</t>
  </si>
  <si>
    <t>Russell</t>
  </si>
  <si>
    <t>00392372</t>
  </si>
  <si>
    <t>Russellville Ind School Dist</t>
  </si>
  <si>
    <t>00392396</t>
  </si>
  <si>
    <t>1000 N Main St</t>
  </si>
  <si>
    <t>00395673</t>
  </si>
  <si>
    <t>Science Hill Ind School Dist</t>
  </si>
  <si>
    <t>00395685</t>
  </si>
  <si>
    <t>6007 N Highway 27</t>
  </si>
  <si>
    <t>Science Hill</t>
  </si>
  <si>
    <t>42553</t>
  </si>
  <si>
    <t>00396079</t>
  </si>
  <si>
    <t>Scott Co School District</t>
  </si>
  <si>
    <t>05271905</t>
  </si>
  <si>
    <t>350 Champion Way</t>
  </si>
  <si>
    <t>Georgetown</t>
  </si>
  <si>
    <t>40324</t>
  </si>
  <si>
    <t>00396081</t>
  </si>
  <si>
    <t>3407 Newtown Pike</t>
  </si>
  <si>
    <t>01396022</t>
  </si>
  <si>
    <t>501 S Hamilton St</t>
  </si>
  <si>
    <t>11919616</t>
  </si>
  <si>
    <t>300 School House St</t>
  </si>
  <si>
    <t>00396108</t>
  </si>
  <si>
    <t>3600 Cincinnati Rd</t>
  </si>
  <si>
    <t>00396134</t>
  </si>
  <si>
    <t>1200 Fairfax Way</t>
  </si>
  <si>
    <t>00396146</t>
  </si>
  <si>
    <t>Stamping Ground Elementary Sch</t>
  </si>
  <si>
    <t>3233 Main St</t>
  </si>
  <si>
    <t>Stamping Grd</t>
  </si>
  <si>
    <t>40379</t>
  </si>
  <si>
    <t>00396093</t>
  </si>
  <si>
    <t>1901 Frankfort Rd</t>
  </si>
  <si>
    <t>00396158</t>
  </si>
  <si>
    <t>Shelby Co Public School Dist</t>
  </si>
  <si>
    <t>00396275</t>
  </si>
  <si>
    <t>Clear Creek Elementary School</t>
  </si>
  <si>
    <t>279 Chapel Hl</t>
  </si>
  <si>
    <t>Shelbyville</t>
  </si>
  <si>
    <t>40065</t>
  </si>
  <si>
    <t>03325093</t>
  </si>
  <si>
    <t>8300 Frankfort Rd</t>
  </si>
  <si>
    <t>Waddy</t>
  </si>
  <si>
    <t>40076</t>
  </si>
  <si>
    <t>00396213</t>
  </si>
  <si>
    <t>Painted Stone Elem School</t>
  </si>
  <si>
    <t>150 Warriors Way</t>
  </si>
  <si>
    <t>00396263</t>
  </si>
  <si>
    <t>6725 Shelbyville Rd</t>
  </si>
  <si>
    <t>Simpsonville</t>
  </si>
  <si>
    <t>40067</t>
  </si>
  <si>
    <t>10903717</t>
  </si>
  <si>
    <t>728 Ginkgo Dr</t>
  </si>
  <si>
    <t>02125644</t>
  </si>
  <si>
    <t>Wright Elementary School</t>
  </si>
  <si>
    <t>500 Rocket Ln</t>
  </si>
  <si>
    <t>00381103</t>
  </si>
  <si>
    <t>Silver Grove Ind School Dist</t>
  </si>
  <si>
    <t>00381115</t>
  </si>
  <si>
    <t>Silver Grove School</t>
  </si>
  <si>
    <t>Silver Grove</t>
  </si>
  <si>
    <t>41085</t>
  </si>
  <si>
    <t>00396287</t>
  </si>
  <si>
    <t>Simpson Co School District</t>
  </si>
  <si>
    <t>00396304</t>
  </si>
  <si>
    <t>Franklin Elementary School</t>
  </si>
  <si>
    <t>211 S Main St</t>
  </si>
  <si>
    <t>Franklin</t>
  </si>
  <si>
    <t>42134</t>
  </si>
  <si>
    <t>00395697</t>
  </si>
  <si>
    <t>Somerset Ind School District</t>
  </si>
  <si>
    <t>00395714</t>
  </si>
  <si>
    <t>Hopkins Elementary School</t>
  </si>
  <si>
    <t>210 May St</t>
  </si>
  <si>
    <t>00381139</t>
  </si>
  <si>
    <t>Southgate Ind School District</t>
  </si>
  <si>
    <t>00381141</t>
  </si>
  <si>
    <t>Southgate Public School</t>
  </si>
  <si>
    <t>6 William F Blatt St</t>
  </si>
  <si>
    <t>Southgate</t>
  </si>
  <si>
    <t>00396380</t>
  </si>
  <si>
    <t>Spencer Co School District</t>
  </si>
  <si>
    <t>00396407</t>
  </si>
  <si>
    <t>Spencer Co Elementary School</t>
  </si>
  <si>
    <t>1265 Mount Washington Rd</t>
  </si>
  <si>
    <t>Taylorsville</t>
  </si>
  <si>
    <t>40071</t>
  </si>
  <si>
    <t>10012954</t>
  </si>
  <si>
    <t>Taylorsville Elementary School</t>
  </si>
  <si>
    <t>00396457</t>
  </si>
  <si>
    <t>Taylor Co School District</t>
  </si>
  <si>
    <t>12241149</t>
  </si>
  <si>
    <t>Taylor Co Primary Center</t>
  </si>
  <si>
    <t>106 Ingram Ave</t>
  </si>
  <si>
    <t>00396500</t>
  </si>
  <si>
    <t>Todd Co School District</t>
  </si>
  <si>
    <t>03046144</t>
  </si>
  <si>
    <t>North Todd Elementary School</t>
  </si>
  <si>
    <t>7300 Greenville Rd</t>
  </si>
  <si>
    <t>Elkton</t>
  </si>
  <si>
    <t>42220</t>
  </si>
  <si>
    <t>03046156</t>
  </si>
  <si>
    <t>South Todd Elementary School</t>
  </si>
  <si>
    <t>4115 Guthrie Rd</t>
  </si>
  <si>
    <t>Guthrie</t>
  </si>
  <si>
    <t>42234</t>
  </si>
  <si>
    <t>00396586</t>
  </si>
  <si>
    <t>Trigg Co School District</t>
  </si>
  <si>
    <t>00396598</t>
  </si>
  <si>
    <t>Trigg Co Primary School</t>
  </si>
  <si>
    <t>205 Main St</t>
  </si>
  <si>
    <t>Cadiz</t>
  </si>
  <si>
    <t>42211</t>
  </si>
  <si>
    <t>00396627</t>
  </si>
  <si>
    <t>Trimble Co School District</t>
  </si>
  <si>
    <t>00396639</t>
  </si>
  <si>
    <t>Bedford Elementary School</t>
  </si>
  <si>
    <t>204 Mount Pleasant Rd</t>
  </si>
  <si>
    <t>Bedford</t>
  </si>
  <si>
    <t>40006</t>
  </si>
  <si>
    <t>00396641</t>
  </si>
  <si>
    <t>Milton Elementary School</t>
  </si>
  <si>
    <t>9245 Highway 421 N</t>
  </si>
  <si>
    <t>Milton</t>
  </si>
  <si>
    <t>40045</t>
  </si>
  <si>
    <t>00396677</t>
  </si>
  <si>
    <t>Union Co School District</t>
  </si>
  <si>
    <t>00396689</t>
  </si>
  <si>
    <t>Morganfield Elementary School</t>
  </si>
  <si>
    <t>511 S Mart St</t>
  </si>
  <si>
    <t>Morganfield</t>
  </si>
  <si>
    <t>42437</t>
  </si>
  <si>
    <t>00396706</t>
  </si>
  <si>
    <t>Sturgis Elementary School</t>
  </si>
  <si>
    <t>1101 N Grant St</t>
  </si>
  <si>
    <t>Sturgis</t>
  </si>
  <si>
    <t>42459</t>
  </si>
  <si>
    <t>00396744</t>
  </si>
  <si>
    <t>Uniontown Elementary School</t>
  </si>
  <si>
    <t>Uniontown</t>
  </si>
  <si>
    <t>42461</t>
  </si>
  <si>
    <t>00379526</t>
  </si>
  <si>
    <t>00379538</t>
  </si>
  <si>
    <t>15066 Porter Rd</t>
  </si>
  <si>
    <t>Verona</t>
  </si>
  <si>
    <t>41092</t>
  </si>
  <si>
    <t>00396847</t>
  </si>
  <si>
    <t>Warren Co School District</t>
  </si>
  <si>
    <t>00396859</t>
  </si>
  <si>
    <t>6350 Old Scottsville Rd</t>
  </si>
  <si>
    <t>Alvaton</t>
  </si>
  <si>
    <t>42122</t>
  </si>
  <si>
    <t>04942383</t>
  </si>
  <si>
    <t>Briarwood Elementary School</t>
  </si>
  <si>
    <t>265 Lovers Ln</t>
  </si>
  <si>
    <t>00396861</t>
  </si>
  <si>
    <t>Bristow Elementary School</t>
  </si>
  <si>
    <t>6151 Louisville Rd</t>
  </si>
  <si>
    <t>00396873</t>
  </si>
  <si>
    <t>Cumberland Trace Elem School</t>
  </si>
  <si>
    <t>830 Cumberland Trace Rd</t>
  </si>
  <si>
    <t>11815840</t>
  </si>
  <si>
    <t>Jody Richards Elem School</t>
  </si>
  <si>
    <t>2100 Elrod Rd</t>
  </si>
  <si>
    <t>04362836</t>
  </si>
  <si>
    <t>Lost River Elementary School</t>
  </si>
  <si>
    <t>450 Modern Way</t>
  </si>
  <si>
    <t>00396897</t>
  </si>
  <si>
    <t>North Warren Elementary School</t>
  </si>
  <si>
    <t>420 College St</t>
  </si>
  <si>
    <t>00396902</t>
  </si>
  <si>
    <t>Oakland Elementary School</t>
  </si>
  <si>
    <t>2494 Church St</t>
  </si>
  <si>
    <t>Oakland</t>
  </si>
  <si>
    <t>42159</t>
  </si>
  <si>
    <t>10911142</t>
  </si>
  <si>
    <t>Plano Elementary School</t>
  </si>
  <si>
    <t>2650 Plano Rd</t>
  </si>
  <si>
    <t>00396914</t>
  </si>
  <si>
    <t>530 Richpond Rd</t>
  </si>
  <si>
    <t>00396926</t>
  </si>
  <si>
    <t>1775 Richardsville Rd</t>
  </si>
  <si>
    <t>04921121</t>
  </si>
  <si>
    <t>Rivendell Psyc Hospital School</t>
  </si>
  <si>
    <t>1035 Porter Pike</t>
  </si>
  <si>
    <t>00396938</t>
  </si>
  <si>
    <t>7597 Russellville Rd</t>
  </si>
  <si>
    <t>00396952</t>
  </si>
  <si>
    <t>1846 Loop St</t>
  </si>
  <si>
    <t>03329013</t>
  </si>
  <si>
    <t>William H Natcher Elem School</t>
  </si>
  <si>
    <t>1434 Cave Mill Rd</t>
  </si>
  <si>
    <t>00396988</t>
  </si>
  <si>
    <t>Washington Co School Dist</t>
  </si>
  <si>
    <t>00397009</t>
  </si>
  <si>
    <t>North Washington Elem School</t>
  </si>
  <si>
    <t>5658 Highway 433</t>
  </si>
  <si>
    <t>Willisburg</t>
  </si>
  <si>
    <t>40078</t>
  </si>
  <si>
    <t>00397023</t>
  </si>
  <si>
    <t>601 Lincoln Park Rd</t>
  </si>
  <si>
    <t>Springfield</t>
  </si>
  <si>
    <t>40069</t>
  </si>
  <si>
    <t>00397085</t>
  </si>
  <si>
    <t>Wayne Co School District</t>
  </si>
  <si>
    <t>02477277</t>
  </si>
  <si>
    <t>Walker Early Learning Center</t>
  </si>
  <si>
    <t>1080 S Main St</t>
  </si>
  <si>
    <t>Monticello</t>
  </si>
  <si>
    <t>42633</t>
  </si>
  <si>
    <t>00397217</t>
  </si>
  <si>
    <t>Webster Co School District</t>
  </si>
  <si>
    <t>00397229</t>
  </si>
  <si>
    <t>Clay Elementary School</t>
  </si>
  <si>
    <t>210 College St</t>
  </si>
  <si>
    <t>Clay</t>
  </si>
  <si>
    <t>42404</t>
  </si>
  <si>
    <t>00397231</t>
  </si>
  <si>
    <t>Dixon Elementary School</t>
  </si>
  <si>
    <t>277 State Route 1340</t>
  </si>
  <si>
    <t>Dixon</t>
  </si>
  <si>
    <t>42409</t>
  </si>
  <si>
    <t>00397190</t>
  </si>
  <si>
    <t>Providence Elementary School</t>
  </si>
  <si>
    <t>470 S Broadway St</t>
  </si>
  <si>
    <t>Providence</t>
  </si>
  <si>
    <t>42450</t>
  </si>
  <si>
    <t>00397243</t>
  </si>
  <si>
    <t>61 N State St</t>
  </si>
  <si>
    <t>Sebree</t>
  </si>
  <si>
    <t>42455</t>
  </si>
  <si>
    <t>00385214</t>
  </si>
  <si>
    <t>West Point Ind School District</t>
  </si>
  <si>
    <t>00385226</t>
  </si>
  <si>
    <t>West Point Independent School</t>
  </si>
  <si>
    <t>209 N 13th St</t>
  </si>
  <si>
    <t>00397322</t>
  </si>
  <si>
    <t>Whitley Co School District</t>
  </si>
  <si>
    <t>00397334</t>
  </si>
  <si>
    <t>Boston Elementary School</t>
  </si>
  <si>
    <t>3291 Highway 1804</t>
  </si>
  <si>
    <t>Williamsburg</t>
  </si>
  <si>
    <t>40769</t>
  </si>
  <si>
    <t>00397384</t>
  </si>
  <si>
    <t>Oak Grove Elementary School</t>
  </si>
  <si>
    <t>4505 Cumberland Falls Hwy</t>
  </si>
  <si>
    <t>00397401</t>
  </si>
  <si>
    <t>5554 Hwy 25w South</t>
  </si>
  <si>
    <t>03251935</t>
  </si>
  <si>
    <t>Whitley Central Primary School</t>
  </si>
  <si>
    <t>520 Boulevard Of Champions Rd</t>
  </si>
  <si>
    <t>00397425</t>
  </si>
  <si>
    <t>6670 Highway 26</t>
  </si>
  <si>
    <t>Rockholds</t>
  </si>
  <si>
    <t>40759</t>
  </si>
  <si>
    <t>00397413</t>
  </si>
  <si>
    <t>00397475</t>
  </si>
  <si>
    <t>Williamsburg Ind School Dist</t>
  </si>
  <si>
    <t>00397487</t>
  </si>
  <si>
    <t>Williamsburg City School</t>
  </si>
  <si>
    <t>1000 Main St</t>
  </si>
  <si>
    <t>00384313</t>
  </si>
  <si>
    <t>Williamstown Ind School Dist</t>
  </si>
  <si>
    <t>00384337</t>
  </si>
  <si>
    <t>Williamstown Elementary School</t>
  </si>
  <si>
    <t>300 Helton St</t>
  </si>
  <si>
    <t>00397504</t>
  </si>
  <si>
    <t>Wolfe Co School District</t>
  </si>
  <si>
    <t>00397530</t>
  </si>
  <si>
    <t>Campton Elementary School</t>
  </si>
  <si>
    <t>Campton</t>
  </si>
  <si>
    <t>41301</t>
  </si>
  <si>
    <t>00397516</t>
  </si>
  <si>
    <t>Hazel Green</t>
  </si>
  <si>
    <t>41332</t>
  </si>
  <si>
    <t>00397528</t>
  </si>
  <si>
    <t>1745 Ky 715</t>
  </si>
  <si>
    <t>Rogers</t>
  </si>
  <si>
    <t>41365</t>
  </si>
  <si>
    <t>00397554</t>
  </si>
  <si>
    <t>Woodford Co Public Schools</t>
  </si>
  <si>
    <t>00397621</t>
  </si>
  <si>
    <t>Huntertown Elementary School</t>
  </si>
  <si>
    <t>120 Woodburn Hall Dr</t>
  </si>
  <si>
    <t>Versailles</t>
  </si>
  <si>
    <t>40383</t>
  </si>
  <si>
    <t>00397566</t>
  </si>
  <si>
    <t>500 Northside Dr</t>
  </si>
  <si>
    <t>Midway</t>
  </si>
  <si>
    <t>40347</t>
  </si>
  <si>
    <t>00397619</t>
  </si>
  <si>
    <t>830 Tyrone Pike</t>
  </si>
  <si>
    <t>00397580</t>
  </si>
  <si>
    <t>1300 Troy Pike</t>
  </si>
  <si>
    <t>Bell Co School District, KY</t>
  </si>
  <si>
    <t>Select your district:</t>
  </si>
  <si>
    <t>Adair Co School District, KY</t>
  </si>
  <si>
    <t>Allen Co School District, KY</t>
  </si>
  <si>
    <t>Augusta Ind School District, KY</t>
  </si>
  <si>
    <t>Barren Co School District, KY</t>
  </si>
  <si>
    <t>Questions</t>
  </si>
  <si>
    <t>About how many students to be screened in total?</t>
  </si>
  <si>
    <t>How many new sets of Spanish directions needed?</t>
  </si>
  <si>
    <r>
      <t xml:space="preserve">Step 1: Answer four questions to tell us </t>
    </r>
    <r>
      <rPr>
        <b/>
        <u/>
        <sz val="14"/>
        <color rgb="FF00488D"/>
        <rFont val="Calibri"/>
        <family val="2"/>
        <scheme val="minor"/>
      </rPr>
      <t>how many</t>
    </r>
    <r>
      <rPr>
        <b/>
        <sz val="14"/>
        <color rgb="FF00488D"/>
        <rFont val="Calibri"/>
        <family val="2"/>
        <scheme val="minor"/>
      </rPr>
      <t xml:space="preserve"> materials you would like for each school.</t>
    </r>
  </si>
  <si>
    <t>Ballard Co School District, KY</t>
  </si>
  <si>
    <t>Barbourville Ind School Dist, KY</t>
  </si>
  <si>
    <t>Anchorage Ind School District, KY</t>
  </si>
  <si>
    <t>Anderson Co School District, KY</t>
  </si>
  <si>
    <r>
      <t xml:space="preserve">Step 2: </t>
    </r>
    <r>
      <rPr>
        <b/>
        <u/>
        <sz val="14"/>
        <color rgb="FF00488D"/>
        <rFont val="Calibri"/>
        <family val="2"/>
        <scheme val="minor"/>
      </rPr>
      <t>Where</t>
    </r>
    <r>
      <rPr>
        <b/>
        <sz val="14"/>
        <color rgb="FF00488D"/>
        <rFont val="Calibri"/>
        <family val="2"/>
        <scheme val="minor"/>
      </rPr>
      <t xml:space="preserve"> would you like your materials shipped?</t>
    </r>
  </si>
  <si>
    <t>The district</t>
  </si>
  <si>
    <t>Please confirm the address of the district and note any special delivery instructions.</t>
  </si>
  <si>
    <t>Ashland Ind School Dist, KY</t>
  </si>
  <si>
    <t>Bath Co School District, KY</t>
  </si>
  <si>
    <t>Beechwood Ind School District, KY</t>
  </si>
  <si>
    <t>Bellevue Ind School District, KY</t>
  </si>
  <si>
    <t>Berea Ind School District, KY</t>
  </si>
  <si>
    <t>Boone County School District, KY</t>
  </si>
  <si>
    <t>Bourbon Co School District, KY</t>
  </si>
  <si>
    <t>Bowling Green Ind School Dist, KY</t>
  </si>
  <si>
    <t>Boyd Co Public School District, KY</t>
  </si>
  <si>
    <t>Bracken Co School District, KY</t>
  </si>
  <si>
    <t>Breathitt Co School District, KY</t>
  </si>
  <si>
    <t>Breckinridge Co School Dist, KY</t>
  </si>
  <si>
    <t>Bullitt Co Public School Dist, KY</t>
  </si>
  <si>
    <t>Burgin Ind School District, KY</t>
  </si>
  <si>
    <t>Butler Co School District, KY</t>
  </si>
  <si>
    <t>Caldwell Co School District, KY</t>
  </si>
  <si>
    <t>Calloway Co School District, KY</t>
  </si>
  <si>
    <t>Campbell Co School District, KY</t>
  </si>
  <si>
    <t>Campbellsville Ind School Dist, KY</t>
  </si>
  <si>
    <t>Carlisle Co School District, KY</t>
  </si>
  <si>
    <t>Carroll Co School District, KY</t>
  </si>
  <si>
    <t>Carter Co School District, KY</t>
  </si>
  <si>
    <t>Casey Co School District, KY</t>
  </si>
  <si>
    <t>Caverna Independent Sch Dist, KY</t>
  </si>
  <si>
    <t>Christian Co Public Sch Dist, KY</t>
  </si>
  <si>
    <t>Clark Co School District, KY</t>
  </si>
  <si>
    <t>Clay Co School District, KY</t>
  </si>
  <si>
    <t>Clinton Co School District, KY</t>
  </si>
  <si>
    <t>Cloverport Ind School District, KY</t>
  </si>
  <si>
    <t>Corbin Ind School District, KY</t>
  </si>
  <si>
    <t>Covington Independent Sch Dist, KY</t>
  </si>
  <si>
    <t>Crittenden Co School District, KY</t>
  </si>
  <si>
    <t>Cumberland Co School District, KY</t>
  </si>
  <si>
    <t>Daviess Co Public Sch Dist, KY</t>
  </si>
  <si>
    <t>Dawson Springs Ind School Dist, KY</t>
  </si>
  <si>
    <t>Dayton Ind School District, KY</t>
  </si>
  <si>
    <t>East Bernstadt Ind School Dist, KY</t>
  </si>
  <si>
    <t>Edmonson Co School District, KY</t>
  </si>
  <si>
    <t>Elizabethtown Ind Sch Dist, KY</t>
  </si>
  <si>
    <t>Elliott Co School District, KY</t>
  </si>
  <si>
    <t>Erlanger Elsmere Ind Sch Dist, KY</t>
  </si>
  <si>
    <t>Estill Co School District, KY</t>
  </si>
  <si>
    <t>Fairview Ind School District, KY</t>
  </si>
  <si>
    <t>Fayette Co Public Schools, KY</t>
  </si>
  <si>
    <t>Fleming Co School District, KY</t>
  </si>
  <si>
    <t>Floyd Co School District, KY</t>
  </si>
  <si>
    <t>Frankfort Ind School District, KY</t>
  </si>
  <si>
    <t>Franklin Co Public School Dist, KY</t>
  </si>
  <si>
    <t>Ft Knox Cmty Schools, KY</t>
  </si>
  <si>
    <t>Ft Thomas Ind School District, KY</t>
  </si>
  <si>
    <t>Fulton Co School District, KY</t>
  </si>
  <si>
    <t>Fulton Ind School District, KY</t>
  </si>
  <si>
    <t>Gallatin Co School District, KY</t>
  </si>
  <si>
    <t>Garrard Co School District, KY</t>
  </si>
  <si>
    <t>Glasgow Ind School District, KY</t>
  </si>
  <si>
    <t>Grant Co School District, KY</t>
  </si>
  <si>
    <t>Graves Co School District, KY</t>
  </si>
  <si>
    <t>Grayson Co School District, KY</t>
  </si>
  <si>
    <t>Green Co School District, KY</t>
  </si>
  <si>
    <t>Greenup Co School District, KY</t>
  </si>
  <si>
    <t>Hancock Co School District, KY</t>
  </si>
  <si>
    <t>Hardin Co School District, KY</t>
  </si>
  <si>
    <t>Harlan Co School District, KY</t>
  </si>
  <si>
    <t>Harlan Ind School District, KY</t>
  </si>
  <si>
    <t>Harrison Co School District, KY</t>
  </si>
  <si>
    <t>Hart Co School District, KY</t>
  </si>
  <si>
    <t>Hazard Ind School District, KY</t>
  </si>
  <si>
    <t>Henderson Co School District, KY</t>
  </si>
  <si>
    <t>Henry Co Public School Dist, KY</t>
  </si>
  <si>
    <t>Hickman Co School District, KY</t>
  </si>
  <si>
    <t>Hopkins Co School District, KY</t>
  </si>
  <si>
    <t>Jackson Ind School District, KY</t>
  </si>
  <si>
    <t>Jenkins Ind School District, KY</t>
  </si>
  <si>
    <t>Jessamine Co School District, KY</t>
  </si>
  <si>
    <t>Johnson Co School District, KY</t>
  </si>
  <si>
    <t>Kenton Co School District, KY</t>
  </si>
  <si>
    <t>Knott Co School District, KY</t>
  </si>
  <si>
    <t>Knox Co School District, KY</t>
  </si>
  <si>
    <t>Larue Co School District, KY</t>
  </si>
  <si>
    <t>Laurel Co School District, KY</t>
  </si>
  <si>
    <t>Lawrence Co School District, KY</t>
  </si>
  <si>
    <t>Lee Co School District, KY</t>
  </si>
  <si>
    <t>Leslie Co School District, KY</t>
  </si>
  <si>
    <t>Letcher Co Public School Dist, KY</t>
  </si>
  <si>
    <t>Lewis Co School District, KY</t>
  </si>
  <si>
    <t>Lincoln Co School District, KY</t>
  </si>
  <si>
    <t>Livingston Co School District, KY</t>
  </si>
  <si>
    <t>Logan Co School District, KY</t>
  </si>
  <si>
    <t>Ludlow Ind School District, KY</t>
  </si>
  <si>
    <t>Lyon Co School District, KY</t>
  </si>
  <si>
    <t>Madison Co School District, KY</t>
  </si>
  <si>
    <t>Magoffin Co School District, KY</t>
  </si>
  <si>
    <t>Marion Co Public Schools, KY</t>
  </si>
  <si>
    <t>Marshall Co School District, KY</t>
  </si>
  <si>
    <t>Martin Co School District, KY</t>
  </si>
  <si>
    <t>Mason Co School District, KY</t>
  </si>
  <si>
    <t>Mayfield Ind School District, KY</t>
  </si>
  <si>
    <t>McCreary Co School District, KY</t>
  </si>
  <si>
    <t>McLean Co School District, KY</t>
  </si>
  <si>
    <t>Meade Co School District, KY</t>
  </si>
  <si>
    <t>Menifee Co School District, KY</t>
  </si>
  <si>
    <t>Mercer Co School District, KY</t>
  </si>
  <si>
    <t>Metcalfe Co School District, KY</t>
  </si>
  <si>
    <t>Middlesboro Ind School Dist, KY</t>
  </si>
  <si>
    <t>Monroe Co School District, KY</t>
  </si>
  <si>
    <t>Montgomery Co School District, KY</t>
  </si>
  <si>
    <t>Morgan Co School District, KY</t>
  </si>
  <si>
    <t>Muhlenberg Co School District, KY</t>
  </si>
  <si>
    <t>Murray Ind School District, KY</t>
  </si>
  <si>
    <t>Nelson Co School District, KY</t>
  </si>
  <si>
    <t>Newport Ind School District, KY</t>
  </si>
  <si>
    <t>Nicholas Co School District, KY</t>
  </si>
  <si>
    <t>Ohio Co School District, KY</t>
  </si>
  <si>
    <t>Oldham Co School District, KY</t>
  </si>
  <si>
    <t>Owen Co School District, KY</t>
  </si>
  <si>
    <t>Owensboro Ind School District, KY</t>
  </si>
  <si>
    <t>Owsley Co School District, KY</t>
  </si>
  <si>
    <t>Paducah Ind School District, KY</t>
  </si>
  <si>
    <t>Paintsville Ind Sch District, KY</t>
  </si>
  <si>
    <t>Paris Ind School District, KY</t>
  </si>
  <si>
    <t>Pendleton Co School District, KY</t>
  </si>
  <si>
    <t>Perry Co School District, KY</t>
  </si>
  <si>
    <t>Pike Co School District, KY</t>
  </si>
  <si>
    <t>Pikeville Ind School District, KY</t>
  </si>
  <si>
    <t>Pineville Ind School District, KY</t>
  </si>
  <si>
    <t>Powell Co School District, KY</t>
  </si>
  <si>
    <t>Pulaski Co Schools, KY</t>
  </si>
  <si>
    <t>Raceland-Worthington Ind Sd, KY</t>
  </si>
  <si>
    <t>Robertson Co School District, KY</t>
  </si>
  <si>
    <t>Rockcastle Co School District, KY</t>
  </si>
  <si>
    <t>Rowan Co School District, KY</t>
  </si>
  <si>
    <t>Russell Co School District, KY</t>
  </si>
  <si>
    <t>Russell Ind School District, KY</t>
  </si>
  <si>
    <t>Russellville Ind School Dist, KY</t>
  </si>
  <si>
    <t>Science Hill Ind School Dist, KY</t>
  </si>
  <si>
    <t>Scott Co School District, KY</t>
  </si>
  <si>
    <t>Shelby Co Public School Dist, KY</t>
  </si>
  <si>
    <t>Silver Grove Ind School Dist, KY</t>
  </si>
  <si>
    <t>Simpson Co School District, KY</t>
  </si>
  <si>
    <t>Somerset Ind School District, KY</t>
  </si>
  <si>
    <t>Southgate Ind School District, KY</t>
  </si>
  <si>
    <t>Spencer Co School District, KY</t>
  </si>
  <si>
    <t>Taylor Co School District, KY</t>
  </si>
  <si>
    <t>Todd Co School District, KY</t>
  </si>
  <si>
    <t>Trigg Co School District, KY</t>
  </si>
  <si>
    <t>Trimble Co School District, KY</t>
  </si>
  <si>
    <t>Union Co School District, KY</t>
  </si>
  <si>
    <t>Warren Co School District, KY</t>
  </si>
  <si>
    <t>Washington Co School Dist, KY</t>
  </si>
  <si>
    <t>Wayne Co School District, KY</t>
  </si>
  <si>
    <t>Webster Co School District, KY</t>
  </si>
  <si>
    <t>West Point Ind School District, KY</t>
  </si>
  <si>
    <t>Whitley Co School District, KY</t>
  </si>
  <si>
    <t>Williamsburg Ind School Dist, KY</t>
  </si>
  <si>
    <t>Williamstown Ind School Dist, KY</t>
  </si>
  <si>
    <t>Wolfe Co School District, KY</t>
  </si>
  <si>
    <t>Woodford Co Public Schools, KY</t>
  </si>
  <si>
    <t>1204 Greensburg St</t>
  </si>
  <si>
    <t>570 Oliver St</t>
  </si>
  <si>
    <t>1160 Bypass N</t>
  </si>
  <si>
    <t>1820 Hickman St</t>
  </si>
  <si>
    <t>307 Bracken St</t>
  </si>
  <si>
    <t>3465 Paducah Rd</t>
  </si>
  <si>
    <t>308 N 5th St</t>
  </si>
  <si>
    <t>202 W Washington St</t>
  </si>
  <si>
    <t>405 W Main St</t>
  </si>
  <si>
    <t>50 Beechwood Rd</t>
  </si>
  <si>
    <t>219 Center St</t>
  </si>
  <si>
    <t>3 Pirate Pkwy</t>
  </si>
  <si>
    <t>8330 Us Highway 42</t>
  </si>
  <si>
    <t>1211 Center St</t>
  </si>
  <si>
    <t>1104 Bob McCullough Dr</t>
  </si>
  <si>
    <t>101 Citation Dr Ste C</t>
  </si>
  <si>
    <t>348 W Miami St</t>
  </si>
  <si>
    <t>86 Airport Rd</t>
  </si>
  <si>
    <t>1040 Highway 44 E</t>
  </si>
  <si>
    <t>101 Orchard Ln</t>
  </si>
  <si>
    <t>136 S Columbia Ave</t>
  </si>
  <si>
    <t>813 Hawkins St</t>
  </si>
  <si>
    <t>228 S Carol Malone Blvd</t>
  </si>
  <si>
    <t>1922 N Us 127</t>
  </si>
  <si>
    <t>1102 N Dixie Hwy</t>
  </si>
  <si>
    <t>1600 W Lexington Ave</t>
  </si>
  <si>
    <t>128 Richmond Rd</t>
  </si>
  <si>
    <t>108 Roy Kidd Ave</t>
  </si>
  <si>
    <t>25 E 7th St</t>
  </si>
  <si>
    <t>601 W Elm St</t>
  </si>
  <si>
    <t>810 N Main St</t>
  </si>
  <si>
    <t>118 E Arcadia Ave</t>
  </si>
  <si>
    <t>200 Clay St</t>
  </si>
  <si>
    <t>Brownsville</t>
  </si>
  <si>
    <t>42210</t>
  </si>
  <si>
    <t>219 Helm St</t>
  </si>
  <si>
    <t>291 W Broadway St</t>
  </si>
  <si>
    <t>500 Graves Ave</t>
  </si>
  <si>
    <t>2201 Main St W</t>
  </si>
  <si>
    <t>211 W Water St</t>
  </si>
  <si>
    <t>959 Leestown Ln</t>
  </si>
  <si>
    <t>190 Kings Daughters Dr Ste 300</t>
  </si>
  <si>
    <t>84 Texas Ave</t>
  </si>
  <si>
    <t>281 Fayette Ave</t>
  </si>
  <si>
    <t>28 N Fort Thomas Ave</t>
  </si>
  <si>
    <t>2780 Moscow Ave</t>
  </si>
  <si>
    <t>304 W State Line St</t>
  </si>
  <si>
    <t>75 Boardwalk</t>
  </si>
  <si>
    <t>322 W Maple Ave</t>
  </si>
  <si>
    <t>820 Arnie Risen Blvd</t>
  </si>
  <si>
    <t>2290 State Route 121 N</t>
  </si>
  <si>
    <t>45 Musketeer Dr</t>
  </si>
  <si>
    <t>83 State Route 3543</t>
  </si>
  <si>
    <t>65 W A Jenkins Rd</t>
  </si>
  <si>
    <t>251 Ball Park Rd</t>
  </si>
  <si>
    <t>308 Webster Ave</t>
  </si>
  <si>
    <t>25 Quality St</t>
  </si>
  <si>
    <t>705 Main St</t>
  </si>
  <si>
    <t>1805 2nd St</t>
  </si>
  <si>
    <t>326 S Main St</t>
  </si>
  <si>
    <t>416 N Waterfield Dr</t>
  </si>
  <si>
    <t>320 S Seminary St</t>
  </si>
  <si>
    <t>3331 Highway 421 S</t>
  </si>
  <si>
    <t>3332 Newburg Rd</t>
  </si>
  <si>
    <t>Jenkins</t>
  </si>
  <si>
    <t>41537</t>
  </si>
  <si>
    <t>871 Wilmore Rd</t>
  </si>
  <si>
    <t>253 N Mayo Trl</t>
  </si>
  <si>
    <t>1055 Eaton Dr</t>
  </si>
  <si>
    <t>300 Sower Blvd 5th Fl</t>
  </si>
  <si>
    <t>200 Daniel Boone Dr</t>
  </si>
  <si>
    <t>208 College St</t>
  </si>
  <si>
    <t>718 N Main St</t>
  </si>
  <si>
    <t>50 Bulldog Ln</t>
  </si>
  <si>
    <t>224 Parks St</t>
  </si>
  <si>
    <t>305 Danville Ave</t>
  </si>
  <si>
    <t>127 E Adair St</t>
  </si>
  <si>
    <t>525 Elm St</t>
  </si>
  <si>
    <t>217 Jenkins Rd</t>
  </si>
  <si>
    <t>755 E Main St</t>
  </si>
  <si>
    <t>86 High School Rd</t>
  </si>
  <si>
    <t>914 E College St</t>
  </si>
  <si>
    <t>5347 Benton Rd</t>
  </si>
  <si>
    <t>120 Raider Way</t>
  </si>
  <si>
    <t>Stearns</t>
  </si>
  <si>
    <t>42647</t>
  </si>
  <si>
    <t>1155 Old Ekron Rd</t>
  </si>
  <si>
    <t>530 Perryville St</t>
  </si>
  <si>
    <t>709 W Stockton St</t>
  </si>
  <si>
    <t>220 N 20th St</t>
  </si>
  <si>
    <t>309 Emberton St</t>
  </si>
  <si>
    <t>640 Woodford Dr</t>
  </si>
  <si>
    <t>155 University Dr</t>
  </si>
  <si>
    <t>510 W Main St</t>
  </si>
  <si>
    <t>Powderly</t>
  </si>
  <si>
    <t>42367</t>
  </si>
  <si>
    <t>208 S 13th St</t>
  </si>
  <si>
    <t>288 Wildcat Ln</t>
  </si>
  <si>
    <t>30 W 8th St</t>
  </si>
  <si>
    <t>395 W Main St</t>
  </si>
  <si>
    <t>6165 W Highway 146</t>
  </si>
  <si>
    <t>1600 Highway 22 E</t>
  </si>
  <si>
    <t>450 Griffith Ave</t>
  </si>
  <si>
    <t>14 Old Ky 11</t>
  </si>
  <si>
    <t>305 2nd St</t>
  </si>
  <si>
    <t>310 W 7th St</t>
  </si>
  <si>
    <t>2525 Us Highway 27 N</t>
  </si>
  <si>
    <t>315 Park Ave</t>
  </si>
  <si>
    <t>316 S Mayo Trl</t>
  </si>
  <si>
    <t>148 2nd St</t>
  </si>
  <si>
    <t>1762 Sardis Rd</t>
  </si>
  <si>
    <t>245 Richmond St</t>
  </si>
  <si>
    <t>415 W Sun St</t>
  </si>
  <si>
    <t>404 S Main St</t>
  </si>
  <si>
    <t>908 Powell Ln</t>
  </si>
  <si>
    <t>Flatwoods</t>
  </si>
  <si>
    <t>41139</t>
  </si>
  <si>
    <t>355 S Summer St</t>
  </si>
  <si>
    <t>430 S College St</t>
  </si>
  <si>
    <t>305 College St</t>
  </si>
  <si>
    <t>207 W Main St</t>
  </si>
  <si>
    <t>1209 E Broadway St</t>
  </si>
  <si>
    <t>205 Airport Rd</t>
  </si>
  <si>
    <t>202 Main St</t>
  </si>
  <si>
    <t>116 Wentworth Ave</t>
  </si>
  <si>
    <t>510 S Mart St</t>
  </si>
  <si>
    <t>16 School Rd</t>
  </si>
  <si>
    <t>Walton</t>
  </si>
  <si>
    <t>41094</t>
  </si>
  <si>
    <t>303 Lovers Ln</t>
  </si>
  <si>
    <t>120 MacKville Hl</t>
  </si>
  <si>
    <t>28 State Route 1340</t>
  </si>
  <si>
    <t>300 Main St</t>
  </si>
  <si>
    <t>330 Pisgah Pike</t>
  </si>
  <si>
    <t>Ship-To Code</t>
  </si>
  <si>
    <t>Lookup</t>
  </si>
  <si>
    <t>ERP</t>
  </si>
  <si>
    <t>Customer Name</t>
  </si>
  <si>
    <t>Address Code</t>
  </si>
  <si>
    <t>Name</t>
  </si>
  <si>
    <t>Address</t>
  </si>
  <si>
    <t>City</t>
  </si>
  <si>
    <t>Zip</t>
  </si>
  <si>
    <t>Ultimate Parent</t>
  </si>
  <si>
    <t>SF Account</t>
  </si>
  <si>
    <t>SF AccountID</t>
  </si>
  <si>
    <t>SF Address</t>
  </si>
  <si>
    <t>SF City</t>
  </si>
  <si>
    <t>SF State</t>
  </si>
  <si>
    <t>SF Zip</t>
  </si>
  <si>
    <t>County</t>
  </si>
  <si>
    <t>KENTUCKY DEPT OF ED</t>
  </si>
  <si>
    <t>Kenton</t>
  </si>
  <si>
    <t>SHIPSF000123376</t>
  </si>
  <si>
    <t>41729</t>
  </si>
  <si>
    <t>Combs</t>
  </si>
  <si>
    <t>Perry</t>
  </si>
  <si>
    <t>00394928</t>
  </si>
  <si>
    <t>Larue</t>
  </si>
  <si>
    <t>Jefferson County School District</t>
  </si>
  <si>
    <t>Jefferson</t>
  </si>
  <si>
    <t>SHIPSF000123592</t>
  </si>
  <si>
    <t>Academic Services Department</t>
  </si>
  <si>
    <t>212 Levassor Place</t>
  </si>
  <si>
    <t>XKY00003</t>
  </si>
  <si>
    <t>SHIPSF000123594</t>
  </si>
  <si>
    <t>SHIPSF000123200</t>
  </si>
  <si>
    <t>Adair</t>
  </si>
  <si>
    <t>Logan</t>
  </si>
  <si>
    <t>SHIPSF000105942</t>
  </si>
  <si>
    <t>Wayne</t>
  </si>
  <si>
    <t>Floyd</t>
  </si>
  <si>
    <t>Warren</t>
  </si>
  <si>
    <t>Scott</t>
  </si>
  <si>
    <t>SHIPSF000123127</t>
  </si>
  <si>
    <t>SHIPSF000123375</t>
  </si>
  <si>
    <t>Fayette</t>
  </si>
  <si>
    <t>Daviess</t>
  </si>
  <si>
    <t>SHIPSF000123036</t>
  </si>
  <si>
    <t>Ballard</t>
  </si>
  <si>
    <t>Knox</t>
  </si>
  <si>
    <t>SHIPSF000105273</t>
  </si>
  <si>
    <t>Nelson</t>
  </si>
  <si>
    <t>Beattyville Elementary School</t>
  </si>
  <si>
    <t>144 Highway 11 N</t>
  </si>
  <si>
    <t>Lee</t>
  </si>
  <si>
    <t>00391603</t>
  </si>
  <si>
    <t>SHIPSF000124457</t>
  </si>
  <si>
    <t>SHIPSF000123390</t>
  </si>
  <si>
    <t>Ohio</t>
  </si>
  <si>
    <t>SHIPSF000123149</t>
  </si>
  <si>
    <t>Trimble</t>
  </si>
  <si>
    <t>SHIPSF000105956</t>
  </si>
  <si>
    <t>SHIPSF000123398</t>
  </si>
  <si>
    <t>SHIPSF000123061</t>
  </si>
  <si>
    <t>SHIPSF000123101</t>
  </si>
  <si>
    <t>Bell</t>
  </si>
  <si>
    <t>Belmont Elementary School</t>
  </si>
  <si>
    <t>814 Belmont St</t>
  </si>
  <si>
    <t>Christian</t>
  </si>
  <si>
    <t>SHIPSF000123132</t>
  </si>
  <si>
    <t>SHIPSF000123377</t>
  </si>
  <si>
    <t>Marshall</t>
  </si>
  <si>
    <t>SHIPSF000123167</t>
  </si>
  <si>
    <t>Madison</t>
  </si>
  <si>
    <t>SHIPSF000123209</t>
  </si>
  <si>
    <t>Pike</t>
  </si>
  <si>
    <t>41713</t>
  </si>
  <si>
    <t>Big Creek Elementary</t>
  </si>
  <si>
    <t>47 Big Creek Rd</t>
  </si>
  <si>
    <t>Avawam</t>
  </si>
  <si>
    <t>XKY00013</t>
  </si>
  <si>
    <t>SHIPSF000123170</t>
  </si>
  <si>
    <t>Alfred Binet School</t>
  </si>
  <si>
    <t>3410 Bon Air Ave</t>
  </si>
  <si>
    <t>02130106</t>
  </si>
  <si>
    <t>SHIPSF000092944</t>
  </si>
  <si>
    <t>40847</t>
  </si>
  <si>
    <t>Lawrence</t>
  </si>
  <si>
    <t>SHIPSF000123109</t>
  </si>
  <si>
    <t>SHIPSF000114853</t>
  </si>
  <si>
    <t>1500 Bypass North, US 127</t>
  </si>
  <si>
    <t>Schools nonMDR</t>
  </si>
  <si>
    <t>Anderson</t>
  </si>
  <si>
    <t>FY160201</t>
  </si>
  <si>
    <t>Boone</t>
  </si>
  <si>
    <t>SHIPSF000123464</t>
  </si>
  <si>
    <t>1441 Boonesborough Rd</t>
  </si>
  <si>
    <t>Boonesborough Elementary Sch</t>
  </si>
  <si>
    <t>12310453</t>
  </si>
  <si>
    <t>SHIPSF000123394</t>
  </si>
  <si>
    <t>Whitley</t>
  </si>
  <si>
    <t>Menifee</t>
  </si>
  <si>
    <t>SHIPSF000123348</t>
  </si>
  <si>
    <t>Bourbon</t>
  </si>
  <si>
    <t>SHIPSF000105916</t>
  </si>
  <si>
    <t>Powell</t>
  </si>
  <si>
    <t>SHIPSF000123037</t>
  </si>
  <si>
    <t>Meade</t>
  </si>
  <si>
    <t>SHIPSF000123230</t>
  </si>
  <si>
    <t>SHIPSF000123081</t>
  </si>
  <si>
    <t>Muhlenberg</t>
  </si>
  <si>
    <t>SHIPSF000123369</t>
  </si>
  <si>
    <t>SHIPSF000123106</t>
  </si>
  <si>
    <t>SHIPSF000123225</t>
  </si>
  <si>
    <t>Rockcastle</t>
  </si>
  <si>
    <t>SHIPSF000123087</t>
  </si>
  <si>
    <t>Bullitt</t>
  </si>
  <si>
    <t>SHIPSF000123118</t>
  </si>
  <si>
    <t>Oldham</t>
  </si>
  <si>
    <t>SHIPSF000123195</t>
  </si>
  <si>
    <t>Mercer</t>
  </si>
  <si>
    <t>SHIPSF000123185</t>
  </si>
  <si>
    <t>SHIPSF000123171</t>
  </si>
  <si>
    <t>Pulaski</t>
  </si>
  <si>
    <t>Laurel</t>
  </si>
  <si>
    <t>SHIPSF000105938</t>
  </si>
  <si>
    <t>SHIPSF000123379</t>
  </si>
  <si>
    <t>Caldwell</t>
  </si>
  <si>
    <t>SHIPSF000105918</t>
  </si>
  <si>
    <t>SHIPSF000114856</t>
  </si>
  <si>
    <t>Caldwell County Health Center</t>
  </si>
  <si>
    <t>600 S Jefferson St</t>
  </si>
  <si>
    <t>Community Services</t>
  </si>
  <si>
    <t>FY171058</t>
  </si>
  <si>
    <t>105 Educational Dr</t>
  </si>
  <si>
    <t>00380707</t>
  </si>
  <si>
    <t>McLean</t>
  </si>
  <si>
    <t>SHIPSF000123220</t>
  </si>
  <si>
    <t>SHIPSF000105944</t>
  </si>
  <si>
    <t>Montgomery</t>
  </si>
  <si>
    <t>SHIPSF000123196</t>
  </si>
  <si>
    <t>SHIPSF000123110</t>
  </si>
  <si>
    <t>SHIPSF000105952</t>
  </si>
  <si>
    <t>Campbell</t>
  </si>
  <si>
    <t>Henry</t>
  </si>
  <si>
    <t>Taylor</t>
  </si>
  <si>
    <t>SHIPSF000123371</t>
  </si>
  <si>
    <t>SHIPSF000105919</t>
  </si>
  <si>
    <t>Wolfe</t>
  </si>
  <si>
    <t>SHIPSF000105917</t>
  </si>
  <si>
    <t>SHIPSF000123343</t>
  </si>
  <si>
    <t>SHIPSF000123085</t>
  </si>
  <si>
    <t>SHIPSF000123389</t>
  </si>
  <si>
    <t>Carter</t>
  </si>
  <si>
    <t>Carter City Elementary (Clsd 2013)</t>
  </si>
  <si>
    <t>12954 St Hwy 2</t>
  </si>
  <si>
    <t>XKY00019</t>
  </si>
  <si>
    <t>SHIPSF000123080</t>
  </si>
  <si>
    <t>SHIPSF000123079</t>
  </si>
  <si>
    <t>SHIPSF000123344</t>
  </si>
  <si>
    <t>SHIPSF000123122</t>
  </si>
  <si>
    <t>SHIPSF000092945</t>
  </si>
  <si>
    <t>SHIPSF000123214</t>
  </si>
  <si>
    <t>Hardin</t>
  </si>
  <si>
    <t>SHIPSF000123072</t>
  </si>
  <si>
    <t>SHIPSF000123345</t>
  </si>
  <si>
    <t>SHIPSF000123351</t>
  </si>
  <si>
    <t>Graves</t>
  </si>
  <si>
    <t>Johnson</t>
  </si>
  <si>
    <t>330 Mount Sterling Rd</t>
  </si>
  <si>
    <t>Clark</t>
  </si>
  <si>
    <t>XKY00020</t>
  </si>
  <si>
    <t>Lewis</t>
  </si>
  <si>
    <t>SHIPSF000123169</t>
  </si>
  <si>
    <t>SHIPSF000123180</t>
  </si>
  <si>
    <t>Mason</t>
  </si>
  <si>
    <t>41727</t>
  </si>
  <si>
    <t>Chavies Elementary School</t>
  </si>
  <si>
    <t>00394916</t>
  </si>
  <si>
    <t>Chavies</t>
  </si>
  <si>
    <t>SHIPSF000123186</t>
  </si>
  <si>
    <t>40209</t>
  </si>
  <si>
    <t>Churchill Park School</t>
  </si>
  <si>
    <t>435 Boxley Ave</t>
  </si>
  <si>
    <t>01812466</t>
  </si>
  <si>
    <t>SHIPSF000105921</t>
  </si>
  <si>
    <t>McCracken</t>
  </si>
  <si>
    <t>Webster</t>
  </si>
  <si>
    <t>Shelby</t>
  </si>
  <si>
    <t>SHIPSF000123135</t>
  </si>
  <si>
    <t>Rowan</t>
  </si>
  <si>
    <t>SHIPSF000123086</t>
  </si>
  <si>
    <t>SHIPSF000105922</t>
  </si>
  <si>
    <t>SHIPSF000123224</t>
  </si>
  <si>
    <t>SHIPSF000123177</t>
  </si>
  <si>
    <t>SHIPSF000123041</t>
  </si>
  <si>
    <t>SHIPSF000097442</t>
  </si>
  <si>
    <t>SHIPSF000123139</t>
  </si>
  <si>
    <t>SHIPSF000105926</t>
  </si>
  <si>
    <t>Coventry Oak Elementary</t>
  </si>
  <si>
    <t>2441 Huntly Place</t>
  </si>
  <si>
    <t>X1630011</t>
  </si>
  <si>
    <t>SHIPSF000123078</t>
  </si>
  <si>
    <t>SHIPSF000123372</t>
  </si>
  <si>
    <t>Lincoln</t>
  </si>
  <si>
    <t>SHIPSF000123215</t>
  </si>
  <si>
    <t>SHIPSF000123197</t>
  </si>
  <si>
    <t>Grant</t>
  </si>
  <si>
    <t>SHIPSF000123156</t>
  </si>
  <si>
    <t>Bath</t>
  </si>
  <si>
    <t>SHIPSF000123126</t>
  </si>
  <si>
    <t>SHIPSF000123071</t>
  </si>
  <si>
    <t>SHIPSF000123042</t>
  </si>
  <si>
    <t>Cuba Elementary School</t>
  </si>
  <si>
    <t>92 Cuba School Rd</t>
  </si>
  <si>
    <t>XKY00030</t>
  </si>
  <si>
    <t>SHIPSF000092950</t>
  </si>
  <si>
    <t>Daniel Boone Elementary School</t>
  </si>
  <si>
    <t>710 N 2nd St</t>
  </si>
  <si>
    <t>00392956</t>
  </si>
  <si>
    <t>Boyle</t>
  </si>
  <si>
    <t>SHIPSF000105874</t>
  </si>
  <si>
    <t>Dawson Springs Jr Sr High Sch</t>
  </si>
  <si>
    <t>Hopkins</t>
  </si>
  <si>
    <t>00386048</t>
  </si>
  <si>
    <t>SHIPSF000123145</t>
  </si>
  <si>
    <t>SHIPSF000105927</t>
  </si>
  <si>
    <t>SHIPSF000123366</t>
  </si>
  <si>
    <t>SHIPSF000123228</t>
  </si>
  <si>
    <t>SHIPSF000123119</t>
  </si>
  <si>
    <t>SHIPSF000123204</t>
  </si>
  <si>
    <t>Calloway</t>
  </si>
  <si>
    <t>Harlow Early Learning Center</t>
  </si>
  <si>
    <t>11713852</t>
  </si>
  <si>
    <t>301 Perry Circle Rd</t>
  </si>
  <si>
    <t>Morgan</t>
  </si>
  <si>
    <t>SHIPSF000123166</t>
  </si>
  <si>
    <t>Early Childhood Lrng Ctr-South</t>
  </si>
  <si>
    <t>12862 State Route 180</t>
  </si>
  <si>
    <t>11704693</t>
  </si>
  <si>
    <t>SHIPSF000123226</t>
  </si>
  <si>
    <t>SHIPSF000123102</t>
  </si>
  <si>
    <t>SHIPSF000123380</t>
  </si>
  <si>
    <t>SHIPSF000123117</t>
  </si>
  <si>
    <t>SHIPSF000114860</t>
  </si>
  <si>
    <t>Harrison</t>
  </si>
  <si>
    <t>SHIPSF000123353</t>
  </si>
  <si>
    <t>SHIPSF000105945</t>
  </si>
  <si>
    <t>Metcalfe</t>
  </si>
  <si>
    <t>SHIPSF000123164</t>
  </si>
  <si>
    <t>SHIPSF000114851</t>
  </si>
  <si>
    <t>600 College Street Rd</t>
  </si>
  <si>
    <t>XKY00036</t>
  </si>
  <si>
    <t>SHIPSF000123392</t>
  </si>
  <si>
    <t>SHIPSF000123043</t>
  </si>
  <si>
    <t>SHIPSF000092969</t>
  </si>
  <si>
    <t>SHIPSF000105878</t>
  </si>
  <si>
    <t>Estill Springs Elementary Sch</t>
  </si>
  <si>
    <t>314 Main St</t>
  </si>
  <si>
    <t>03047136</t>
  </si>
  <si>
    <t>SHIPSF000123201</t>
  </si>
  <si>
    <t>SHIPSF000092951</t>
  </si>
  <si>
    <t>SHIPSF000092968</t>
  </si>
  <si>
    <t>SHIPSF000123095</t>
  </si>
  <si>
    <t>SHIPSF000123184</t>
  </si>
  <si>
    <t>SHIPSF000123107</t>
  </si>
  <si>
    <t>SHIPSF000123108</t>
  </si>
  <si>
    <t>Fanny Bush Elementary School</t>
  </si>
  <si>
    <t>250 North Main Street</t>
  </si>
  <si>
    <t>XKY00037</t>
  </si>
  <si>
    <t>Farley Elementary School</t>
  </si>
  <si>
    <t>1250 Husbands Rd</t>
  </si>
  <si>
    <t>XKY00038</t>
  </si>
  <si>
    <t>SHIPSF000123044</t>
  </si>
  <si>
    <t>SHIPSF000123113</t>
  </si>
  <si>
    <t>SHIPSF000123114</t>
  </si>
  <si>
    <t>SHIPSF000123205</t>
  </si>
  <si>
    <t>SHIPSF000123045</t>
  </si>
  <si>
    <t>539 Hitchins Ave</t>
  </si>
  <si>
    <t>XKY00052</t>
  </si>
  <si>
    <t>SHIPSF000105936</t>
  </si>
  <si>
    <t>SHIPSF000092964</t>
  </si>
  <si>
    <t>SHIPSF000092971</t>
  </si>
  <si>
    <t>SHIPSF000123046</t>
  </si>
  <si>
    <t>SHIPSF000123047</t>
  </si>
  <si>
    <t>Simpson</t>
  </si>
  <si>
    <t>SHIPSF000105920</t>
  </si>
  <si>
    <t>SHIPSF000123070</t>
  </si>
  <si>
    <t>SHIPSF000123216</t>
  </si>
  <si>
    <t>Glenn Marshall Elementary Sch</t>
  </si>
  <si>
    <t>1442 Dr Robert R Martin Byp</t>
  </si>
  <si>
    <t>10028537</t>
  </si>
  <si>
    <t>SHIPSF000123358</t>
  </si>
  <si>
    <t>50 Pawprint Path</t>
  </si>
  <si>
    <t>04881870</t>
  </si>
  <si>
    <t>Monroe</t>
  </si>
  <si>
    <t>SHIPSF000123363</t>
  </si>
  <si>
    <t>SHIPSF000123367</t>
  </si>
  <si>
    <t>SHIPSF000123172</t>
  </si>
  <si>
    <t>SHIPSF000123121</t>
  </si>
  <si>
    <t>Green</t>
  </si>
  <si>
    <t>SHIPSF000092955</t>
  </si>
  <si>
    <t>SHIPSF000105949</t>
  </si>
  <si>
    <t>SHIPSF000105272</t>
  </si>
  <si>
    <t>Hannah McClure Elementary School</t>
  </si>
  <si>
    <t>30 Beckner St</t>
  </si>
  <si>
    <t>XKY00041</t>
  </si>
  <si>
    <t>SHIPSF000092948</t>
  </si>
  <si>
    <t>SHIPSF000123174</t>
  </si>
  <si>
    <t>SHIPSF000105883</t>
  </si>
  <si>
    <t>Leslie</t>
  </si>
  <si>
    <t>SHIPSF000123211</t>
  </si>
  <si>
    <t>SHIPSF000123062</t>
  </si>
  <si>
    <t>SHIPSF000123083</t>
  </si>
  <si>
    <t>SHIPSF000123151</t>
  </si>
  <si>
    <t>111 E Kentucky St</t>
  </si>
  <si>
    <t>01867796</t>
  </si>
  <si>
    <t>SHIPSF000123088</t>
  </si>
  <si>
    <t>Owsley</t>
  </si>
  <si>
    <t>SHIPSF000123090</t>
  </si>
  <si>
    <t>SHIPSF000092970</t>
  </si>
  <si>
    <t>SHIPSF000105875</t>
  </si>
  <si>
    <t>Holiday Elementary School</t>
  </si>
  <si>
    <t>3910 Nassau Circle</t>
  </si>
  <si>
    <t>XKY00043</t>
  </si>
  <si>
    <t>SHIPSF000123150</t>
  </si>
  <si>
    <t>SHIPSF000105939</t>
  </si>
  <si>
    <t>Woodford</t>
  </si>
  <si>
    <t>SHIPSF000123360</t>
  </si>
  <si>
    <t>LEITCHFIELD</t>
  </si>
  <si>
    <t>SHIPSF000123048</t>
  </si>
  <si>
    <t>SHIPSF000123131</t>
  </si>
  <si>
    <t>Elliott</t>
  </si>
  <si>
    <t>SHIPSF000123136</t>
  </si>
  <si>
    <t>SHIPSF000123038</t>
  </si>
  <si>
    <t>SHIPSF000123039</t>
  </si>
  <si>
    <t>SHIPSF000123074</t>
  </si>
  <si>
    <t>SHIPSF000123138</t>
  </si>
  <si>
    <t>SHIPSF000105932</t>
  </si>
  <si>
    <t>SHIPSF000092956</t>
  </si>
  <si>
    <t>SHIPSF000114870</t>
  </si>
  <si>
    <t>727 W Chestnut St</t>
  </si>
  <si>
    <t>FY171061</t>
  </si>
  <si>
    <t>SHIPSF000123381</t>
  </si>
  <si>
    <t>SHIPSF000105873</t>
  </si>
  <si>
    <t>SHIPSF000123463</t>
  </si>
  <si>
    <t>FY180321</t>
  </si>
  <si>
    <t>Jessamine</t>
  </si>
  <si>
    <t>SHIPSF000105957</t>
  </si>
  <si>
    <t>SHIPSF000123352</t>
  </si>
  <si>
    <t>SHIPSF000123159</t>
  </si>
  <si>
    <t>SHIPSF000105933</t>
  </si>
  <si>
    <t>SHIPSF000123391</t>
  </si>
  <si>
    <t>Casey</t>
  </si>
  <si>
    <t>SHIPSF000123219</t>
  </si>
  <si>
    <t>Boyle County School District</t>
  </si>
  <si>
    <t>SHIPSF000123120</t>
  </si>
  <si>
    <t>SHIPSF000123063</t>
  </si>
  <si>
    <t>SHIPSF000017394</t>
  </si>
  <si>
    <t>SHIPSF000090891</t>
  </si>
  <si>
    <t>1867 Frankfort Ave</t>
  </si>
  <si>
    <t>01782483</t>
  </si>
  <si>
    <t>SHIPSF000123232</t>
  </si>
  <si>
    <t>SHIPSF000123206</t>
  </si>
  <si>
    <t>SHIPSF000123093</t>
  </si>
  <si>
    <t>Kit Carson Elementary School</t>
  </si>
  <si>
    <t>450 Tates Creek Rd</t>
  </si>
  <si>
    <t>00392982</t>
  </si>
  <si>
    <t>SHIPSF000105891</t>
  </si>
  <si>
    <t>Kentucky School For The Deaf</t>
  </si>
  <si>
    <t>01782110</t>
  </si>
  <si>
    <t>Edmonson</t>
  </si>
  <si>
    <t>SHIPSF000123191</t>
  </si>
  <si>
    <t>SHIPSF000123091</t>
  </si>
  <si>
    <t>12015 Greenville Rd</t>
  </si>
  <si>
    <t>SHIPSF000123198</t>
  </si>
  <si>
    <t>SHIPSF000123217</t>
  </si>
  <si>
    <t>SHIPSF000105923</t>
  </si>
  <si>
    <t>SHIPSF000105950</t>
  </si>
  <si>
    <t>SHIPSF000123069</t>
  </si>
  <si>
    <t>SHIPSF000123222</t>
  </si>
  <si>
    <t>200 Corporate Dr</t>
  </si>
  <si>
    <t>00393223</t>
  </si>
  <si>
    <t>SHIPSF000123357</t>
  </si>
  <si>
    <t>SHIPSF000123213</t>
  </si>
  <si>
    <t>SHIPSF000123124</t>
  </si>
  <si>
    <t>SHIPSF000123096</t>
  </si>
  <si>
    <t>Letcher Co Area Tech Center</t>
  </si>
  <si>
    <t>515 Cougar Dr</t>
  </si>
  <si>
    <t>00395104</t>
  </si>
  <si>
    <t>41804</t>
  </si>
  <si>
    <t>SHIPSF000123373</t>
  </si>
  <si>
    <t>SHIPSF000105914</t>
  </si>
  <si>
    <t>SHIPSF000105899</t>
  </si>
  <si>
    <t>SHIPSF000105913</t>
  </si>
  <si>
    <t>8120 W Hwy 42</t>
  </si>
  <si>
    <t>XKY00049</t>
  </si>
  <si>
    <t>SHIPSF000123137</t>
  </si>
  <si>
    <t>SHIPSF000105925</t>
  </si>
  <si>
    <t>SHIPSF000123100</t>
  </si>
  <si>
    <t>42102</t>
  </si>
  <si>
    <t>SHIPSF000123105</t>
  </si>
  <si>
    <t>SHIPSF000105940</t>
  </si>
  <si>
    <t>42061</t>
  </si>
  <si>
    <t>SHIPSF000123112</t>
  </si>
  <si>
    <t>SHIPSF000105943</t>
  </si>
  <si>
    <t>SHIPSF000105937</t>
  </si>
  <si>
    <t>100 N Ky 830</t>
  </si>
  <si>
    <t>00391146</t>
  </si>
  <si>
    <t>Lyon</t>
  </si>
  <si>
    <t>SHIPSF000123165</t>
  </si>
  <si>
    <t>41547</t>
  </si>
  <si>
    <t>Majestic Elementary</t>
  </si>
  <si>
    <t>51765 Hwy 194 E</t>
  </si>
  <si>
    <t>Majestic</t>
  </si>
  <si>
    <t>XKY00055</t>
  </si>
  <si>
    <t>SHIPSF000123040</t>
  </si>
  <si>
    <t>SHIPSF000123157</t>
  </si>
  <si>
    <t>SHIPSF000123068</t>
  </si>
  <si>
    <t>SHIPSF000123155</t>
  </si>
  <si>
    <t>SHIPSF000123076</t>
  </si>
  <si>
    <t>McCreary</t>
  </si>
  <si>
    <t>41647</t>
  </si>
  <si>
    <t>SHIPSF000105941</t>
  </si>
  <si>
    <t>SHIPSF000105946</t>
  </si>
  <si>
    <t>41271</t>
  </si>
  <si>
    <t>Meade Memorial Elem School</t>
  </si>
  <si>
    <t>8446 Ky Route 40 E</t>
  </si>
  <si>
    <t>Williamsport</t>
  </si>
  <si>
    <t>00389521</t>
  </si>
  <si>
    <t>SHIPSF000105929</t>
  </si>
  <si>
    <t>SHIPSF000123175</t>
  </si>
  <si>
    <t>SHIPSF000123349</t>
  </si>
  <si>
    <t>SHIPSF000105904</t>
  </si>
  <si>
    <t>SHIPSF000105947</t>
  </si>
  <si>
    <t>SHIPSF000123035</t>
  </si>
  <si>
    <t>SHIPSF000123179</t>
  </si>
  <si>
    <t>SHIPSF000123365</t>
  </si>
  <si>
    <t>SHIPSF000123050</t>
  </si>
  <si>
    <t>SHIPSF000105905</t>
  </si>
  <si>
    <t>SHIPSF000106688</t>
  </si>
  <si>
    <t>Monticello Elementary School</t>
  </si>
  <si>
    <t>160 College St</t>
  </si>
  <si>
    <t>00397061</t>
  </si>
  <si>
    <t>SHIPSF000123192</t>
  </si>
  <si>
    <t>SHIPSF000123193</t>
  </si>
  <si>
    <t>SHIPSF000123364</t>
  </si>
  <si>
    <t>SHIPSF000123067</t>
  </si>
  <si>
    <t>Muhlenberg South Middle School</t>
  </si>
  <si>
    <t>200 Pritchett Dr</t>
  </si>
  <si>
    <t>00394174</t>
  </si>
  <si>
    <t>SHIPSF000105948</t>
  </si>
  <si>
    <t>SHIPSF000123144</t>
  </si>
  <si>
    <t>Livingston</t>
  </si>
  <si>
    <t>Hancock</t>
  </si>
  <si>
    <t>SHIPSF000123202</t>
  </si>
  <si>
    <t>SHIPSF000123188</t>
  </si>
  <si>
    <t>SHIPSF000123140</t>
  </si>
  <si>
    <t>SHIPSF000123382</t>
  </si>
  <si>
    <t>Nicholas</t>
  </si>
  <si>
    <t>SHIPSF000123066</t>
  </si>
  <si>
    <t>SHIPSF000123350</t>
  </si>
  <si>
    <t>SHIPSF000123153</t>
  </si>
  <si>
    <t>Magoffin</t>
  </si>
  <si>
    <t>SHIPSF000123359</t>
  </si>
  <si>
    <t>Po Box 67</t>
  </si>
  <si>
    <t>Todd</t>
  </si>
  <si>
    <t>Washington</t>
  </si>
  <si>
    <t>SHIPSF000123356</t>
  </si>
  <si>
    <t>SHIPSF000114880</t>
  </si>
  <si>
    <t>Pendleton</t>
  </si>
  <si>
    <t>SHIPSF000123092</t>
  </si>
  <si>
    <t>SHIPSF000105930</t>
  </si>
  <si>
    <t>SHIPSF000123125</t>
  </si>
  <si>
    <t>SHIPSF000123231</t>
  </si>
  <si>
    <t>SHIPSF000123354</t>
  </si>
  <si>
    <t>SHIPSF000123520</t>
  </si>
  <si>
    <t>Northview Elementary</t>
  </si>
  <si>
    <t>FY180345</t>
  </si>
  <si>
    <t>SHIPSF000123052</t>
  </si>
  <si>
    <t>SHIPSF000123051</t>
  </si>
  <si>
    <t>SHIPSF000123104</t>
  </si>
  <si>
    <t>SHIPSF000123189</t>
  </si>
  <si>
    <t>SHIPSF000123065</t>
  </si>
  <si>
    <t>SHIPSF000123163</t>
  </si>
  <si>
    <t>41606</t>
  </si>
  <si>
    <t>Osborne Elementary School</t>
  </si>
  <si>
    <t>43 Osborne Br</t>
  </si>
  <si>
    <t>Bevinsville</t>
  </si>
  <si>
    <t>00383876</t>
  </si>
  <si>
    <t>Owen</t>
  </si>
  <si>
    <t>SHIPSF000105487</t>
  </si>
  <si>
    <t>SHIPSF000123082</t>
  </si>
  <si>
    <t>SHIPSF000123173</t>
  </si>
  <si>
    <t>SHIPSF000123183</t>
  </si>
  <si>
    <t>SHIPSF000123160</t>
  </si>
  <si>
    <t>Peace Academy</t>
  </si>
  <si>
    <t>2020 Newburg Rd</t>
  </si>
  <si>
    <t>03336872</t>
  </si>
  <si>
    <t>SHIPSF000105915</t>
  </si>
  <si>
    <t>SHIPSF000105951</t>
  </si>
  <si>
    <t>Pilot View Elementary School</t>
  </si>
  <si>
    <t>7501 Iron Works Rd Rte 15</t>
  </si>
  <si>
    <t>XKY00076</t>
  </si>
  <si>
    <t>SHIPSF000123388</t>
  </si>
  <si>
    <t>SHIPSF000123208</t>
  </si>
  <si>
    <t>SHIPSF000123032</t>
  </si>
  <si>
    <t>SHIPSF000123393</t>
  </si>
  <si>
    <t>SHIPSF000123399</t>
  </si>
  <si>
    <t>SHIPSF000123143</t>
  </si>
  <si>
    <t>SHIPSF000123073</t>
  </si>
  <si>
    <t>7076 Old Boonesboro</t>
  </si>
  <si>
    <t>XKY00080</t>
  </si>
  <si>
    <t>SHIPSF000123229</t>
  </si>
  <si>
    <t>SHIPSF000105958</t>
  </si>
  <si>
    <t>SHIPSF000123099</t>
  </si>
  <si>
    <t>SHIPSF000123116</t>
  </si>
  <si>
    <t>Robertson</t>
  </si>
  <si>
    <t>SHIPSF000123154</t>
  </si>
  <si>
    <t>41712</t>
  </si>
  <si>
    <t>SHIPSF000123024</t>
  </si>
  <si>
    <t>Ary</t>
  </si>
  <si>
    <t>SHIPSF000123033</t>
  </si>
  <si>
    <t>SHIPSF000123161</t>
  </si>
  <si>
    <t>SHIPSF000105960</t>
  </si>
  <si>
    <t>SHIPSF000092957</t>
  </si>
  <si>
    <t>41366</t>
  </si>
  <si>
    <t>Rousseau Elementary School</t>
  </si>
  <si>
    <t>13462 Hwy 30 East</t>
  </si>
  <si>
    <t>Rousseau</t>
  </si>
  <si>
    <t>XKY00083</t>
  </si>
  <si>
    <t>Rowan Co Pre-School Center</t>
  </si>
  <si>
    <t>455 W Sun St</t>
  </si>
  <si>
    <t>10011637</t>
  </si>
  <si>
    <t>SHIPSF000123097</t>
  </si>
  <si>
    <t>SHIPSF000105953</t>
  </si>
  <si>
    <t>SHIPSF000123386</t>
  </si>
  <si>
    <t>SHIPSF000105935</t>
  </si>
  <si>
    <t>42142</t>
  </si>
  <si>
    <t>SHIPSF000123387</t>
  </si>
  <si>
    <t>SHIPSF000123094</t>
  </si>
  <si>
    <t>SHIPSF000105931</t>
  </si>
  <si>
    <t>SHIPSF000123362</t>
  </si>
  <si>
    <t>SHIPSF000114868</t>
  </si>
  <si>
    <t>1127 Morgantown Rd</t>
  </si>
  <si>
    <t>FY171060</t>
  </si>
  <si>
    <t>SHIPSF000114861</t>
  </si>
  <si>
    <t>Somerset Cmty Clg-Laurel South</t>
  </si>
  <si>
    <t>235 S Law Rd</t>
  </si>
  <si>
    <t>00391213</t>
  </si>
  <si>
    <t>SHIPSF000123084</t>
  </si>
  <si>
    <t>42079</t>
  </si>
  <si>
    <t>SHIPSF000123111</t>
  </si>
  <si>
    <t>SHIPSF000123178</t>
  </si>
  <si>
    <t>SHIPSF000123034</t>
  </si>
  <si>
    <t>SHIPSF000123049</t>
  </si>
  <si>
    <t>SHIPSF000123187</t>
  </si>
  <si>
    <t>75 Old Us 25 N</t>
  </si>
  <si>
    <t>00393003</t>
  </si>
  <si>
    <t>SHIPSF000105924</t>
  </si>
  <si>
    <t>SHIPSF000123053</t>
  </si>
  <si>
    <t>SHIPSF000123089</t>
  </si>
  <si>
    <t>SHIPSF000123342</t>
  </si>
  <si>
    <t>SHIPSF000123370</t>
  </si>
  <si>
    <t>SHIPSF000123075</t>
  </si>
  <si>
    <t>SHIPSF000123158</t>
  </si>
  <si>
    <t>SHIPSF000123383</t>
  </si>
  <si>
    <t>SHIPSF000123168</t>
  </si>
  <si>
    <t>SHIPSF000114881</t>
  </si>
  <si>
    <t>SHIPSF000123148</t>
  </si>
  <si>
    <t>SHIPSF000123133</t>
  </si>
  <si>
    <t>SHIPSF000123203</t>
  </si>
  <si>
    <t>SHIPSF000123162</t>
  </si>
  <si>
    <t>SHIPSF000123182</t>
  </si>
  <si>
    <t>Spencer</t>
  </si>
  <si>
    <t>Spencer Co Middle School</t>
  </si>
  <si>
    <t>1263 Mount Washington Rd</t>
  </si>
  <si>
    <t>04912479</t>
  </si>
  <si>
    <t>SHIPSF000123384</t>
  </si>
  <si>
    <t>Brook-Dupont School</t>
  </si>
  <si>
    <t>1405 Browns Ln</t>
  </si>
  <si>
    <t>10019574</t>
  </si>
  <si>
    <t>St Joseph Children's Home</t>
  </si>
  <si>
    <t>2823 Frankfort Ave</t>
  </si>
  <si>
    <t>XKY00090</t>
  </si>
  <si>
    <t>SHIPSF000123123</t>
  </si>
  <si>
    <t>SHIPSF000123190</t>
  </si>
  <si>
    <t>SHIPSF000123054</t>
  </si>
  <si>
    <t>SHIPSF000123064</t>
  </si>
  <si>
    <t>SHIPSF000123346</t>
  </si>
  <si>
    <t>SHIPSF000123142</t>
  </si>
  <si>
    <t>SHIPSF000123227</t>
  </si>
  <si>
    <t>SHIPSF000105954</t>
  </si>
  <si>
    <t>Taylor Co Primary School</t>
  </si>
  <si>
    <t>12166666</t>
  </si>
  <si>
    <t>Taylor Co Intermediate School</t>
  </si>
  <si>
    <t>1207 E Broadway St</t>
  </si>
  <si>
    <t>02108127</t>
  </si>
  <si>
    <t>SHIPSF000123212</t>
  </si>
  <si>
    <t>420 Highview Dr</t>
  </si>
  <si>
    <t>SHIPSF000123181</t>
  </si>
  <si>
    <t>Thelma B Johnson Elc</t>
  </si>
  <si>
    <t>631 N Green St</t>
  </si>
  <si>
    <t>11932618</t>
  </si>
  <si>
    <t>SHIPSF000105876</t>
  </si>
  <si>
    <t>Trapp Elementary School</t>
  </si>
  <si>
    <t>11400 Irvine Rd</t>
  </si>
  <si>
    <t>XKY00093</t>
  </si>
  <si>
    <t>Trigg</t>
  </si>
  <si>
    <t>SHIPSF000107860</t>
  </si>
  <si>
    <t>Trigg Co Middle School</t>
  </si>
  <si>
    <t>206 Lafayette St</t>
  </si>
  <si>
    <t>00396615</t>
  </si>
  <si>
    <t>SHIPSF000123130</t>
  </si>
  <si>
    <t>SHIPSF000091464</t>
  </si>
  <si>
    <t>SHIPSF000105955</t>
  </si>
  <si>
    <t>SHIPSF000123055</t>
  </si>
  <si>
    <t>SHIPSF000123199</t>
  </si>
  <si>
    <t>1085 Hwy 1058</t>
  </si>
  <si>
    <t>XKY00094</t>
  </si>
  <si>
    <t>SHIPSF000123152</t>
  </si>
  <si>
    <t>1000 Industrial Dr</t>
  </si>
  <si>
    <t>04443399</t>
  </si>
  <si>
    <t>SHIPSF000123207</t>
  </si>
  <si>
    <t>SHIPSF000105896</t>
  </si>
  <si>
    <t>West Liberty Elementary</t>
  </si>
  <si>
    <t>208 University Dr</t>
  </si>
  <si>
    <t>XKY00104</t>
  </si>
  <si>
    <t>SHIPSF000123141</t>
  </si>
  <si>
    <t>Waller-Williams Environ School</t>
  </si>
  <si>
    <t>2415 Rockford Ln</t>
  </si>
  <si>
    <t>01812480</t>
  </si>
  <si>
    <t>SHIPSF000092958</t>
  </si>
  <si>
    <t>SHIPSF000123218</t>
  </si>
  <si>
    <t>SHIPSF000123103</t>
  </si>
  <si>
    <t>Warren ES</t>
  </si>
  <si>
    <t>SHIPSF000105906</t>
  </si>
  <si>
    <t>SHIPSF000123210</t>
  </si>
  <si>
    <t>SHIPSF000123057</t>
  </si>
  <si>
    <t>SHIPSF000123361</t>
  </si>
  <si>
    <t>SHIPSF000123098</t>
  </si>
  <si>
    <t>SHIPSF000123223</t>
  </si>
  <si>
    <t>SHIPSF000123115</t>
  </si>
  <si>
    <t>SHIPSF000123374</t>
  </si>
  <si>
    <t>SHIPSF000123146</t>
  </si>
  <si>
    <t>SHIPSF000123355</t>
  </si>
  <si>
    <t>1585 Ky Highway 356</t>
  </si>
  <si>
    <t>SHIPSF000123058</t>
  </si>
  <si>
    <t>2166 Lexington Rd</t>
  </si>
  <si>
    <t>00393027</t>
  </si>
  <si>
    <t>SHIPSF000123395</t>
  </si>
  <si>
    <t>SHIPSF000123396</t>
  </si>
  <si>
    <t>SHIPSF000123397</t>
  </si>
  <si>
    <t>SHIPSF000123059</t>
  </si>
  <si>
    <t>SHIPSF000105934</t>
  </si>
  <si>
    <t>41723</t>
  </si>
  <si>
    <t>625 Big Willard Rd</t>
  </si>
  <si>
    <t>Busy</t>
  </si>
  <si>
    <t>00395049</t>
  </si>
  <si>
    <t>SHIPSF000123077</t>
  </si>
  <si>
    <t>SHIPSF000105959</t>
  </si>
  <si>
    <t>SHIPSF000123176</t>
  </si>
  <si>
    <t>SHIPSF000123060</t>
  </si>
  <si>
    <t>SHIPSF000123134</t>
  </si>
  <si>
    <t>SHIPSF000123194</t>
  </si>
  <si>
    <t>Wurtland Middle School</t>
  </si>
  <si>
    <t>700 Center St</t>
  </si>
  <si>
    <t>03248287</t>
  </si>
  <si>
    <t>SHIPSF000123128</t>
  </si>
  <si>
    <t>SHIPSF000105488</t>
  </si>
  <si>
    <t>SHIPSF000137662</t>
  </si>
  <si>
    <t>SHIPSF000137734</t>
  </si>
  <si>
    <t>SHIPSF000137735</t>
  </si>
  <si>
    <t>SHIPSF000137667</t>
  </si>
  <si>
    <t>SHIPSF000137736</t>
  </si>
  <si>
    <t>SHIPSF000137686</t>
  </si>
  <si>
    <t>SHIPSF000137738</t>
  </si>
  <si>
    <t>SHIPSF000137739</t>
  </si>
  <si>
    <t>SHIPSF000137740</t>
  </si>
  <si>
    <t>SHIPSF000137741</t>
  </si>
  <si>
    <t>SHIPSF000137687</t>
  </si>
  <si>
    <t>SHIPSF000137742</t>
  </si>
  <si>
    <t>SHIPSF000137688</t>
  </si>
  <si>
    <t>SHIPSF000137743</t>
  </si>
  <si>
    <t>SHIPSF000137744</t>
  </si>
  <si>
    <t>SHIPSF000137745</t>
  </si>
  <si>
    <t>SHIPSF000137722</t>
  </si>
  <si>
    <t>SHIPSF000137746</t>
  </si>
  <si>
    <t>SHIPSF000137747</t>
  </si>
  <si>
    <t>SHIPSF000137748</t>
  </si>
  <si>
    <t>SHIPSF000137749</t>
  </si>
  <si>
    <t>SHIPSF000137750</t>
  </si>
  <si>
    <t>SHIPSF000137751</t>
  </si>
  <si>
    <t>SHIPSF000137752</t>
  </si>
  <si>
    <t>SHIPSF000137672</t>
  </si>
  <si>
    <t>SHIPSF000137753</t>
  </si>
  <si>
    <t>SHIPSF000137754</t>
  </si>
  <si>
    <t>SHIPSF000137755</t>
  </si>
  <si>
    <t>SHIPSF000137692</t>
  </si>
  <si>
    <t>SHIPSF000137756</t>
  </si>
  <si>
    <t>SHIPSF000137673</t>
  </si>
  <si>
    <t>SHIPSF000137757</t>
  </si>
  <si>
    <t>SHIPSF000137760</t>
  </si>
  <si>
    <t>SHIPSF000137702</t>
  </si>
  <si>
    <t>SHIPSF000137758</t>
  </si>
  <si>
    <t>SHIPSF000137759</t>
  </si>
  <si>
    <t>SHIPSF000137761</t>
  </si>
  <si>
    <t>SHIPSF000137762</t>
  </si>
  <si>
    <t>SHIPSF000137763</t>
  </si>
  <si>
    <t>SHIPSF000137764</t>
  </si>
  <si>
    <t>SHIPSF000137677</t>
  </si>
  <si>
    <t>SHIPSF000137765</t>
  </si>
  <si>
    <t>SHIPSF000137766</t>
  </si>
  <si>
    <t>SHIPSF000137767</t>
  </si>
  <si>
    <t>SHIPSF000137768</t>
  </si>
  <si>
    <t>SHIPSF000137769</t>
  </si>
  <si>
    <t>SHIPSF000137697</t>
  </si>
  <si>
    <t>SHIPSF000137770</t>
  </si>
  <si>
    <t>SHIPSF000137720</t>
  </si>
  <si>
    <t>SHIPSF000137678</t>
  </si>
  <si>
    <t>SHIPSF000137772</t>
  </si>
  <si>
    <t>SHIPSF000137773</t>
  </si>
  <si>
    <t>SHIPSF000137774</t>
  </si>
  <si>
    <t>SHIPSF000137775</t>
  </si>
  <si>
    <t>SHIPSF000137776</t>
  </si>
  <si>
    <t>SHIPSF000137777</t>
  </si>
  <si>
    <t>SHIPSF000137778</t>
  </si>
  <si>
    <t>SHIPSF000137779</t>
  </si>
  <si>
    <t>SHIPSF000137704</t>
  </si>
  <si>
    <t>SHIPSF000137780</t>
  </si>
  <si>
    <t>SHIPSF000137671</t>
  </si>
  <si>
    <t>SHIPSF000137781</t>
  </si>
  <si>
    <t>SHIPSF000137782</t>
  </si>
  <si>
    <t>SHIPSF000137783</t>
  </si>
  <si>
    <t>SHIPSF000137784</t>
  </si>
  <si>
    <t>SHIPSF000137709</t>
  </si>
  <si>
    <t>SHIPSF000137785</t>
  </si>
  <si>
    <t>SHIPSF000137786</t>
  </si>
  <si>
    <t>SHIPSF000137787</t>
  </si>
  <si>
    <t>SHIPSF000137788</t>
  </si>
  <si>
    <t>SHIPSF000137685</t>
  </si>
  <si>
    <t>SHIPSF000137789</t>
  </si>
  <si>
    <t>SHIPSF000137790</t>
  </si>
  <si>
    <t>SHIPSF000137791</t>
  </si>
  <si>
    <t>SHIPSF000137792</t>
  </si>
  <si>
    <t>SHIPSF000137793</t>
  </si>
  <si>
    <t>SHIPSF000137794</t>
  </si>
  <si>
    <t>SHIPSF000137795</t>
  </si>
  <si>
    <t>SHIPSF000137796</t>
  </si>
  <si>
    <t>SHIPSF000137713</t>
  </si>
  <si>
    <t>SHIPSF000137797</t>
  </si>
  <si>
    <t>SHIPSF000137674</t>
  </si>
  <si>
    <t>SHIPSF000137705</t>
  </si>
  <si>
    <t>SHIPSF000137706</t>
  </si>
  <si>
    <t>SHIPSF000137679</t>
  </si>
  <si>
    <t>SHIPSF000137699</t>
  </si>
  <si>
    <t>SHIPSF000137798</t>
  </si>
  <si>
    <t>SHIPSF000137799</t>
  </si>
  <si>
    <t>SHIPSF000137800</t>
  </si>
  <si>
    <t>SHIPSF000137701</t>
  </si>
  <si>
    <t>SHIPSF000137801</t>
  </si>
  <si>
    <t>SHIPSF000137802</t>
  </si>
  <si>
    <t>SHIPSF000137803</t>
  </si>
  <si>
    <t>SHIPSF000137804</t>
  </si>
  <si>
    <t>SHIPSF000137690</t>
  </si>
  <si>
    <t>SHIPSF000137805</t>
  </si>
  <si>
    <t>SHIPSF000137807</t>
  </si>
  <si>
    <t>SHIPSF000137716</t>
  </si>
  <si>
    <t>SHIPSF000137809</t>
  </si>
  <si>
    <t>SHIPSF000137810</t>
  </si>
  <si>
    <t>SHIPSF000137811</t>
  </si>
  <si>
    <t>SHIPSF000137812</t>
  </si>
  <si>
    <t>SHIPSF000137813</t>
  </si>
  <si>
    <t>SHIPSF000137814</t>
  </si>
  <si>
    <t>SHIPSF000137815</t>
  </si>
  <si>
    <t>SHIPSF000137816</t>
  </si>
  <si>
    <t>SHIPSF000137817</t>
  </si>
  <si>
    <t>SHIPSF000137689</t>
  </si>
  <si>
    <t>SHIPSF000137818</t>
  </si>
  <si>
    <t>SHIPSF000137819</t>
  </si>
  <si>
    <t>SHIPSF000137820</t>
  </si>
  <si>
    <t>SHIPSF000137821</t>
  </si>
  <si>
    <t>SHIPSF000137822</t>
  </si>
  <si>
    <t>SHIPSF000137680</t>
  </si>
  <si>
    <t>SHIPSF000137693</t>
  </si>
  <si>
    <t>SHIPSF000137823</t>
  </si>
  <si>
    <t>SHIPSF000137824</t>
  </si>
  <si>
    <t>SHIPSF000137825</t>
  </si>
  <si>
    <t>SHIPSF000137826</t>
  </si>
  <si>
    <t>SHIPSF000137715</t>
  </si>
  <si>
    <t>SHIPSF000137827</t>
  </si>
  <si>
    <t>SHIPSF000137829</t>
  </si>
  <si>
    <t>SHIPSF000137830</t>
  </si>
  <si>
    <t>SHIPSF000137718</t>
  </si>
  <si>
    <t>SHIPSF000137832</t>
  </si>
  <si>
    <t>SHIPSF000137833</t>
  </si>
  <si>
    <t>SHIPSF000137834</t>
  </si>
  <si>
    <t>SHIPSF000137719</t>
  </si>
  <si>
    <t>SHIPSF000137835</t>
  </si>
  <si>
    <t>SHIPSF000137836</t>
  </si>
  <si>
    <t>SHIPSF000137837</t>
  </si>
  <si>
    <t>SHIPSF000137838</t>
  </si>
  <si>
    <t>SHIPSF000137839</t>
  </si>
  <si>
    <t>SHIPSF000137840</t>
  </si>
  <si>
    <t>SHIPSF000137723</t>
  </si>
  <si>
    <t>SHIPSF000137841</t>
  </si>
  <si>
    <t>SHIPSF000137843</t>
  </si>
  <si>
    <t>SHIPSF000137707</t>
  </si>
  <si>
    <t>SHIPSF000137844</t>
  </si>
  <si>
    <t>SHIPSF000137710</t>
  </si>
  <si>
    <t>SHIPSF000137845</t>
  </si>
  <si>
    <t>SHIPSF000137733</t>
  </si>
  <si>
    <t>SHIPSF000137731</t>
  </si>
  <si>
    <t>SHIPSF000137669</t>
  </si>
  <si>
    <t>SHIPSF000137721</t>
  </si>
  <si>
    <t>SHIPSF000137846</t>
  </si>
  <si>
    <t>SHIPSF000137847</t>
  </si>
  <si>
    <t>SHIPSF000137729</t>
  </si>
  <si>
    <t>SHIPSF000137848</t>
  </si>
  <si>
    <t>SHIPSF000137849</t>
  </si>
  <si>
    <t>SHIPSF000137850</t>
  </si>
  <si>
    <t>SHIPSF000137711</t>
  </si>
  <si>
    <t>SHIPSF000137851</t>
  </si>
  <si>
    <t>SHIPSF000137852</t>
  </si>
  <si>
    <t>SHIPSF000137853</t>
  </si>
  <si>
    <t>SHIPSF000137854</t>
  </si>
  <si>
    <t>SHIPSF000137855</t>
  </si>
  <si>
    <t>SHIPSF000137681</t>
  </si>
  <si>
    <t>SHIPSF000137682</t>
  </si>
  <si>
    <t>SHIPSF000137856</t>
  </si>
  <si>
    <t>SHIPSF000137730</t>
  </si>
  <si>
    <t>SHIPSF000137857</t>
  </si>
  <si>
    <t>SHIPSF000137728</t>
  </si>
  <si>
    <t>SHIPSF000137675</t>
  </si>
  <si>
    <t>SHIPSF000137858</t>
  </si>
  <si>
    <t>SHIPSF000137712</t>
  </si>
  <si>
    <t>SHIPSF000137859</t>
  </si>
  <si>
    <t>SHIPSF000137717</t>
  </si>
  <si>
    <t>SHIPSF000137860</t>
  </si>
  <si>
    <t>SHIPSF000137676</t>
  </si>
  <si>
    <t>SHIPSF000137861</t>
  </si>
  <si>
    <t>SHIPSF000137726</t>
  </si>
  <si>
    <t>SHIPSF000137691</t>
  </si>
  <si>
    <t>SHIPSF000137708</t>
  </si>
  <si>
    <t>SHIPSF000137695</t>
  </si>
  <si>
    <t>SHIPSF000137862</t>
  </si>
  <si>
    <t>SHIPSF000137732</t>
  </si>
  <si>
    <t>SHIPSF000137863</t>
  </si>
  <si>
    <t>SHIPSF000137864</t>
  </si>
  <si>
    <t>SHIPSF000137683</t>
  </si>
  <si>
    <t>SHIPSF000137865</t>
  </si>
  <si>
    <t>SHIPSF000137700</t>
  </si>
  <si>
    <t>SHIPSF000137696</t>
  </si>
  <si>
    <t>SHIPSF000137684</t>
  </si>
  <si>
    <t>SHIPSF000137866</t>
  </si>
  <si>
    <t>SHIPSF000137867</t>
  </si>
  <si>
    <t>12307028</t>
  </si>
  <si>
    <t>2617 Russellville Rd</t>
  </si>
  <si>
    <t>11825182</t>
  </si>
  <si>
    <t>1040 Maysville Rd</t>
  </si>
  <si>
    <t>SHIPSF000137874</t>
  </si>
  <si>
    <t>SHIPSF000137875</t>
  </si>
  <si>
    <t>SHIPSF000137872</t>
  </si>
  <si>
    <t>SHIPSF000137873</t>
  </si>
  <si>
    <t>Boyle County School District, KY</t>
  </si>
  <si>
    <t>Jefferson County School District, KY</t>
  </si>
  <si>
    <r>
      <t xml:space="preserve">Congratulations on another successful school year using BRIGANCE!
We'd like to help you order your materials for the next academic year.
Please fill out the information on the following 2 tabs and email this form to </t>
    </r>
    <r>
      <rPr>
        <b/>
        <sz val="14"/>
        <color rgb="FF00488D"/>
        <rFont val="Calibri"/>
        <family val="2"/>
        <scheme val="minor"/>
      </rPr>
      <t>Deb Andreoli</t>
    </r>
    <r>
      <rPr>
        <sz val="14"/>
        <color theme="1"/>
        <rFont val="Calibri"/>
        <family val="2"/>
        <scheme val="minor"/>
      </rPr>
      <t xml:space="preserve"> at </t>
    </r>
    <r>
      <rPr>
        <b/>
        <sz val="14"/>
        <color rgb="FF00488D"/>
        <rFont val="Calibri"/>
        <family val="2"/>
        <scheme val="minor"/>
      </rPr>
      <t>FulfillmentOps@cainc.com</t>
    </r>
    <r>
      <rPr>
        <sz val="14"/>
        <color theme="1"/>
        <rFont val="Calibri"/>
        <family val="2"/>
        <scheme val="minor"/>
      </rPr>
      <t>.</t>
    </r>
  </si>
  <si>
    <t>Would you like new data sheets shipped?</t>
  </si>
  <si>
    <t>Fort Campbell Schools</t>
  </si>
  <si>
    <t>Archdiocese Louisville Ed Off</t>
  </si>
  <si>
    <t>Diocese of Covington Ed Office</t>
  </si>
  <si>
    <t>Bardstown ISD</t>
  </si>
  <si>
    <t>Danville ISD</t>
  </si>
  <si>
    <t>Walton-Verona ISD</t>
  </si>
  <si>
    <t>Jackson County School District</t>
  </si>
  <si>
    <t>McCracken Co Public SD</t>
  </si>
  <si>
    <t>Diocese of Owensboro Ed Office</t>
  </si>
  <si>
    <t>Eminence Independent Schools</t>
  </si>
  <si>
    <t>Diocese of Lexington Ed Office</t>
  </si>
  <si>
    <t>Bardstown ISD, KY</t>
  </si>
  <si>
    <t>Danville ISD, KY</t>
  </si>
  <si>
    <t>Eminence Independent Schools, KY</t>
  </si>
  <si>
    <t>Fort Campbell Schools, KY</t>
  </si>
  <si>
    <t>Jackson County School District, KY</t>
  </si>
  <si>
    <t>McCracken Co Public SD, KY</t>
  </si>
  <si>
    <t>Walton-Verona ISD, KY</t>
  </si>
  <si>
    <t>00378675</t>
  </si>
  <si>
    <t>Allen Co Intermediate Center</t>
  </si>
  <si>
    <t>720 Oliver St</t>
  </si>
  <si>
    <t>Robert B Turner ES</t>
  </si>
  <si>
    <t>00378780</t>
  </si>
  <si>
    <t>Ballard Co Middle School</t>
  </si>
  <si>
    <t>3565 Paducah Rd</t>
  </si>
  <si>
    <t>Barbourville School</t>
  </si>
  <si>
    <t>Po Box 520</t>
  </si>
  <si>
    <t>00394332</t>
  </si>
  <si>
    <t>Bardstown Elementary School</t>
  </si>
  <si>
    <t>420 N 5th St</t>
  </si>
  <si>
    <t>03246796</t>
  </si>
  <si>
    <t>Bardstown Early Childhood</t>
  </si>
  <si>
    <t>980 Penplin Ave</t>
  </si>
  <si>
    <t>Red Cross ES</t>
  </si>
  <si>
    <t>Po Box 29</t>
  </si>
  <si>
    <t>Crossroads ES</t>
  </si>
  <si>
    <t>Owingsville ES</t>
  </si>
  <si>
    <t>29 Henderson Settlement Loop</t>
  </si>
  <si>
    <t>00391160</t>
  </si>
  <si>
    <t>Bell Co Area Tech Center</t>
  </si>
  <si>
    <t>9828 Us Highway 25 E</t>
  </si>
  <si>
    <t>03387651</t>
  </si>
  <si>
    <t>Bell Co Alternative School</t>
  </si>
  <si>
    <t>9828 Us Highway 25 E 2nd Fl</t>
  </si>
  <si>
    <t>00379124</t>
  </si>
  <si>
    <t>Bell Co High School</t>
  </si>
  <si>
    <t>9824 Us Highway 25 E</t>
  </si>
  <si>
    <t>Po Box 98</t>
  </si>
  <si>
    <t>Bell Central ES</t>
  </si>
  <si>
    <t>Berea Cmty ES</t>
  </si>
  <si>
    <t>Shirley Mann ES</t>
  </si>
  <si>
    <t>Florence ES</t>
  </si>
  <si>
    <t>Thornwilde ES</t>
  </si>
  <si>
    <t>A M Yealey ES</t>
  </si>
  <si>
    <t>North Pointe ES</t>
  </si>
  <si>
    <t>Stephens ES</t>
  </si>
  <si>
    <t>Burlington ES</t>
  </si>
  <si>
    <t>Chester Goodridge ES</t>
  </si>
  <si>
    <t>Ockerman ES</t>
  </si>
  <si>
    <t>Hillard Collins ES</t>
  </si>
  <si>
    <t>Longbranch ES</t>
  </si>
  <si>
    <t>Erpenbeck ES</t>
  </si>
  <si>
    <t>Charles Kelly ES</t>
  </si>
  <si>
    <t>New Haven ES</t>
  </si>
  <si>
    <t>10000640</t>
  </si>
  <si>
    <t>Camp Ernst MS</t>
  </si>
  <si>
    <t>6515 Camp Ernst Rd</t>
  </si>
  <si>
    <t>3343 Lexington Rd Ste 1</t>
  </si>
  <si>
    <t>W R McNeill ES</t>
  </si>
  <si>
    <t>03399642</t>
  </si>
  <si>
    <t>Boyd Co Early Childhood Acad</t>
  </si>
  <si>
    <t>12307 Midland Trail Rd</t>
  </si>
  <si>
    <t>Sebastian ES</t>
  </si>
  <si>
    <t>244 L B J Rd</t>
  </si>
  <si>
    <t>1340 E Highway 60</t>
  </si>
  <si>
    <t>Po Box 51</t>
  </si>
  <si>
    <t>Po Box 9</t>
  </si>
  <si>
    <t>Po Box 10</t>
  </si>
  <si>
    <t>Harned</t>
  </si>
  <si>
    <t>40144</t>
  </si>
  <si>
    <t>Po Box 39</t>
  </si>
  <si>
    <t>Roby ES</t>
  </si>
  <si>
    <t>Old Mill ES</t>
  </si>
  <si>
    <t>02201810</t>
  </si>
  <si>
    <t>Bullitt Lick Middle School</t>
  </si>
  <si>
    <t>555 W Blue Lick Rd</t>
  </si>
  <si>
    <t>Shepherdsville ES</t>
  </si>
  <si>
    <t>Po Box B</t>
  </si>
  <si>
    <t>352 Boys Camp Rd</t>
  </si>
  <si>
    <t>Cromwell</t>
  </si>
  <si>
    <t>42333</t>
  </si>
  <si>
    <t>Po Box 337</t>
  </si>
  <si>
    <t>Caldwell Co ES</t>
  </si>
  <si>
    <t>Southwest Calloway ES</t>
  </si>
  <si>
    <t>East Calloway ES</t>
  </si>
  <si>
    <t>North Calloway ES</t>
  </si>
  <si>
    <t>126 Robertson Rd N</t>
  </si>
  <si>
    <t>04285197</t>
  </si>
  <si>
    <t>Calloway Co Pre-School Center</t>
  </si>
  <si>
    <t>2106 College Farm Rd</t>
  </si>
  <si>
    <t>909 Camel Xing</t>
  </si>
  <si>
    <t>Grants Lick ES</t>
  </si>
  <si>
    <t>944 Clay Ridge Rd</t>
  </si>
  <si>
    <t>John W Reiley ES</t>
  </si>
  <si>
    <t>Donald E Cline ES</t>
  </si>
  <si>
    <t>Campbell Ridge ES</t>
  </si>
  <si>
    <t>00396433</t>
  </si>
  <si>
    <t>Campbellsville HS</t>
  </si>
  <si>
    <t>230 W Main St</t>
  </si>
  <si>
    <t>05090995</t>
  </si>
  <si>
    <t>Eagle Academy</t>
  </si>
  <si>
    <t>00396445</t>
  </si>
  <si>
    <t>Campbellsville MS</t>
  </si>
  <si>
    <t>Campbellsville ES</t>
  </si>
  <si>
    <t>Po Box 540</t>
  </si>
  <si>
    <t>Walnut Hill ES</t>
  </si>
  <si>
    <t>00381385</t>
  </si>
  <si>
    <t>Casey Co High School</t>
  </si>
  <si>
    <t>1841 E Ky 70</t>
  </si>
  <si>
    <t>00381438</t>
  </si>
  <si>
    <t>Casey Co Middle School</t>
  </si>
  <si>
    <t>1673 E Ky 70</t>
  </si>
  <si>
    <t>Sinking Fork ES</t>
  </si>
  <si>
    <t>42241</t>
  </si>
  <si>
    <t>Shearer ES</t>
  </si>
  <si>
    <t>Po Box 37</t>
  </si>
  <si>
    <t>Corbin Preschool Center</t>
  </si>
  <si>
    <t>Sixth District ES</t>
  </si>
  <si>
    <t>John G Carlisle ES</t>
  </si>
  <si>
    <t>00380094</t>
  </si>
  <si>
    <t>Danville Bate Middle School</t>
  </si>
  <si>
    <t>460 Stanford Ave</t>
  </si>
  <si>
    <t>Burns ES</t>
  </si>
  <si>
    <t>Whitesville ES</t>
  </si>
  <si>
    <t>West Louisville ES</t>
  </si>
  <si>
    <t>East Bernstadt ES</t>
  </si>
  <si>
    <t>Po Box 128</t>
  </si>
  <si>
    <t>05342700</t>
  </si>
  <si>
    <t>Edmonson Co 5th 6th Center</t>
  </si>
  <si>
    <t>191 W Center St</t>
  </si>
  <si>
    <t>01827590</t>
  </si>
  <si>
    <t>Edmonson Co MS</t>
  </si>
  <si>
    <t>210 Wild Cat Way</t>
  </si>
  <si>
    <t>Kyrock ES</t>
  </si>
  <si>
    <t>South Edmonson ES</t>
  </si>
  <si>
    <t>00382872</t>
  </si>
  <si>
    <t>Edmonson Co HS</t>
  </si>
  <si>
    <t>220 Wild Cat Way</t>
  </si>
  <si>
    <t>Isonville ES</t>
  </si>
  <si>
    <t>Elliott Co IS</t>
  </si>
  <si>
    <t>Po Box 708</t>
  </si>
  <si>
    <t>Elliott Co Primary School</t>
  </si>
  <si>
    <t>12469602</t>
  </si>
  <si>
    <t>Elliott Co Middle School</t>
  </si>
  <si>
    <t>351 S Kentucky 7</t>
  </si>
  <si>
    <t>00382925</t>
  </si>
  <si>
    <t>Elliott Co HS</t>
  </si>
  <si>
    <t>Po Box 687</t>
  </si>
  <si>
    <t>12306359</t>
  </si>
  <si>
    <t>Bluegrass Challenge Academy</t>
  </si>
  <si>
    <t>114 Conroy Ave</t>
  </si>
  <si>
    <t>04749052</t>
  </si>
  <si>
    <t>Eminence Middle High School</t>
  </si>
  <si>
    <t>12307896</t>
  </si>
  <si>
    <t>Ees Early Learning Center</t>
  </si>
  <si>
    <t>450 Bartlett Ave</t>
  </si>
  <si>
    <t>00389777</t>
  </si>
  <si>
    <t>Lloyd Memorial High School</t>
  </si>
  <si>
    <t>A J Lindeman ES</t>
  </si>
  <si>
    <t>12110033</t>
  </si>
  <si>
    <t>Bartlett Educational Center</t>
  </si>
  <si>
    <t>305 Bartlett Ave</t>
  </si>
  <si>
    <t>00389791</t>
  </si>
  <si>
    <t>James I Tichenor Middle School</t>
  </si>
  <si>
    <t>South Irvine Early Lrng Ctr</t>
  </si>
  <si>
    <t>Fairview ES</t>
  </si>
  <si>
    <t>Rosa Parks ES</t>
  </si>
  <si>
    <t>Russell Cave ES</t>
  </si>
  <si>
    <t>Sandersville ES</t>
  </si>
  <si>
    <t>B T Washington ES</t>
  </si>
  <si>
    <t>Success Academy</t>
  </si>
  <si>
    <t>Southern Middle School</t>
  </si>
  <si>
    <t>Wellington ES</t>
  </si>
  <si>
    <t>Academy Ldrshp Millcreek ES</t>
  </si>
  <si>
    <t>12365939</t>
  </si>
  <si>
    <t>Brenda Cowan Elem School</t>
  </si>
  <si>
    <t>4801 Athens Boonesboro Rd</t>
  </si>
  <si>
    <t>Po Box 8</t>
  </si>
  <si>
    <t>Po Box 249</t>
  </si>
  <si>
    <t>00383890</t>
  </si>
  <si>
    <t>South Floyd High School</t>
  </si>
  <si>
    <t>299 Mt Raider Dr Ste 101</t>
  </si>
  <si>
    <t>00383852</t>
  </si>
  <si>
    <t>Prestonsburg High School</t>
  </si>
  <si>
    <t>825 Blackcat Blvd</t>
  </si>
  <si>
    <t>04170700</t>
  </si>
  <si>
    <t>Renaissance Learning Center</t>
  </si>
  <si>
    <t>145 Randy Caudill Loop</t>
  </si>
  <si>
    <t>04803701</t>
  </si>
  <si>
    <t>South Floyd Middle School</t>
  </si>
  <si>
    <t>299 Mt Raider Dr Ste 102</t>
  </si>
  <si>
    <t>00383656</t>
  </si>
  <si>
    <t>Floyd Central High School</t>
  </si>
  <si>
    <t>651 Ky Route 680 W</t>
  </si>
  <si>
    <t>03328708</t>
  </si>
  <si>
    <t>James D Adams Middle School</t>
  </si>
  <si>
    <t>2520 S Lake Dr</t>
  </si>
  <si>
    <t>Po Box 129</t>
  </si>
  <si>
    <t>02201092</t>
  </si>
  <si>
    <t>Betsy Layne High School</t>
  </si>
  <si>
    <t>Po Box 437</t>
  </si>
  <si>
    <t>Allen ES</t>
  </si>
  <si>
    <t>01444837</t>
  </si>
  <si>
    <t>Jackson Elementary School</t>
  </si>
  <si>
    <t>710 Mississippi Ave</t>
  </si>
  <si>
    <t>Andre Lucas ES</t>
  </si>
  <si>
    <t>01444825</t>
  </si>
  <si>
    <t>4718 Polk Rd</t>
  </si>
  <si>
    <t>Westridge ES</t>
  </si>
  <si>
    <t>844 Old Ironside Bldg 1390</t>
  </si>
  <si>
    <t>Fulton Co ES</t>
  </si>
  <si>
    <t>2740 Moscow Ave</t>
  </si>
  <si>
    <t>00384090</t>
  </si>
  <si>
    <t>Fulton City High School</t>
  </si>
  <si>
    <t>700 Stephen Beale Dr</t>
  </si>
  <si>
    <t>Gallatin Co ES</t>
  </si>
  <si>
    <t>Gallatin Co Upper ES</t>
  </si>
  <si>
    <t>Highland ES</t>
  </si>
  <si>
    <t>South Green ES</t>
  </si>
  <si>
    <t>Sherman ES</t>
  </si>
  <si>
    <t>Sedalia ES</t>
  </si>
  <si>
    <t>03004031</t>
  </si>
  <si>
    <t>Green Co Middle School</t>
  </si>
  <si>
    <t>Po Box 176</t>
  </si>
  <si>
    <t>Po Box 150</t>
  </si>
  <si>
    <t>12037596</t>
  </si>
  <si>
    <t>Green Co Hs Success Academy</t>
  </si>
  <si>
    <t>106 Carlisle Ave</t>
  </si>
  <si>
    <t>11444738</t>
  </si>
  <si>
    <t>Green Co Intermediate School</t>
  </si>
  <si>
    <t>401 E Hodgenville Ave</t>
  </si>
  <si>
    <t>00384636</t>
  </si>
  <si>
    <t>Green Co High School</t>
  </si>
  <si>
    <t>Po Box 227</t>
  </si>
  <si>
    <t>00384703</t>
  </si>
  <si>
    <t>Greenup Co High School</t>
  </si>
  <si>
    <t>196 Musketeer Dr</t>
  </si>
  <si>
    <t>03248275</t>
  </si>
  <si>
    <t>McKell Middle School</t>
  </si>
  <si>
    <t>129 Bulldog Ln</t>
  </si>
  <si>
    <t>00384959</t>
  </si>
  <si>
    <t>Hancock Co Middle School</t>
  </si>
  <si>
    <t>100 State Route 271 S</t>
  </si>
  <si>
    <t>00384947</t>
  </si>
  <si>
    <t>Hancock Co High School</t>
  </si>
  <si>
    <t>80 State Route 271 S</t>
  </si>
  <si>
    <t>New Highland ES</t>
  </si>
  <si>
    <t>00385147</t>
  </si>
  <si>
    <t>North MS</t>
  </si>
  <si>
    <t>100 Trojan Way</t>
  </si>
  <si>
    <t>Meadow View ES</t>
  </si>
  <si>
    <t>Lakewood ES</t>
  </si>
  <si>
    <t>Lincoln Trail ES</t>
  </si>
  <si>
    <t>Creekside ES</t>
  </si>
  <si>
    <t>G C Burkhead ES</t>
  </si>
  <si>
    <t>01520297</t>
  </si>
  <si>
    <t>East Hardin MS</t>
  </si>
  <si>
    <t>129 College St</t>
  </si>
  <si>
    <t>Glendale</t>
  </si>
  <si>
    <t>42740</t>
  </si>
  <si>
    <t>04019223</t>
  </si>
  <si>
    <t>College View Ed Ctr</t>
  </si>
  <si>
    <t>521 Charlemagne Blvd</t>
  </si>
  <si>
    <t>00385123</t>
  </si>
  <si>
    <t>James T Alton MS</t>
  </si>
  <si>
    <t>100 Country Club Rd</t>
  </si>
  <si>
    <t>Vine Grove</t>
  </si>
  <si>
    <t>40175</t>
  </si>
  <si>
    <t>FY200883</t>
  </si>
  <si>
    <t>Hardin Co Online Learning Acad</t>
  </si>
  <si>
    <t>11553767</t>
  </si>
  <si>
    <t>Radcliff ES</t>
  </si>
  <si>
    <t>1145 S Dixie Blvd</t>
  </si>
  <si>
    <t>03327950</t>
  </si>
  <si>
    <t>West Hardin MS</t>
  </si>
  <si>
    <t>10471 Leitchfield Rd</t>
  </si>
  <si>
    <t>Cecilia Valley ES</t>
  </si>
  <si>
    <t>North Park ES</t>
  </si>
  <si>
    <t>Heartland ES</t>
  </si>
  <si>
    <t>10005561</t>
  </si>
  <si>
    <t>Hardin Co Day Treatment Ctr</t>
  </si>
  <si>
    <t>643 Westport Rd</t>
  </si>
  <si>
    <t>12031164</t>
  </si>
  <si>
    <t>Early College+Career Center</t>
  </si>
  <si>
    <t>200 University Dr</t>
  </si>
  <si>
    <t>00385185</t>
  </si>
  <si>
    <t>Vine Grove ES</t>
  </si>
  <si>
    <t>309 1st St</t>
  </si>
  <si>
    <t>00385111</t>
  </si>
  <si>
    <t>North Hardin HS</t>
  </si>
  <si>
    <t>801 S Logsdon Pkwy</t>
  </si>
  <si>
    <t>Rineyville ES</t>
  </si>
  <si>
    <t>00385068</t>
  </si>
  <si>
    <t>Central Hardin HS</t>
  </si>
  <si>
    <t>3040 Leitchfield Rd</t>
  </si>
  <si>
    <t>03327912</t>
  </si>
  <si>
    <t>Bluegrass MS</t>
  </si>
  <si>
    <t>170 W A Jenkins Rd</t>
  </si>
  <si>
    <t>04750441</t>
  </si>
  <si>
    <t>Woodland ES</t>
  </si>
  <si>
    <t>6000 S Woodland Dr</t>
  </si>
  <si>
    <t>04943002</t>
  </si>
  <si>
    <t>John Hardin HS</t>
  </si>
  <si>
    <t>384 W A Jenkins Rd</t>
  </si>
  <si>
    <t>Wallins ES</t>
  </si>
  <si>
    <t>Rosspoint ES</t>
  </si>
  <si>
    <t>Po Box 308</t>
  </si>
  <si>
    <t>00385276</t>
  </si>
  <si>
    <t>Harlan Jr Sr High School</t>
  </si>
  <si>
    <t>02471728</t>
  </si>
  <si>
    <t>Sunshine School</t>
  </si>
  <si>
    <t>304 Surgener St</t>
  </si>
  <si>
    <t>Westside ES</t>
  </si>
  <si>
    <t>00385563</t>
  </si>
  <si>
    <t>Harrison Co High School</t>
  </si>
  <si>
    <t>320 Webster Ave</t>
  </si>
  <si>
    <t>00385575</t>
  </si>
  <si>
    <t>Harrison Co Middle School</t>
  </si>
  <si>
    <t>269 Education Dr</t>
  </si>
  <si>
    <t>00394849</t>
  </si>
  <si>
    <t>Hazard Middle School</t>
  </si>
  <si>
    <t>325 School St</t>
  </si>
  <si>
    <t>Roy G Eversole ES</t>
  </si>
  <si>
    <t>00394825</t>
  </si>
  <si>
    <t>Hazard High School</t>
  </si>
  <si>
    <t>157 Bulldog Ln</t>
  </si>
  <si>
    <t>A B Chandler ES</t>
  </si>
  <si>
    <t>Falcon Academy</t>
  </si>
  <si>
    <t>West Hopkins ES</t>
  </si>
  <si>
    <t>00386153</t>
  </si>
  <si>
    <t>Browning Springs Middle School</t>
  </si>
  <si>
    <t>357 W Arch St</t>
  </si>
  <si>
    <t>West Broadway ES</t>
  </si>
  <si>
    <t>Sand Gap ES</t>
  </si>
  <si>
    <t>Po Box 320</t>
  </si>
  <si>
    <t>McKee ES</t>
  </si>
  <si>
    <t>Po Box 429</t>
  </si>
  <si>
    <t>Tyner ES</t>
  </si>
  <si>
    <t>Po Box 190</t>
  </si>
  <si>
    <t>Wilder ES</t>
  </si>
  <si>
    <t>Sanders ES</t>
  </si>
  <si>
    <t>Schaffner Traditional ES</t>
  </si>
  <si>
    <t>Shacklette ES</t>
  </si>
  <si>
    <t>Wilkerson Traditional ES</t>
  </si>
  <si>
    <t>Watterson ES</t>
  </si>
  <si>
    <t>Alex R Kennedy ES</t>
  </si>
  <si>
    <t>Zachary Taylor ES</t>
  </si>
  <si>
    <t>Roosevelt-Perry ES</t>
  </si>
  <si>
    <t>Wheatley ES</t>
  </si>
  <si>
    <t>Smyrna ES</t>
  </si>
  <si>
    <t>Watson Lane ES</t>
  </si>
  <si>
    <t>Rutherford ES</t>
  </si>
  <si>
    <t>Semple ES</t>
  </si>
  <si>
    <t>Rangeland ES</t>
  </si>
  <si>
    <t>Slaughter ES</t>
  </si>
  <si>
    <t>00387004</t>
  </si>
  <si>
    <t>Lassiter Middle School</t>
  </si>
  <si>
    <t>8200 Candleworth Dr</t>
  </si>
  <si>
    <t>02055843</t>
  </si>
  <si>
    <t>Jefferson Co Traditional Ms</t>
  </si>
  <si>
    <t>1418 Morton Ave</t>
  </si>
  <si>
    <t>Jenkins ES-Burdine</t>
  </si>
  <si>
    <t>04357594</t>
  </si>
  <si>
    <t>West Jessamine MS</t>
  </si>
  <si>
    <t>1400 Wilmore Rd</t>
  </si>
  <si>
    <t>04011221</t>
  </si>
  <si>
    <t>Rosenwald-Dunbar ES</t>
  </si>
  <si>
    <t>1500 Wilmore Rd</t>
  </si>
  <si>
    <t>W R Castle Mem ES</t>
  </si>
  <si>
    <t>Whites Tower ES</t>
  </si>
  <si>
    <t>Ryland Heights ES</t>
  </si>
  <si>
    <t>River Ridge ES</t>
  </si>
  <si>
    <t>R C Hinsdale ES</t>
  </si>
  <si>
    <t>01536911</t>
  </si>
  <si>
    <t>Breckinridge Co Area Tech Ctr</t>
  </si>
  <si>
    <t>Po Box 68</t>
  </si>
  <si>
    <t>00395063</t>
  </si>
  <si>
    <t>Breathitt Co Area Tech Center</t>
  </si>
  <si>
    <t>2303 Bobcat Ln</t>
  </si>
  <si>
    <t>00395099</t>
  </si>
  <si>
    <t>Ky Tech Leslie County Atc</t>
  </si>
  <si>
    <t>Po Box 902</t>
  </si>
  <si>
    <t>00395972</t>
  </si>
  <si>
    <t>Montgomery Co Area Tech Center</t>
  </si>
  <si>
    <t>682 Woodford Dr</t>
  </si>
  <si>
    <t>01537006</t>
  </si>
  <si>
    <t>Kentucky Tech Paducah</t>
  </si>
  <si>
    <t>2400 Adams St</t>
  </si>
  <si>
    <t>00390025</t>
  </si>
  <si>
    <t>Carroll Co Area Tech Center</t>
  </si>
  <si>
    <t>1704 Highland Ave</t>
  </si>
  <si>
    <t>00391201</t>
  </si>
  <si>
    <t>Knox Co Area Tech Center</t>
  </si>
  <si>
    <t>210 Wall St</t>
  </si>
  <si>
    <t>12110588</t>
  </si>
  <si>
    <t>Ilead Academy</t>
  </si>
  <si>
    <t>99 Floyd Dr</t>
  </si>
  <si>
    <t>11226835</t>
  </si>
  <si>
    <t>Webster Co Adult Educ Center</t>
  </si>
  <si>
    <t>133 N State St</t>
  </si>
  <si>
    <t>01536832</t>
  </si>
  <si>
    <t>Garrard Co Area Tech Center</t>
  </si>
  <si>
    <t>306 W Maple Ave</t>
  </si>
  <si>
    <t>02113251</t>
  </si>
  <si>
    <t>Barren Co Area Tech Center</t>
  </si>
  <si>
    <t>491 Trojan Trl</t>
  </si>
  <si>
    <t>01536947</t>
  </si>
  <si>
    <t>Caldwell Co Reg Career Center</t>
  </si>
  <si>
    <t>130 Vocational School Rd</t>
  </si>
  <si>
    <t>00380020</t>
  </si>
  <si>
    <t>Greenup Co Area Tech Center</t>
  </si>
  <si>
    <t>146 Musketeer Dr</t>
  </si>
  <si>
    <t>01536844</t>
  </si>
  <si>
    <t>Harrison Co Area Tech Center</t>
  </si>
  <si>
    <t>327 Webster Ave</t>
  </si>
  <si>
    <t>01536909</t>
  </si>
  <si>
    <t>Phelps Area Tech Ky Center</t>
  </si>
  <si>
    <t>11500 Phelps 632 Rd</t>
  </si>
  <si>
    <t>01556179</t>
  </si>
  <si>
    <t>Clinton Co Area Tech Center</t>
  </si>
  <si>
    <t>1273 Ky Highway 90 W Ste 3</t>
  </si>
  <si>
    <t>01536856</t>
  </si>
  <si>
    <t>Madison Co Area Tech Center</t>
  </si>
  <si>
    <t>703 N 2nd St</t>
  </si>
  <si>
    <t>01536923</t>
  </si>
  <si>
    <t>Marion Co Area Tech Center</t>
  </si>
  <si>
    <t>721 E Main St</t>
  </si>
  <si>
    <t>04745989</t>
  </si>
  <si>
    <t>Green River Youth Dev Center</t>
  </si>
  <si>
    <t>00380800</t>
  </si>
  <si>
    <t>Murray-Calloway Co Area Tech</t>
  </si>
  <si>
    <t>00390013</t>
  </si>
  <si>
    <t>Boone Co Area Technology Ctr</t>
  </si>
  <si>
    <t>3320 Cougar Path</t>
  </si>
  <si>
    <t>00388345</t>
  </si>
  <si>
    <t>Shelby Co Area Tech Center</t>
  </si>
  <si>
    <t>230 Rocket Ln</t>
  </si>
  <si>
    <t>04340498</t>
  </si>
  <si>
    <t>Carl D Perkins Job Corps Ctr</t>
  </si>
  <si>
    <t>478 Meadows Br</t>
  </si>
  <si>
    <t>00391184</t>
  </si>
  <si>
    <t>Corbin Area Tech Center</t>
  </si>
  <si>
    <t>1909 Snyder St</t>
  </si>
  <si>
    <t>Po Box 27</t>
  </si>
  <si>
    <t>40423</t>
  </si>
  <si>
    <t>01415410</t>
  </si>
  <si>
    <t>Wayne Co Area Tech Center</t>
  </si>
  <si>
    <t>150 Cardinal Way</t>
  </si>
  <si>
    <t>01415393</t>
  </si>
  <si>
    <t>Lake Cumberland Area Tech Ctr</t>
  </si>
  <si>
    <t>2330 S Highway 127</t>
  </si>
  <si>
    <t>04443985</t>
  </si>
  <si>
    <t>Pine Knot Career Institute</t>
  </si>
  <si>
    <t>Po Box 1990</t>
  </si>
  <si>
    <t>01419284</t>
  </si>
  <si>
    <t>Bullitt Co Area Tech Center</t>
  </si>
  <si>
    <t>395 High School Dr</t>
  </si>
  <si>
    <t>04031879</t>
  </si>
  <si>
    <t>West Kentucky Cmty Tech Clg</t>
  </si>
  <si>
    <t>Po Box 7380</t>
  </si>
  <si>
    <t>42002</t>
  </si>
  <si>
    <t>00395087</t>
  </si>
  <si>
    <t>Lee Co Area Tech Center</t>
  </si>
  <si>
    <t>11708326</t>
  </si>
  <si>
    <t>Gatton Acad Math-Science in KY</t>
  </si>
  <si>
    <t>1906 College Heights Blvd</t>
  </si>
  <si>
    <t>01529346</t>
  </si>
  <si>
    <t>Webster Co Area Tech Center</t>
  </si>
  <si>
    <t>Po Box 230</t>
  </si>
  <si>
    <t>01536997</t>
  </si>
  <si>
    <t>Mayfield-Graves Area Tech Ctr</t>
  </si>
  <si>
    <t>710 Douthitt St</t>
  </si>
  <si>
    <t>01536765</t>
  </si>
  <si>
    <t>Meade Co Area Tech Center</t>
  </si>
  <si>
    <t>110 Greer St</t>
  </si>
  <si>
    <t>01536973</t>
  </si>
  <si>
    <t>Four Rivers Career Accademy</t>
  </si>
  <si>
    <t>00395075</t>
  </si>
  <si>
    <t>Knott Co Area Tech Center</t>
  </si>
  <si>
    <t>1996 Highway 160 S</t>
  </si>
  <si>
    <t>01415381</t>
  </si>
  <si>
    <t>Green Co Area Tech Center</t>
  </si>
  <si>
    <t>102 Carlisle Ave</t>
  </si>
  <si>
    <t>01535345</t>
  </si>
  <si>
    <t>Harrodsburg Area Tech Center</t>
  </si>
  <si>
    <t>661 Tapp Rd</t>
  </si>
  <si>
    <t>00390037</t>
  </si>
  <si>
    <t>Campbell Co Area Tech Center</t>
  </si>
  <si>
    <t>01536894</t>
  </si>
  <si>
    <t>Millard Area Tech Center</t>
  </si>
  <si>
    <t>7925 Millard Hwy</t>
  </si>
  <si>
    <t>00395960</t>
  </si>
  <si>
    <t>Mason Co Area Tech Center</t>
  </si>
  <si>
    <t>646 Kenton Station Rd</t>
  </si>
  <si>
    <t>01536882</t>
  </si>
  <si>
    <t>Martin Co Area Technology Ctr</t>
  </si>
  <si>
    <t>7900 Highway 645</t>
  </si>
  <si>
    <t>00391172</t>
  </si>
  <si>
    <t>Clay Co Area Tech Center</t>
  </si>
  <si>
    <t>1097 N Highway 11</t>
  </si>
  <si>
    <t>01529334</t>
  </si>
  <si>
    <t>Russell Area Tech Center</t>
  </si>
  <si>
    <t>705 Red Devil Ln</t>
  </si>
  <si>
    <t>01536791</t>
  </si>
  <si>
    <t>Clark Co Area Tech Center</t>
  </si>
  <si>
    <t>2748 Boonesboro Rd</t>
  </si>
  <si>
    <t>01536870</t>
  </si>
  <si>
    <t>Floyd Co Area Tech Center</t>
  </si>
  <si>
    <t>1024 Ky Route 122</t>
  </si>
  <si>
    <t>12101680</t>
  </si>
  <si>
    <t>Butler Co Area Technical Ctr</t>
  </si>
  <si>
    <t>178 Academic Way Dept 400</t>
  </si>
  <si>
    <t>Kentucky School for the Blind</t>
  </si>
  <si>
    <t>01415367</t>
  </si>
  <si>
    <t>Casey Co Area Tech Center</t>
  </si>
  <si>
    <t>1723 E Ky 70</t>
  </si>
  <si>
    <t>02113263</t>
  </si>
  <si>
    <t>Monroe Co Area Tech Center</t>
  </si>
  <si>
    <t>757 Old Mulkey Rd</t>
  </si>
  <si>
    <t>01536868</t>
  </si>
  <si>
    <t>Belfry Area Tech Center</t>
  </si>
  <si>
    <t>25369 Us Highway 119 N</t>
  </si>
  <si>
    <t>01536753</t>
  </si>
  <si>
    <t>Ohio Co Area Tech Center</t>
  </si>
  <si>
    <t>1406 S Main St</t>
  </si>
  <si>
    <t>12318314</t>
  </si>
  <si>
    <t>Delta Academy</t>
  </si>
  <si>
    <t>960 Center St</t>
  </si>
  <si>
    <t>00395984</t>
  </si>
  <si>
    <t>Morgan Co Area Tech Center</t>
  </si>
  <si>
    <t>00391237</t>
  </si>
  <si>
    <t>Rockcastle Co Area Tech Center</t>
  </si>
  <si>
    <t>Po Box 275</t>
  </si>
  <si>
    <t>12378819</t>
  </si>
  <si>
    <t>Appalachian Challenge Academy</t>
  </si>
  <si>
    <t>Po Box 539</t>
  </si>
  <si>
    <t>Grays Knob</t>
  </si>
  <si>
    <t>40829</t>
  </si>
  <si>
    <t>Po Box 149</t>
  </si>
  <si>
    <t>Tina</t>
  </si>
  <si>
    <t>139 Kentucky 718</t>
  </si>
  <si>
    <t>Po Box 259</t>
  </si>
  <si>
    <t>Lynn Camp Schs-Elem Campus</t>
  </si>
  <si>
    <t>Po Box 970</t>
  </si>
  <si>
    <t>Lynn Camp Schs-Mid HS Campus</t>
  </si>
  <si>
    <t>00391275</t>
  </si>
  <si>
    <t>Larue Co High School</t>
  </si>
  <si>
    <t>925 S Lincoln Blvd</t>
  </si>
  <si>
    <t>00391287</t>
  </si>
  <si>
    <t>Larue Co Middle School</t>
  </si>
  <si>
    <t>911 S Lincoln Blvd</t>
  </si>
  <si>
    <t>Abraham Lincoln ES</t>
  </si>
  <si>
    <t>00391550</t>
  </si>
  <si>
    <t>Lawrence Co High School</t>
  </si>
  <si>
    <t>100 Bulldog Ln</t>
  </si>
  <si>
    <t>05275389</t>
  </si>
  <si>
    <t>Louisa East Elementary School</t>
  </si>
  <si>
    <t>235 E Powhatan St</t>
  </si>
  <si>
    <t>01547013</t>
  </si>
  <si>
    <t>Louisa Middle School</t>
  </si>
  <si>
    <t>9 Bulldog Ln</t>
  </si>
  <si>
    <t>W B Muncy ES</t>
  </si>
  <si>
    <t>Po Box 140</t>
  </si>
  <si>
    <t>00391720</t>
  </si>
  <si>
    <t>Leslie Co High School</t>
  </si>
  <si>
    <t>Po Box 70</t>
  </si>
  <si>
    <t>Po Box 926</t>
  </si>
  <si>
    <t>Po Box 87</t>
  </si>
  <si>
    <t>West Whitesburg ES</t>
  </si>
  <si>
    <t>Garrison ES</t>
  </si>
  <si>
    <t>Po Box 547</t>
  </si>
  <si>
    <t>116 Laurel School Rd</t>
  </si>
  <si>
    <t>2431 W Ky 10</t>
  </si>
  <si>
    <t>Po Box 130</t>
  </si>
  <si>
    <t>Crab Orchard ES</t>
  </si>
  <si>
    <t>383 Lancaster St</t>
  </si>
  <si>
    <t>McKinney ES</t>
  </si>
  <si>
    <t>Stanford ES</t>
  </si>
  <si>
    <t>Waynesburg ES</t>
  </si>
  <si>
    <t>12037364</t>
  </si>
  <si>
    <t>Lincoln Co Area Technology Ctr</t>
  </si>
  <si>
    <t>422 Education Way</t>
  </si>
  <si>
    <t>00392152</t>
  </si>
  <si>
    <t>Lincoln Co HS</t>
  </si>
  <si>
    <t>60 Education Way</t>
  </si>
  <si>
    <t>04028884</t>
  </si>
  <si>
    <t>Lincoln Co MS</t>
  </si>
  <si>
    <t>285 Education Way</t>
  </si>
  <si>
    <t>Hustonville ES</t>
  </si>
  <si>
    <t>Livingston Co Preschool</t>
  </si>
  <si>
    <t>Livingston Co Middle School</t>
  </si>
  <si>
    <t>1370 Us Highway 60 E</t>
  </si>
  <si>
    <t>Livingston Central High School</t>
  </si>
  <si>
    <t>750 Us Highway 60 W</t>
  </si>
  <si>
    <t>02177312</t>
  </si>
  <si>
    <t>Logan Co High School</t>
  </si>
  <si>
    <t>2200 Bowling Green Rd</t>
  </si>
  <si>
    <t>01419363</t>
  </si>
  <si>
    <t>Logan Co Career+Tech Ctr</t>
  </si>
  <si>
    <t>2400 Bowling Green Rd</t>
  </si>
  <si>
    <t>Ludlow High School</t>
  </si>
  <si>
    <t>515 Elm St</t>
  </si>
  <si>
    <t>Lyon Co Middle School</t>
  </si>
  <si>
    <t>201a W Fairview Ave</t>
  </si>
  <si>
    <t>Lyon Co High School</t>
  </si>
  <si>
    <t>209 W Fairview Ave</t>
  </si>
  <si>
    <t>B Michael Caudill MS</t>
  </si>
  <si>
    <t>1428 Dr Robert R Martin Byp</t>
  </si>
  <si>
    <t>Madison Middle School</t>
  </si>
  <si>
    <t>101 Summit St</t>
  </si>
  <si>
    <t>Bellvue Day Treatment Center</t>
  </si>
  <si>
    <t>300 Bellevue Dr</t>
  </si>
  <si>
    <t>Silver Creek ES</t>
  </si>
  <si>
    <t>White Hall ES</t>
  </si>
  <si>
    <t>Farristown Middle School</t>
  </si>
  <si>
    <t>751 Farristown Industrial Dr</t>
  </si>
  <si>
    <t>Clark Moores Middle School</t>
  </si>
  <si>
    <t>1143 Berea Rd</t>
  </si>
  <si>
    <t>Waco ES</t>
  </si>
  <si>
    <t>Shannon Johnson ES</t>
  </si>
  <si>
    <t>Foley Middle School</t>
  </si>
  <si>
    <t>275 Glades Rd</t>
  </si>
  <si>
    <t>Madison Central High School</t>
  </si>
  <si>
    <t>705 N 2nd St</t>
  </si>
  <si>
    <t>Madison Southern High School</t>
  </si>
  <si>
    <t>279 Glades Rd</t>
  </si>
  <si>
    <t>Magoffin Co High School</t>
  </si>
  <si>
    <t>1100 E Mountain Pkwy</t>
  </si>
  <si>
    <t>Magoffin Co Career-Tech Ctr</t>
  </si>
  <si>
    <t>318 Hornet Dr</t>
  </si>
  <si>
    <t>Herald Whitaker Middle School</t>
  </si>
  <si>
    <t>315 Hornet Dr</t>
  </si>
  <si>
    <t>Hugh C Spalding Academy</t>
  </si>
  <si>
    <t>Marion Co Knight Academy</t>
  </si>
  <si>
    <t>West Marion ES</t>
  </si>
  <si>
    <t>Marion Co High School</t>
  </si>
  <si>
    <t>735 E Main St</t>
  </si>
  <si>
    <t>Marion Co MS</t>
  </si>
  <si>
    <t>1155 Highway 327</t>
  </si>
  <si>
    <t>Marshall Co High School</t>
  </si>
  <si>
    <t>416 High School Rd</t>
  </si>
  <si>
    <t>Po Box 215</t>
  </si>
  <si>
    <t>Sharpe ES</t>
  </si>
  <si>
    <t>South Marshall Middle School</t>
  </si>
  <si>
    <t>2211 Us Highway 641 S</t>
  </si>
  <si>
    <t>00393340</t>
  </si>
  <si>
    <t>North Marshall Middle School</t>
  </si>
  <si>
    <t>3110 Us Highway 95</t>
  </si>
  <si>
    <t>Star Academy High School</t>
  </si>
  <si>
    <t>397 High School Rd</t>
  </si>
  <si>
    <t>Marshall Co Technical Center</t>
  </si>
  <si>
    <t>341 High School Rd</t>
  </si>
  <si>
    <t>Eden ES</t>
  </si>
  <si>
    <t>Martin Co Head Start Ctr</t>
  </si>
  <si>
    <t>Po Box 2189</t>
  </si>
  <si>
    <t>Warfield ES</t>
  </si>
  <si>
    <t>Martin County HS</t>
  </si>
  <si>
    <t>137 Holly Bush Dr</t>
  </si>
  <si>
    <t>03004469</t>
  </si>
  <si>
    <t>Martin Co Middle School</t>
  </si>
  <si>
    <t>130 Middle School Dr</t>
  </si>
  <si>
    <t>Mason Co High School</t>
  </si>
  <si>
    <t>1320 Us Highway 68</t>
  </si>
  <si>
    <t>Mason County Intermediate Sch</t>
  </si>
  <si>
    <t>720 Clarks Run Rd</t>
  </si>
  <si>
    <t>Mason Co Steam Academy</t>
  </si>
  <si>
    <t>725 Clarks Run Rd</t>
  </si>
  <si>
    <t>00393522</t>
  </si>
  <si>
    <t>Mason Co Middle School</t>
  </si>
  <si>
    <t>420 Chenault Dr</t>
  </si>
  <si>
    <t>Mayfield Middle School</t>
  </si>
  <si>
    <t>112 W College St</t>
  </si>
  <si>
    <t>Mayfield High School</t>
  </si>
  <si>
    <t>700 Douthitt St</t>
  </si>
  <si>
    <t>Reidland IS</t>
  </si>
  <si>
    <t>5349 Benton Rd</t>
  </si>
  <si>
    <t>Reidland ES</t>
  </si>
  <si>
    <t>Lone Oak Middle School</t>
  </si>
  <si>
    <t>225 John E Robinson Dr</t>
  </si>
  <si>
    <t>Reidland MS</t>
  </si>
  <si>
    <t>5351 Benton Rd</t>
  </si>
  <si>
    <t>McCracken Co High School</t>
  </si>
  <si>
    <t>6530 New Hhwy 60w</t>
  </si>
  <si>
    <t>Lone Oak Intermediate School</t>
  </si>
  <si>
    <t>300 Cumberland Ave</t>
  </si>
  <si>
    <t>Heath Middle School</t>
  </si>
  <si>
    <t>4330 Metropolis Lake Rd</t>
  </si>
  <si>
    <t>McCracken County Pre-School</t>
  </si>
  <si>
    <t>01822112</t>
  </si>
  <si>
    <t>McCreary County Middle School</t>
  </si>
  <si>
    <t>180 Raider Way</t>
  </si>
  <si>
    <t>Whitley City ES</t>
  </si>
  <si>
    <t>04865644</t>
  </si>
  <si>
    <t>McCreary Academy</t>
  </si>
  <si>
    <t>400 Raider Way</t>
  </si>
  <si>
    <t>01822124</t>
  </si>
  <si>
    <t>Pine Knot Interm School</t>
  </si>
  <si>
    <t>6519 S Highway 1651</t>
  </si>
  <si>
    <t>03388887</t>
  </si>
  <si>
    <t>McCreary Co Pre-School</t>
  </si>
  <si>
    <t>6461 S Highway 1651</t>
  </si>
  <si>
    <t>00392762</t>
  </si>
  <si>
    <t>McCreary Central High School</t>
  </si>
  <si>
    <t>McLean Co High School</t>
  </si>
  <si>
    <t>1859 State Route 136 E</t>
  </si>
  <si>
    <t>Po Box 288</t>
  </si>
  <si>
    <t>McLean Co Middle School</t>
  </si>
  <si>
    <t>1901 State Route 136 E</t>
  </si>
  <si>
    <t>Flaherty Elementary School</t>
  </si>
  <si>
    <t>2615 Flaherty Rd</t>
  </si>
  <si>
    <t>Meade Co High School</t>
  </si>
  <si>
    <t>938 Old State Rd</t>
  </si>
  <si>
    <t>Stuart Pepper Middle School</t>
  </si>
  <si>
    <t>1085 Old Ekron Rd</t>
  </si>
  <si>
    <t>Payneville ES</t>
  </si>
  <si>
    <t>David T Wilson Elementary Sch</t>
  </si>
  <si>
    <t>1075 Old Ekron Rd</t>
  </si>
  <si>
    <t>Menifee Co High School</t>
  </si>
  <si>
    <t>119 Indian Creek Rd</t>
  </si>
  <si>
    <t>Menifee Co Academy</t>
  </si>
  <si>
    <t>6969 Tarr Ridge Rd</t>
  </si>
  <si>
    <t>Mercer Day Treatment Ctr</t>
  </si>
  <si>
    <t>Mercer Co Intermediate School</t>
  </si>
  <si>
    <t>1101 Moberly Rd</t>
  </si>
  <si>
    <t>Mercer Co Senior High School</t>
  </si>
  <si>
    <t>1124 Moberly Rd</t>
  </si>
  <si>
    <t>Mercer Central Alt School</t>
  </si>
  <si>
    <t>Kenneth D King Middle School</t>
  </si>
  <si>
    <t>937 Moberly Rd</t>
  </si>
  <si>
    <t>Metcalfe Co High School</t>
  </si>
  <si>
    <t>208 Randolph St</t>
  </si>
  <si>
    <t>Metcalfe Co Middle School</t>
  </si>
  <si>
    <t>208 Randolph St # 1</t>
  </si>
  <si>
    <t>Metcalfe Co ES</t>
  </si>
  <si>
    <t>Middlesboro Alternative School</t>
  </si>
  <si>
    <t>Middlesboro High School</t>
  </si>
  <si>
    <t>4404 W Cumberland Ave</t>
  </si>
  <si>
    <t>Middlesboro Middle School</t>
  </si>
  <si>
    <t>4400 W Cumberland Ave</t>
  </si>
  <si>
    <t>755 Old Mulkey Rd</t>
  </si>
  <si>
    <t>Monroe Co Middle School</t>
  </si>
  <si>
    <t>600 S Main St</t>
  </si>
  <si>
    <t>Monroe Co High School</t>
  </si>
  <si>
    <t>00393986</t>
  </si>
  <si>
    <t>Montgomery Co High School</t>
  </si>
  <si>
    <t>724 Woodford Dr</t>
  </si>
  <si>
    <t>04918734</t>
  </si>
  <si>
    <t>Hillcrest Hall High School</t>
  </si>
  <si>
    <t>Po Box 385</t>
  </si>
  <si>
    <t>02857201</t>
  </si>
  <si>
    <t>J B McNabb Middle School</t>
  </si>
  <si>
    <t>3570 Indian Mound Dr</t>
  </si>
  <si>
    <t>11919202</t>
  </si>
  <si>
    <t>Sterling School</t>
  </si>
  <si>
    <t>Northview Elementary School</t>
  </si>
  <si>
    <t>11711529</t>
  </si>
  <si>
    <t>Montgomery Co Early Lrng Ctr</t>
  </si>
  <si>
    <t>212 N Maysville St</t>
  </si>
  <si>
    <t>10019782</t>
  </si>
  <si>
    <t>Hope Hill Children's Alt Sch</t>
  </si>
  <si>
    <t>700 Hope Hill Rd</t>
  </si>
  <si>
    <t>Hope</t>
  </si>
  <si>
    <t>40334</t>
  </si>
  <si>
    <t>Morgan Co Middle School</t>
  </si>
  <si>
    <t>380 Road To Success</t>
  </si>
  <si>
    <t>Woods Bend Youth Dev Center</t>
  </si>
  <si>
    <t>163 Woodsbend Boys Ca Rd</t>
  </si>
  <si>
    <t>Morgan Co High School</t>
  </si>
  <si>
    <t>150 Road To Success</t>
  </si>
  <si>
    <t>Renaissance Center</t>
  </si>
  <si>
    <t>203 Spartan Dr</t>
  </si>
  <si>
    <t>Muhlenberg Co High School West</t>
  </si>
  <si>
    <t>501 Robert L Draper Way</t>
  </si>
  <si>
    <t>Muhlenberg Co High School East</t>
  </si>
  <si>
    <t>2900 State Route 176</t>
  </si>
  <si>
    <t>Muhlenberg Career High School</t>
  </si>
  <si>
    <t>Muhlenberg North Middle School</t>
  </si>
  <si>
    <t>Murray High School</t>
  </si>
  <si>
    <t>1800 Sycamore St</t>
  </si>
  <si>
    <t>Murray Middle School</t>
  </si>
  <si>
    <t>801 Main St</t>
  </si>
  <si>
    <t>Thomas Nelson High School</t>
  </si>
  <si>
    <t>150 Generals Blvd</t>
  </si>
  <si>
    <t>Old Kentucky Home Middle Sch</t>
  </si>
  <si>
    <t>301 Wildcat Ln</t>
  </si>
  <si>
    <t>Horizons Academy</t>
  </si>
  <si>
    <t>304 Wildcat Ln</t>
  </si>
  <si>
    <t>Nelson Co High School</t>
  </si>
  <si>
    <t>1070 Bloomfield Rd</t>
  </si>
  <si>
    <t>00394368</t>
  </si>
  <si>
    <t>Bloomfield Middle School</t>
  </si>
  <si>
    <t>96 Arnold Ln</t>
  </si>
  <si>
    <t>Nelson Co Area Tech Center</t>
  </si>
  <si>
    <t>1060 Bloomfield Rd</t>
  </si>
  <si>
    <t>Newport High School</t>
  </si>
  <si>
    <t>900 E 6th St</t>
  </si>
  <si>
    <t>Newport Intermediate School</t>
  </si>
  <si>
    <t>95 W 9th St</t>
  </si>
  <si>
    <t>Newport School of Innovation</t>
  </si>
  <si>
    <t>706 Park Ave 3rd Fl</t>
  </si>
  <si>
    <t>Newport Adult Learning Center</t>
  </si>
  <si>
    <t>30 W 8th St Ste 2</t>
  </si>
  <si>
    <t>Western ES</t>
  </si>
  <si>
    <t>00394576</t>
  </si>
  <si>
    <t>Ohio Co High School</t>
  </si>
  <si>
    <t>1400 S Main St</t>
  </si>
  <si>
    <t>00394588</t>
  </si>
  <si>
    <t>Ohio Co Middle School</t>
  </si>
  <si>
    <t>1404 S Main St</t>
  </si>
  <si>
    <t>Wayland Alexander ES</t>
  </si>
  <si>
    <t>04865955</t>
  </si>
  <si>
    <t>Render Center</t>
  </si>
  <si>
    <t>100 W Render St Ste 2</t>
  </si>
  <si>
    <t>02042585</t>
  </si>
  <si>
    <t>South Oldham Middle School</t>
  </si>
  <si>
    <t>6403 W Highway 146</t>
  </si>
  <si>
    <t>05264988</t>
  </si>
  <si>
    <t>North Oldham High School</t>
  </si>
  <si>
    <t>1815 S Highway 1793</t>
  </si>
  <si>
    <t>10012253</t>
  </si>
  <si>
    <t>East Oldham Middle School</t>
  </si>
  <si>
    <t>1201 E Highway 22</t>
  </si>
  <si>
    <t>04357661</t>
  </si>
  <si>
    <t>Buckner Alternative High Sch</t>
  </si>
  <si>
    <t>1350 N Highway 393</t>
  </si>
  <si>
    <t>Kenwood Station ES</t>
  </si>
  <si>
    <t>10027404</t>
  </si>
  <si>
    <t>Arvin Education Center</t>
  </si>
  <si>
    <t>1650 Colonels Dr</t>
  </si>
  <si>
    <t>03246538</t>
  </si>
  <si>
    <t>South Oldham High School</t>
  </si>
  <si>
    <t>5901 Veterans Memorial Pkwy</t>
  </si>
  <si>
    <t>04450639</t>
  </si>
  <si>
    <t>North Oldham Middle School</t>
  </si>
  <si>
    <t>1801 S Highway 1793</t>
  </si>
  <si>
    <t>05350719</t>
  </si>
  <si>
    <t>Oldham Co Pre-School</t>
  </si>
  <si>
    <t>4309 Brown Blvd</t>
  </si>
  <si>
    <t>00394681</t>
  </si>
  <si>
    <t>Oldham Co Middle School</t>
  </si>
  <si>
    <t>4305 Brown Blvd</t>
  </si>
  <si>
    <t>00394679</t>
  </si>
  <si>
    <t>Oldham Co High School</t>
  </si>
  <si>
    <t>1150 N Highway 393</t>
  </si>
  <si>
    <t>La Grange ES</t>
  </si>
  <si>
    <t>Maurice Bowling MS</t>
  </si>
  <si>
    <t>2380 Highway 22 E</t>
  </si>
  <si>
    <t>Owen Co Lower ES</t>
  </si>
  <si>
    <t>19625 Highway 22 E</t>
  </si>
  <si>
    <t>Owen Co HS</t>
  </si>
  <si>
    <t>2340 Highway 22 E</t>
  </si>
  <si>
    <t>Owen Co Upper ES</t>
  </si>
  <si>
    <t>Mary Lee Cravens ES</t>
  </si>
  <si>
    <t>01845449</t>
  </si>
  <si>
    <t>Owensboro HS</t>
  </si>
  <si>
    <t>1800 Frederica St</t>
  </si>
  <si>
    <t>Foust ES</t>
  </si>
  <si>
    <t>12105129</t>
  </si>
  <si>
    <t>Owensboro Innovation Academy</t>
  </si>
  <si>
    <t>2631 S Griffith Ave</t>
  </si>
  <si>
    <t>Sutton ES</t>
  </si>
  <si>
    <t>04807927</t>
  </si>
  <si>
    <t>Hager Pre-School Center</t>
  </si>
  <si>
    <t>1701 W 7th St</t>
  </si>
  <si>
    <t>00382391</t>
  </si>
  <si>
    <t>Owensboro MS</t>
  </si>
  <si>
    <t>1300 Booth Ave</t>
  </si>
  <si>
    <t>Estes ES</t>
  </si>
  <si>
    <t>11711696</t>
  </si>
  <si>
    <t>Owensboro Innovation MS</t>
  </si>
  <si>
    <t>Newton Parrish ES</t>
  </si>
  <si>
    <t>10011821</t>
  </si>
  <si>
    <t>Emerson Academy</t>
  </si>
  <si>
    <t>1335 W 11th St</t>
  </si>
  <si>
    <t>Owsley Co Jr Sr HS</t>
  </si>
  <si>
    <t>177 Shepherd Rd</t>
  </si>
  <si>
    <t>Owsley Co ES</t>
  </si>
  <si>
    <t>Owsley Co Head Start Center</t>
  </si>
  <si>
    <t>122 Baker Ln</t>
  </si>
  <si>
    <t>Paducah Tilghman HS</t>
  </si>
  <si>
    <t>2400 Washington St</t>
  </si>
  <si>
    <t>Morgan ES</t>
  </si>
  <si>
    <t>McNabb ES</t>
  </si>
  <si>
    <t>Clark ES</t>
  </si>
  <si>
    <t>Paducah MS</t>
  </si>
  <si>
    <t>342 Lone Oak Rd</t>
  </si>
  <si>
    <t>Choices Educational Center</t>
  </si>
  <si>
    <t>2400 Adams St # 1</t>
  </si>
  <si>
    <t>Paintsville ES</t>
  </si>
  <si>
    <t>00389583</t>
  </si>
  <si>
    <t>Paintsville Jr Sr HS</t>
  </si>
  <si>
    <t>225 2nd St</t>
  </si>
  <si>
    <t>Paris MS</t>
  </si>
  <si>
    <t>304 W 7th St</t>
  </si>
  <si>
    <t>00394796</t>
  </si>
  <si>
    <t>Phillip A Sharp Middle School</t>
  </si>
  <si>
    <t>35 Wright Rd</t>
  </si>
  <si>
    <t>Pendleton Co High School</t>
  </si>
  <si>
    <t>2359 Us Highway 27 N</t>
  </si>
  <si>
    <t>Perry Co Central High School</t>
  </si>
  <si>
    <t>305 Park Ave</t>
  </si>
  <si>
    <t>Robinson ES</t>
  </si>
  <si>
    <t>Robert W Combs ES</t>
  </si>
  <si>
    <t>Po Box 100</t>
  </si>
  <si>
    <t>Po Box 278</t>
  </si>
  <si>
    <t>A B Combs ES</t>
  </si>
  <si>
    <t>West Perry ES</t>
  </si>
  <si>
    <t>Willard ES</t>
  </si>
  <si>
    <t>Millard ES</t>
  </si>
  <si>
    <t>Pike Co Central High School</t>
  </si>
  <si>
    <t>100 Winners Circle Dr</t>
  </si>
  <si>
    <t>Pike Co Day Treatment Center</t>
  </si>
  <si>
    <t>Po Box 318</t>
  </si>
  <si>
    <t>Po Box 260</t>
  </si>
  <si>
    <t>Belfry High School</t>
  </si>
  <si>
    <t>Po Box 160</t>
  </si>
  <si>
    <t>Belfry Middle School</t>
  </si>
  <si>
    <t>Po Box 850</t>
  </si>
  <si>
    <t>East Ridge High School</t>
  </si>
  <si>
    <t>19471 Lick Mountain Rd</t>
  </si>
  <si>
    <t>Lick Creek</t>
  </si>
  <si>
    <t>41540</t>
  </si>
  <si>
    <t>Belfry Elementary School</t>
  </si>
  <si>
    <t>Northpoint Academy</t>
  </si>
  <si>
    <t>5279 N Mayo Trl</t>
  </si>
  <si>
    <t>Po Box 529</t>
  </si>
  <si>
    <t>Phelps High School</t>
  </si>
  <si>
    <t>Po Box 925</t>
  </si>
  <si>
    <t>Valley ES</t>
  </si>
  <si>
    <t>163 Douglas Park</t>
  </si>
  <si>
    <t>Shelby Vly Day Treatment Ctr</t>
  </si>
  <si>
    <t>95 Douglas Park</t>
  </si>
  <si>
    <t>Shelby Valley HS</t>
  </si>
  <si>
    <t>125 Douglas Park</t>
  </si>
  <si>
    <t>00395441</t>
  </si>
  <si>
    <t>Pikeville Jr Sr High School</t>
  </si>
  <si>
    <t>120 Championship Dr</t>
  </si>
  <si>
    <t>Pineville High School</t>
  </si>
  <si>
    <t>Powell Co Middle School</t>
  </si>
  <si>
    <t>770 W College Ave</t>
  </si>
  <si>
    <t>Powell Co High School</t>
  </si>
  <si>
    <t>700 W College Ave</t>
  </si>
  <si>
    <t>Po Box 367</t>
  </si>
  <si>
    <t>Powell Co Alternative School</t>
  </si>
  <si>
    <t>Po Box 430</t>
  </si>
  <si>
    <t>Pulaski Co High School</t>
  </si>
  <si>
    <t>511 E University Dr</t>
  </si>
  <si>
    <t>Pulaski Co Tech Center</t>
  </si>
  <si>
    <t>3865 S Highway 27 Ste 101</t>
  </si>
  <si>
    <t>Southwestern High School</t>
  </si>
  <si>
    <t>1765 Wtlo Rd</t>
  </si>
  <si>
    <t>Pulaski Day Treatment Ctr</t>
  </si>
  <si>
    <t>500 Chandler St Ste C</t>
  </si>
  <si>
    <t>200 Enterprise Dr</t>
  </si>
  <si>
    <t>Shopville ES</t>
  </si>
  <si>
    <t>03009469</t>
  </si>
  <si>
    <t>Northern Middle School</t>
  </si>
  <si>
    <t>650 Oak Leaf Ln</t>
  </si>
  <si>
    <t>Worthington Elementary School</t>
  </si>
  <si>
    <t>800 Center Ave</t>
  </si>
  <si>
    <t>Worthington</t>
  </si>
  <si>
    <t>41183</t>
  </si>
  <si>
    <t>RW Campus A-Ashland Day Trtmnt</t>
  </si>
  <si>
    <t>1539 Greenup Ave</t>
  </si>
  <si>
    <t>Raceland-Worthington HS</t>
  </si>
  <si>
    <t>500 Rams Blvd</t>
  </si>
  <si>
    <t>RW Campus B-Boyd Juv Det Ctr</t>
  </si>
  <si>
    <t>2420 Roberts Dr</t>
  </si>
  <si>
    <t>Rockcastle Co MS</t>
  </si>
  <si>
    <t>Po Box 1730</t>
  </si>
  <si>
    <t>Rockcastle Adult Education</t>
  </si>
  <si>
    <t>150 E Main St</t>
  </si>
  <si>
    <t>Roundstone ES</t>
  </si>
  <si>
    <t>Po Box 1530</t>
  </si>
  <si>
    <t>Po Box 187</t>
  </si>
  <si>
    <t>Academy for Academic Achieve</t>
  </si>
  <si>
    <t>955 W Main St</t>
  </si>
  <si>
    <t>Rockcastle Co HS</t>
  </si>
  <si>
    <t>Po Box 1410</t>
  </si>
  <si>
    <t>Rowan Co Senior HS</t>
  </si>
  <si>
    <t>499 Viking Dr</t>
  </si>
  <si>
    <t>Morehead Youth Development Ctr</t>
  </si>
  <si>
    <t>495 Forest Hills Dr</t>
  </si>
  <si>
    <t>Rowan Co MS</t>
  </si>
  <si>
    <t>555 Viking Dr</t>
  </si>
  <si>
    <t>Rodburn ES</t>
  </si>
  <si>
    <t>Bluegrass Discovery Academy</t>
  </si>
  <si>
    <t>RSP Northern KY Learning Acad</t>
  </si>
  <si>
    <t>Russell Co MS</t>
  </si>
  <si>
    <t>2258 S Highway 127</t>
  </si>
  <si>
    <t>Russell Co HS</t>
  </si>
  <si>
    <t>2166 S Highway 127</t>
  </si>
  <si>
    <t>Russell Springs ES</t>
  </si>
  <si>
    <t>Salem ES</t>
  </si>
  <si>
    <t>00384923</t>
  </si>
  <si>
    <t>Russell MS</t>
  </si>
  <si>
    <t>707 Red Devil Ln</t>
  </si>
  <si>
    <t>00384909</t>
  </si>
  <si>
    <t>Russell-McDowell IS</t>
  </si>
  <si>
    <t>1900 Long St</t>
  </si>
  <si>
    <t>00384911</t>
  </si>
  <si>
    <t>Russell HS</t>
  </si>
  <si>
    <t>709 Red Devil Ln</t>
  </si>
  <si>
    <t>R E Stevenson ES</t>
  </si>
  <si>
    <t>Russellville HS</t>
  </si>
  <si>
    <t>1101 W 9th St</t>
  </si>
  <si>
    <t>12467616</t>
  </si>
  <si>
    <t>Russellville Primary Academy</t>
  </si>
  <si>
    <t>Russellville MS</t>
  </si>
  <si>
    <t>Science Hill ES</t>
  </si>
  <si>
    <t>Lemons Mill ES</t>
  </si>
  <si>
    <t>Scott Co MS</t>
  </si>
  <si>
    <t>1036 Cardinal Dr</t>
  </si>
  <si>
    <t>Northern ES</t>
  </si>
  <si>
    <t>Georgetown MS</t>
  </si>
  <si>
    <t>730 S Hamilton St</t>
  </si>
  <si>
    <t>Eastern ES</t>
  </si>
  <si>
    <t>Phoenix Horizon Cmty School</t>
  </si>
  <si>
    <t>1076 Cardinal Dr</t>
  </si>
  <si>
    <t>Royal Spring MS</t>
  </si>
  <si>
    <t>332 Champion Way</t>
  </si>
  <si>
    <t>12365604</t>
  </si>
  <si>
    <t>1100 E Main Extended</t>
  </si>
  <si>
    <t>Elkhorn Crossing School</t>
  </si>
  <si>
    <t>2001 Frankfort Rd</t>
  </si>
  <si>
    <t>Garth ES</t>
  </si>
  <si>
    <t>Anne Mason ES</t>
  </si>
  <si>
    <t>Southern ES</t>
  </si>
  <si>
    <t>Scott Co HS</t>
  </si>
  <si>
    <t>1080 Cardinal Dr</t>
  </si>
  <si>
    <t>Great Crossing HS</t>
  </si>
  <si>
    <t>120 Betsy Way</t>
  </si>
  <si>
    <t>Big Picture Learning Academy</t>
  </si>
  <si>
    <t>1361 Frankfort Rd</t>
  </si>
  <si>
    <t>Shelby Co HS</t>
  </si>
  <si>
    <t>1701 Frankfort Rd</t>
  </si>
  <si>
    <t>Simpsonville ES</t>
  </si>
  <si>
    <t>Shelby Co West MS</t>
  </si>
  <si>
    <t>100 Warriors Way</t>
  </si>
  <si>
    <t>Northside Early Childhood Ctr</t>
  </si>
  <si>
    <t>821 College St</t>
  </si>
  <si>
    <t>Martha Layne Collins High Sch</t>
  </si>
  <si>
    <t>801 Discovery Blvd</t>
  </si>
  <si>
    <t>Shelby Co East MS</t>
  </si>
  <si>
    <t>600 Rocket Ln</t>
  </si>
  <si>
    <t>12364222</t>
  </si>
  <si>
    <t>Marnel C Moorman School</t>
  </si>
  <si>
    <t>501 Discovery Blvd</t>
  </si>
  <si>
    <t>Po Box 444</t>
  </si>
  <si>
    <t>Franklin-Simpson High School</t>
  </si>
  <si>
    <t>400 S College St</t>
  </si>
  <si>
    <t>601 John J Johnson Ave</t>
  </si>
  <si>
    <t>Simpson ES</t>
  </si>
  <si>
    <t>721 Witt Rd</t>
  </si>
  <si>
    <t>Franklin-Simpson Middle School</t>
  </si>
  <si>
    <t>322 S College St</t>
  </si>
  <si>
    <t>Franklin-Simpson High Sch West</t>
  </si>
  <si>
    <t>229 Yokley Dr</t>
  </si>
  <si>
    <t>00395702</t>
  </si>
  <si>
    <t>Meece Middle School</t>
  </si>
  <si>
    <t>210 Barnett St</t>
  </si>
  <si>
    <t>00395740</t>
  </si>
  <si>
    <t>Somerset High School</t>
  </si>
  <si>
    <t>01485922</t>
  </si>
  <si>
    <t>Spencer Co High School</t>
  </si>
  <si>
    <t>520 Taylorsville Rd</t>
  </si>
  <si>
    <t>05277155</t>
  </si>
  <si>
    <t>Hillview Academy</t>
  </si>
  <si>
    <t>404 Main Cross</t>
  </si>
  <si>
    <t>11554058</t>
  </si>
  <si>
    <t>Spencer Co Pre-School</t>
  </si>
  <si>
    <t>110 Reasor Ave</t>
  </si>
  <si>
    <t>Taylor Co Middle School</t>
  </si>
  <si>
    <t>300 Ingram Ave</t>
  </si>
  <si>
    <t>Lakeview Academy</t>
  </si>
  <si>
    <t>1100 Lebanon Ave</t>
  </si>
  <si>
    <t>Taylor Co High School</t>
  </si>
  <si>
    <t>2705 Hodgenville Rd</t>
  </si>
  <si>
    <t>Todd Co Horizon Academy</t>
  </si>
  <si>
    <t>804 S Main St</t>
  </si>
  <si>
    <t>Todd Central High School</t>
  </si>
  <si>
    <t>806 S Main St</t>
  </si>
  <si>
    <t>Todd Co Middle School</t>
  </si>
  <si>
    <t>515 W Main St</t>
  </si>
  <si>
    <t>00396603</t>
  </si>
  <si>
    <t>Trigg Co High School</t>
  </si>
  <si>
    <t>203 Main St</t>
  </si>
  <si>
    <t>11073080</t>
  </si>
  <si>
    <t>Trigg Co Intermediate School</t>
  </si>
  <si>
    <t>1029 Highway 421 N</t>
  </si>
  <si>
    <t>Trimble Co Jr Sr HS</t>
  </si>
  <si>
    <t>00396718</t>
  </si>
  <si>
    <t>Union Co Middle School</t>
  </si>
  <si>
    <t>4465 Us Highway 60 W</t>
  </si>
  <si>
    <t>Po Box 517</t>
  </si>
  <si>
    <t>00396720</t>
  </si>
  <si>
    <t>Union Co High School</t>
  </si>
  <si>
    <t>4464 Us Highway 60 W</t>
  </si>
  <si>
    <t>04874372</t>
  </si>
  <si>
    <t>Union Co Learning Academy</t>
  </si>
  <si>
    <t>4464 Us Highway 60w</t>
  </si>
  <si>
    <t>Walton-Verona ES</t>
  </si>
  <si>
    <t>Walton-Verona MS</t>
  </si>
  <si>
    <t>32 School Rd</t>
  </si>
  <si>
    <t>Walton-Verona Early Chldhd Ctr</t>
  </si>
  <si>
    <t>18 School Rd</t>
  </si>
  <si>
    <t>Walton Verona HS</t>
  </si>
  <si>
    <t>30 School Rd</t>
  </si>
  <si>
    <t>Rich Pond ES</t>
  </si>
  <si>
    <t>Alvaton ES</t>
  </si>
  <si>
    <t>12171776</t>
  </si>
  <si>
    <t>Beacon Academy</t>
  </si>
  <si>
    <t>1022 W Main Ave</t>
  </si>
  <si>
    <t>11548487</t>
  </si>
  <si>
    <t>South Warren Middle School</t>
  </si>
  <si>
    <t>295 Richpond Rd</t>
  </si>
  <si>
    <t>10028018</t>
  </si>
  <si>
    <t>Warren Co Area Technology Ctr</t>
  </si>
  <si>
    <t>365 Technology Way</t>
  </si>
  <si>
    <t>05277507</t>
  </si>
  <si>
    <t>Lighthouse Alternative Academy</t>
  </si>
  <si>
    <t>877 Jackson St</t>
  </si>
  <si>
    <t>Rockfield ES</t>
  </si>
  <si>
    <t>00396940</t>
  </si>
  <si>
    <t>Warren Central HS</t>
  </si>
  <si>
    <t>559 Morgantown Rd</t>
  </si>
  <si>
    <t>Richardsville ES</t>
  </si>
  <si>
    <t>05343182</t>
  </si>
  <si>
    <t>Jackson Academy</t>
  </si>
  <si>
    <t>Jennings Creek ES</t>
  </si>
  <si>
    <t>12230188</t>
  </si>
  <si>
    <t>Geo Int'L High School</t>
  </si>
  <si>
    <t>1808 Loop St</t>
  </si>
  <si>
    <t>03049251</t>
  </si>
  <si>
    <t>Warren East MS</t>
  </si>
  <si>
    <t>7031 Louisville Rd</t>
  </si>
  <si>
    <t>10019627</t>
  </si>
  <si>
    <t>Warren Co Day Treatment Center</t>
  </si>
  <si>
    <t>11549302</t>
  </si>
  <si>
    <t>South Warren High School</t>
  </si>
  <si>
    <t>8140 Nashville Rd</t>
  </si>
  <si>
    <t>00396964</t>
  </si>
  <si>
    <t>Warren East HS</t>
  </si>
  <si>
    <t>6867 Louisville Rd</t>
  </si>
  <si>
    <t>03329001</t>
  </si>
  <si>
    <t>Greenwood High School</t>
  </si>
  <si>
    <t>5065 Scottsville Rd</t>
  </si>
  <si>
    <t>03049249</t>
  </si>
  <si>
    <t>Henry F Moss Middle School</t>
  </si>
  <si>
    <t>2565 Russellville Rd</t>
  </si>
  <si>
    <t>03049237</t>
  </si>
  <si>
    <t>Drakes Creek Middle School</t>
  </si>
  <si>
    <t>704 Cypress Wood Ln</t>
  </si>
  <si>
    <t>Washington Co HS</t>
  </si>
  <si>
    <t>300 W Us Highway 150 Byp</t>
  </si>
  <si>
    <t>The Tel Center</t>
  </si>
  <si>
    <t>520 Lincoln Park Rd</t>
  </si>
  <si>
    <t>Washington Co ES</t>
  </si>
  <si>
    <t>Washington Co MS</t>
  </si>
  <si>
    <t>603 Lincoln Park Rd</t>
  </si>
  <si>
    <t>00397152</t>
  </si>
  <si>
    <t>Wayne Co HS</t>
  </si>
  <si>
    <t>2 Kenny Davis Blvd</t>
  </si>
  <si>
    <t>00397140</t>
  </si>
  <si>
    <t>Bell Elementary School</t>
  </si>
  <si>
    <t>278 Kenny Davis Blvd</t>
  </si>
  <si>
    <t>04365450</t>
  </si>
  <si>
    <t>Lake Cumberland Youth Dev Ctr</t>
  </si>
  <si>
    <t>9000 Highway 1546</t>
  </si>
  <si>
    <t>00397164</t>
  </si>
  <si>
    <t>Wayne County MS</t>
  </si>
  <si>
    <t>95 Champion Dr</t>
  </si>
  <si>
    <t>Webster Co Alt Learning Center</t>
  </si>
  <si>
    <t>1922 Us Highway 41a S</t>
  </si>
  <si>
    <t>Webster Co MS</t>
  </si>
  <si>
    <t>1928 Us Highway 41a S</t>
  </si>
  <si>
    <t>Webster Co HS</t>
  </si>
  <si>
    <t>Sebree ES</t>
  </si>
  <si>
    <t>Webster Co Area Techinical Ctr</t>
  </si>
  <si>
    <t>325 State Route 1340</t>
  </si>
  <si>
    <t>00397437</t>
  </si>
  <si>
    <t>Whitley Co HS</t>
  </si>
  <si>
    <t>350 Boulevard Of Champions Rd</t>
  </si>
  <si>
    <t>Whitley Co North ES</t>
  </si>
  <si>
    <t>12371407</t>
  </si>
  <si>
    <t>Colonel Academy</t>
  </si>
  <si>
    <t>Pleasant View ES</t>
  </si>
  <si>
    <t>00397449</t>
  </si>
  <si>
    <t>Whitley Co MS</t>
  </si>
  <si>
    <t>351 Boulevard Of Champions Rd</t>
  </si>
  <si>
    <t>Whitley East ES</t>
  </si>
  <si>
    <t>Po Box 949</t>
  </si>
  <si>
    <t>Siler</t>
  </si>
  <si>
    <t>40763</t>
  </si>
  <si>
    <t>05274359</t>
  </si>
  <si>
    <t>Whitley Central IS</t>
  </si>
  <si>
    <t>2940 N Highway 25 W</t>
  </si>
  <si>
    <t>Dessie Scott School</t>
  </si>
  <si>
    <t>Po Box 15</t>
  </si>
  <si>
    <t>Wolfe Co MS</t>
  </si>
  <si>
    <t>Po Box 460</t>
  </si>
  <si>
    <t>Rogers ES</t>
  </si>
  <si>
    <t>Wolfe Co High School</t>
  </si>
  <si>
    <t>20 High School Rd</t>
  </si>
  <si>
    <t>Po Box 810</t>
  </si>
  <si>
    <t>Red River Valley ES</t>
  </si>
  <si>
    <t>Po Box 219</t>
  </si>
  <si>
    <t>5274 Ky 15 N</t>
  </si>
  <si>
    <t>Pine Ridge</t>
  </si>
  <si>
    <t>41360</t>
  </si>
  <si>
    <t>Simmons ES</t>
  </si>
  <si>
    <t>Woodford Co High School</t>
  </si>
  <si>
    <t>180 Frankfort St</t>
  </si>
  <si>
    <t>Safe Harbor Academy</t>
  </si>
  <si>
    <t>134 MacEy Ave</t>
  </si>
  <si>
    <t>Woodford Co Middle School</t>
  </si>
  <si>
    <t>100 School House Rd</t>
  </si>
  <si>
    <t>Po Box 3000</t>
  </si>
  <si>
    <t>41105</t>
  </si>
  <si>
    <t>Po Box 340</t>
  </si>
  <si>
    <t>Po Box 750</t>
  </si>
  <si>
    <t>Po Box 339</t>
  </si>
  <si>
    <t>Po Box 229</t>
  </si>
  <si>
    <t>Po Box 800</t>
  </si>
  <si>
    <t>Po Box 609</t>
  </si>
  <si>
    <t>1273 Ky Highway 90 W Ste 113</t>
  </si>
  <si>
    <t>115 E Lexington Ave</t>
  </si>
  <si>
    <t>Po Box 21510</t>
  </si>
  <si>
    <t>42304</t>
  </si>
  <si>
    <t>Po Box 767</t>
  </si>
  <si>
    <t>Po Box 930</t>
  </si>
  <si>
    <t>1126 Russell Cave Rd</t>
  </si>
  <si>
    <t>442 Ky Route 550</t>
  </si>
  <si>
    <t>Po Box 1239</t>
  </si>
  <si>
    <t>Po Box 4009</t>
  </si>
  <si>
    <t>42755</t>
  </si>
  <si>
    <t>Po Box 34020</t>
  </si>
  <si>
    <t>40232</t>
  </si>
  <si>
    <t>Po Box 74</t>
  </si>
  <si>
    <t>Po Box 869</t>
  </si>
  <si>
    <t>Po Box 668</t>
  </si>
  <si>
    <t>Po Box 159</t>
  </si>
  <si>
    <t>Po Box 417</t>
  </si>
  <si>
    <t>Po Box 768</t>
  </si>
  <si>
    <t>40476</t>
  </si>
  <si>
    <t>Po Box 109</t>
  </si>
  <si>
    <t>Po Box 366</t>
  </si>
  <si>
    <t>Po Box 245</t>
  </si>
  <si>
    <t>Po Box 110</t>
  </si>
  <si>
    <t>Po Box 2550</t>
  </si>
  <si>
    <t>Po Box 1055</t>
  </si>
  <si>
    <t>42502</t>
  </si>
  <si>
    <t>100 Rams Blvd</t>
  </si>
  <si>
    <t>Po Box 578</t>
  </si>
  <si>
    <t>40066</t>
  </si>
  <si>
    <t>Po Box 51810</t>
  </si>
  <si>
    <t>Early Learning</t>
  </si>
  <si>
    <t>SHIPSF000013983</t>
  </si>
  <si>
    <t>001j000000Olz9T</t>
  </si>
  <si>
    <t>SHIPSF000054418</t>
  </si>
  <si>
    <t>SHIPSF000122683</t>
  </si>
  <si>
    <t>001j000000OlzA3</t>
  </si>
  <si>
    <t>SHIPSF000137016</t>
  </si>
  <si>
    <t>SHIPSF000115326</t>
  </si>
  <si>
    <t>SHIPSF000134822</t>
  </si>
  <si>
    <t>SHIPSF000175766</t>
  </si>
  <si>
    <t>SHIPSF000175972</t>
  </si>
  <si>
    <t>SHIPSF000013980</t>
  </si>
  <si>
    <t>SHIPSF000013981</t>
  </si>
  <si>
    <t>SHIPSF000054420</t>
  </si>
  <si>
    <t>SHIPSF000054421</t>
  </si>
  <si>
    <t>SHIPSF000054422</t>
  </si>
  <si>
    <t>SHIPSF000054423</t>
  </si>
  <si>
    <t>SHIPSF000088533</t>
  </si>
  <si>
    <t>SHIPSF000115302</t>
  </si>
  <si>
    <t>001j000000Olz4t</t>
  </si>
  <si>
    <t>Colleges and Universities</t>
  </si>
  <si>
    <t>SHIPSF000014033</t>
  </si>
  <si>
    <t>001j000000Olz4U</t>
  </si>
  <si>
    <t>SHIPSF000054283</t>
  </si>
  <si>
    <t>SHIPSF000054284</t>
  </si>
  <si>
    <t>SHIPSF000175787</t>
  </si>
  <si>
    <t>001j000000OlTsx</t>
  </si>
  <si>
    <t>SHIPSF000176053</t>
  </si>
  <si>
    <t>SHIPSF000017080</t>
  </si>
  <si>
    <t>SHIPSF000045428</t>
  </si>
  <si>
    <t>SHIPSF000045429</t>
  </si>
  <si>
    <t>SHIPSF000014003</t>
  </si>
  <si>
    <t>001j000000Olz7t</t>
  </si>
  <si>
    <t>SHIPSF000054356</t>
  </si>
  <si>
    <t>SHIPSF000088526</t>
  </si>
  <si>
    <t>Education Services</t>
  </si>
  <si>
    <t>SHIPSF000001555</t>
  </si>
  <si>
    <t>001j000000Ov2SA</t>
  </si>
  <si>
    <t>SHIPSF000082907</t>
  </si>
  <si>
    <t>SHIPSF000091724</t>
  </si>
  <si>
    <t>EduKit Inc</t>
  </si>
  <si>
    <t>PO Box 60489</t>
  </si>
  <si>
    <t>Colorado Springs</t>
  </si>
  <si>
    <t>CO</t>
  </si>
  <si>
    <t>House Accounts</t>
  </si>
  <si>
    <t>Calvary Christian School</t>
  </si>
  <si>
    <t>SHIPSF000175654</t>
  </si>
  <si>
    <t>001j000000Olz2T</t>
  </si>
  <si>
    <t>SHIPSF000175804</t>
  </si>
  <si>
    <t>SHIPSF000176183</t>
  </si>
  <si>
    <t>SHIPSF000014062</t>
  </si>
  <si>
    <t>SHIPSF000054231</t>
  </si>
  <si>
    <t>SHIPSF000054232</t>
  </si>
  <si>
    <t>SHIPSF000087319</t>
  </si>
  <si>
    <t>SHIPSF000013997</t>
  </si>
  <si>
    <t>001j000000Olz8m</t>
  </si>
  <si>
    <t>SHIPSF000054371</t>
  </si>
  <si>
    <t>SHIPSF000054372</t>
  </si>
  <si>
    <t>SHIPSF000175792</t>
  </si>
  <si>
    <t>001j000000OlTu0</t>
  </si>
  <si>
    <t>SHIPSF000017054</t>
  </si>
  <si>
    <t>SHIPSF000045550</t>
  </si>
  <si>
    <t>SHIPSF000091536</t>
  </si>
  <si>
    <t>SHIPSF000017030</t>
  </si>
  <si>
    <t>001j000000OlTvi</t>
  </si>
  <si>
    <t>SHIPSF000045605</t>
  </si>
  <si>
    <t>SHIPSF000106119</t>
  </si>
  <si>
    <t>001j000000Olz14</t>
  </si>
  <si>
    <t>SHIPSF000114606</t>
  </si>
  <si>
    <t>SHIPSF000175774</t>
  </si>
  <si>
    <t>SHIPSF000175906</t>
  </si>
  <si>
    <t>SHIPSF000014081</t>
  </si>
  <si>
    <t>SHIPSF000054197</t>
  </si>
  <si>
    <t>SHIPSF000175814</t>
  </si>
  <si>
    <t>001j000000Olz1a</t>
  </si>
  <si>
    <t>SHIPSF000175930</t>
  </si>
  <si>
    <t>SHIPSF000014080</t>
  </si>
  <si>
    <t>SHIPSF000054198</t>
  </si>
  <si>
    <t>SHIPSF000054199</t>
  </si>
  <si>
    <t>SHIPSF000175743</t>
  </si>
  <si>
    <t>001j000000Olz3W</t>
  </si>
  <si>
    <t>SHIPSF000176014</t>
  </si>
  <si>
    <t>SHIPSF000176153</t>
  </si>
  <si>
    <t>SHIPSF000212920</t>
  </si>
  <si>
    <t>SHIPSF000014043</t>
  </si>
  <si>
    <t>SHIPSF000054264</t>
  </si>
  <si>
    <t>SHIPSF000054265</t>
  </si>
  <si>
    <t>SHIPSF000103805</t>
  </si>
  <si>
    <t>SHIPSF000014047</t>
  </si>
  <si>
    <t>001j000000Olz3h</t>
  </si>
  <si>
    <t>SHIPSF000054257</t>
  </si>
  <si>
    <t>SHIPSF000093186</t>
  </si>
  <si>
    <t>001j000000Olz3l</t>
  </si>
  <si>
    <t>SHIPSF000113535</t>
  </si>
  <si>
    <t>001j000000Olz4u</t>
  </si>
  <si>
    <t>SHIPSF000107519</t>
  </si>
  <si>
    <t>001j000000Olz5m</t>
  </si>
  <si>
    <t>SHIPSF000175795</t>
  </si>
  <si>
    <t>SHIPSF000175808</t>
  </si>
  <si>
    <t>SHIPSF000175894</t>
  </si>
  <si>
    <t>SHIPSF000175920</t>
  </si>
  <si>
    <t>SHIPSF000175980</t>
  </si>
  <si>
    <t>SHIPSF000176029</t>
  </si>
  <si>
    <t>SHIPSF000176123</t>
  </si>
  <si>
    <t>SHIPSF000014028</t>
  </si>
  <si>
    <t>SHIPSF000054291</t>
  </si>
  <si>
    <t>SHIPSF000054292</t>
  </si>
  <si>
    <t>SHIPSF000054293</t>
  </si>
  <si>
    <t>SHIPSF000054294</t>
  </si>
  <si>
    <t>SHIPSF000054295</t>
  </si>
  <si>
    <t>SHIPSF000141179</t>
  </si>
  <si>
    <t>001j000000OlTha</t>
  </si>
  <si>
    <t>SHIPSF000141180</t>
  </si>
  <si>
    <t>St Thomas School</t>
  </si>
  <si>
    <t>428 S Fort Thomas Ave</t>
  </si>
  <si>
    <t>SHIPSF000155509</t>
  </si>
  <si>
    <t>SHIPSF000017339</t>
  </si>
  <si>
    <t>SHIPSF000044786</t>
  </si>
  <si>
    <t>SHIPSF000014362</t>
  </si>
  <si>
    <t>001j000000Olygn</t>
  </si>
  <si>
    <t>SHIPSF000053439</t>
  </si>
  <si>
    <t>SHIPSF000053440</t>
  </si>
  <si>
    <t>SHIPSF000143454</t>
  </si>
  <si>
    <t>001j000000Olz6z</t>
  </si>
  <si>
    <t>SHIPSF000175780</t>
  </si>
  <si>
    <t>SHIPSF000176067</t>
  </si>
  <si>
    <t>SHIPSF000176105</t>
  </si>
  <si>
    <t>SHIPSF000014011</t>
  </si>
  <si>
    <t>SHIPSF000014012</t>
  </si>
  <si>
    <t>SHIPSF000054334</t>
  </si>
  <si>
    <t>SHIPSF000054335</t>
  </si>
  <si>
    <t>SHIPSF000054336</t>
  </si>
  <si>
    <t>SHIPSF000054337</t>
  </si>
  <si>
    <t>SHIPSF000054338</t>
  </si>
  <si>
    <t>SHIPSF000054339</t>
  </si>
  <si>
    <t>SHIPSF000054340</t>
  </si>
  <si>
    <t>SHIPSF000054341</t>
  </si>
  <si>
    <t>SHIPSF000014005</t>
  </si>
  <si>
    <t>001j000000Olz7J</t>
  </si>
  <si>
    <t>SHIPSF000054352</t>
  </si>
  <si>
    <t>SHIPSF000054353</t>
  </si>
  <si>
    <t>SHIPSF000014006</t>
  </si>
  <si>
    <t>001j000000Olz7i</t>
  </si>
  <si>
    <t>SHIPSF000054350</t>
  </si>
  <si>
    <t>SHIPSF000054351</t>
  </si>
  <si>
    <t>SHIPSF000006204</t>
  </si>
  <si>
    <t>Walden School</t>
  </si>
  <si>
    <t>4238 Westport Rd</t>
  </si>
  <si>
    <t>001j000000OmGLa</t>
  </si>
  <si>
    <t>01536961</t>
  </si>
  <si>
    <t>SHIPSF000075954</t>
  </si>
  <si>
    <t>KEDC</t>
  </si>
  <si>
    <t>118 James Ct #60</t>
  </si>
  <si>
    <t>Paducah Head Start Preschool</t>
  </si>
  <si>
    <t>1350 South 6th St</t>
  </si>
  <si>
    <t>SHIPSF000137019</t>
  </si>
  <si>
    <t>Shelby Co Schools</t>
  </si>
  <si>
    <t>160 S Hollywood St</t>
  </si>
  <si>
    <t>Memphis</t>
  </si>
  <si>
    <t>TN</t>
  </si>
  <si>
    <t>38112</t>
  </si>
  <si>
    <t>001j000000Olz6y</t>
  </si>
  <si>
    <t>SHIPSF000175658</t>
  </si>
  <si>
    <t>SHIPSF000176043</t>
  </si>
  <si>
    <t>SHIPSF000176106</t>
  </si>
  <si>
    <t>SHIPSF000176181</t>
  </si>
  <si>
    <t>SHIPSF000014013</t>
  </si>
  <si>
    <t>SHIPSF000014014</t>
  </si>
  <si>
    <t>SHIPSF000054324</t>
  </si>
  <si>
    <t>SHIPSF000054325</t>
  </si>
  <si>
    <t>SHIPSF000054326</t>
  </si>
  <si>
    <t>SHIPSF000054327</t>
  </si>
  <si>
    <t>SHIPSF000054328</t>
  </si>
  <si>
    <t>SHIPSF000054329</t>
  </si>
  <si>
    <t>SHIPSF000054330</t>
  </si>
  <si>
    <t>SHIPSF000054331</t>
  </si>
  <si>
    <t>SHIPSF000054332</t>
  </si>
  <si>
    <t>SHIPSF000054333</t>
  </si>
  <si>
    <t>SHIPSF000125670</t>
  </si>
  <si>
    <t>001j000000OlTu5</t>
  </si>
  <si>
    <t>SHIPSF000175731</t>
  </si>
  <si>
    <t>SHIPSF000175921</t>
  </si>
  <si>
    <t>SHIPSF000017050</t>
  </si>
  <si>
    <t>SHIPSF000045557</t>
  </si>
  <si>
    <t>SHIPSF000210365</t>
  </si>
  <si>
    <t>001j000000Ov7eq</t>
  </si>
  <si>
    <t>SHIPSF000091208</t>
  </si>
  <si>
    <t>001j000000Olymw</t>
  </si>
  <si>
    <t>SHIPSF000014108</t>
  </si>
  <si>
    <t>001j000000Olyzc</t>
  </si>
  <si>
    <t>SHIPSF000054115</t>
  </si>
  <si>
    <t>SHIPSF000054116</t>
  </si>
  <si>
    <t>SHIPSF000088513</t>
  </si>
  <si>
    <t>SHIPSF000014084</t>
  </si>
  <si>
    <t>001j000000Olz0t</t>
  </si>
  <si>
    <t>SHIPSF000054180</t>
  </si>
  <si>
    <t>SHIPSF000054181</t>
  </si>
  <si>
    <t>SHIPSF000054182</t>
  </si>
  <si>
    <t>SHIPSF000017343</t>
  </si>
  <si>
    <t>Louisville Collegiate School</t>
  </si>
  <si>
    <t>2427 Glenmary Ave</t>
  </si>
  <si>
    <t>001j000000OlTgu</t>
  </si>
  <si>
    <t>00388412</t>
  </si>
  <si>
    <t>SHIPSF000044775</t>
  </si>
  <si>
    <t>SHIPSF000175752</t>
  </si>
  <si>
    <t>001j000000Olz3H</t>
  </si>
  <si>
    <t>SHIPSF000176125</t>
  </si>
  <si>
    <t>SHIPSF000176173</t>
  </si>
  <si>
    <t>SHIPSF000096303</t>
  </si>
  <si>
    <t>SHIPSF000096320</t>
  </si>
  <si>
    <t>SHIPSF000014046</t>
  </si>
  <si>
    <t>SHIPSF000054258</t>
  </si>
  <si>
    <t>SHIPSF000054259</t>
  </si>
  <si>
    <t>SHIPSF000054260</t>
  </si>
  <si>
    <t>SHIPSF000054261</t>
  </si>
  <si>
    <t>SHIPSF000088506</t>
  </si>
  <si>
    <t>SHIPSF000141019</t>
  </si>
  <si>
    <t>001j000000Olz6k</t>
  </si>
  <si>
    <t>SHIPSF000175867</t>
  </si>
  <si>
    <t>SHIPSF000175924</t>
  </si>
  <si>
    <t>SHIPSF000176190</t>
  </si>
  <si>
    <t>SHIPSF000206369</t>
  </si>
  <si>
    <t>SHIPSF000206394</t>
  </si>
  <si>
    <t>SHIPSF000014017</t>
  </si>
  <si>
    <t>SHIPSF000054316</t>
  </si>
  <si>
    <t>SHIPSF000054317</t>
  </si>
  <si>
    <t>SHIPSF000054318</t>
  </si>
  <si>
    <t>SHIPSF000054319</t>
  </si>
  <si>
    <t>SHIPSF000098299</t>
  </si>
  <si>
    <t>001j000000Olz4s</t>
  </si>
  <si>
    <t>SHIPSF000098383</t>
  </si>
  <si>
    <t>SHIPSF000014112</t>
  </si>
  <si>
    <t>001j000000Olyz6</t>
  </si>
  <si>
    <t>SHIPSF000054108</t>
  </si>
  <si>
    <t>SHIPSF000054109</t>
  </si>
  <si>
    <t>SHIPSF000014058</t>
  </si>
  <si>
    <t>001j000000Olz2w</t>
  </si>
  <si>
    <t>SHIPSF000054237</t>
  </si>
  <si>
    <t>SHIPSF000137607</t>
  </si>
  <si>
    <t>001j000000Olz5v</t>
  </si>
  <si>
    <t>SHIPSF000117098</t>
  </si>
  <si>
    <t>SHIPSF000175809</t>
  </si>
  <si>
    <t>SHIPSF000176079</t>
  </si>
  <si>
    <t>SHIPSF000014022</t>
  </si>
  <si>
    <t>SHIPSF000054308</t>
  </si>
  <si>
    <t>SHIPSF000054309</t>
  </si>
  <si>
    <t>SHIPSF000054310</t>
  </si>
  <si>
    <t>SHIPSF000112252</t>
  </si>
  <si>
    <t>001j000000Olz7O</t>
  </si>
  <si>
    <t>SHIPSF000114869</t>
  </si>
  <si>
    <t>SHIPSF000175796</t>
  </si>
  <si>
    <t>SHIPSF000014004</t>
  </si>
  <si>
    <t>SHIPSF000054354</t>
  </si>
  <si>
    <t>SHIPSF000054355</t>
  </si>
  <si>
    <t>SHIPSF000100157</t>
  </si>
  <si>
    <t>SHIPSF000175676</t>
  </si>
  <si>
    <t>001j000000Olz7d</t>
  </si>
  <si>
    <t>SHIPSF000175683</t>
  </si>
  <si>
    <t>SHIPSF000175896</t>
  </si>
  <si>
    <t>SHIPSF000175942</t>
  </si>
  <si>
    <t>SHIPSF000176051</t>
  </si>
  <si>
    <t>SHIPSF000176154</t>
  </si>
  <si>
    <t>SHIPSF000176187</t>
  </si>
  <si>
    <t>SHIPSF000014008</t>
  </si>
  <si>
    <t>SHIPSF000034550</t>
  </si>
  <si>
    <t>Scott County Preschool</t>
  </si>
  <si>
    <t>1300 Long Lick Pike</t>
  </si>
  <si>
    <t>SHIPSF000054346</t>
  </si>
  <si>
    <t>SHIPSF000054347</t>
  </si>
  <si>
    <t>SHIPSF000054348</t>
  </si>
  <si>
    <t>SHIPSF000097625</t>
  </si>
  <si>
    <t>001j000000Olyzm</t>
  </si>
  <si>
    <t>PO Box 830</t>
  </si>
  <si>
    <t>SHIPSF000175837</t>
  </si>
  <si>
    <t>001j000000OlTkK</t>
  </si>
  <si>
    <t>SHIPSF000017269</t>
  </si>
  <si>
    <t>SHIPSF000044963</t>
  </si>
  <si>
    <t>SHIPSF000044964</t>
  </si>
  <si>
    <t>SHIPSF000091009</t>
  </si>
  <si>
    <t>Paducah Head Start</t>
  </si>
  <si>
    <t>SHIPSF000136773</t>
  </si>
  <si>
    <t>001j000000OlTuU</t>
  </si>
  <si>
    <t>SHIPSF000133246</t>
  </si>
  <si>
    <t>SHIPSF000106565</t>
  </si>
  <si>
    <t>001j000000OlyEW</t>
  </si>
  <si>
    <t>SHIPSF000111127</t>
  </si>
  <si>
    <t>SHIPSF000111132</t>
  </si>
  <si>
    <t>SHIPSF000123843</t>
  </si>
  <si>
    <t>SHIPSF000113645</t>
  </si>
  <si>
    <t>SHIPSF000126693</t>
  </si>
  <si>
    <t>SHIPSF000129512</t>
  </si>
  <si>
    <t>SHIPSF000175877</t>
  </si>
  <si>
    <t>SHIPSF000176113</t>
  </si>
  <si>
    <t>SHIPSF000096031</t>
  </si>
  <si>
    <t>SHIPSF000096032</t>
  </si>
  <si>
    <t>SHIPSF000096033</t>
  </si>
  <si>
    <t>SHIPSF000096034</t>
  </si>
  <si>
    <t>SHIPSF000096035</t>
  </si>
  <si>
    <t>SHIPSF000096036</t>
  </si>
  <si>
    <t>SHIPSF000096038</t>
  </si>
  <si>
    <t>SHIPSF000096039</t>
  </si>
  <si>
    <t>SHIPSF000096040</t>
  </si>
  <si>
    <t>SHIPSF000014373</t>
  </si>
  <si>
    <t>SHIPSF000053414</t>
  </si>
  <si>
    <t>SHIPSF000053415</t>
  </si>
  <si>
    <t>SHIPSF000053416</t>
  </si>
  <si>
    <t>SHIPSF000053417</t>
  </si>
  <si>
    <t>SHIPSF000053418</t>
  </si>
  <si>
    <t>SHIPSF000053419</t>
  </si>
  <si>
    <t>SHIPSF000053420</t>
  </si>
  <si>
    <t>SHIPSF000087321</t>
  </si>
  <si>
    <t>SHIPSF000088524</t>
  </si>
  <si>
    <t>SHIPSF000175695</t>
  </si>
  <si>
    <t>001j000000OlyuN</t>
  </si>
  <si>
    <t>SHIPSF000175806</t>
  </si>
  <si>
    <t>SHIPSF000176063</t>
  </si>
  <si>
    <t>SHIPSF000014167</t>
  </si>
  <si>
    <t>SHIPSF000054004</t>
  </si>
  <si>
    <t>SHIPSF000054005</t>
  </si>
  <si>
    <t>Learning Centers</t>
  </si>
  <si>
    <t>SHIPSF000104357</t>
  </si>
  <si>
    <t>001j000000OlTse</t>
  </si>
  <si>
    <t>SHIPSF000109174</t>
  </si>
  <si>
    <t>SHIPSF000109175</t>
  </si>
  <si>
    <t>SHIPSF000109176</t>
  </si>
  <si>
    <t>SHIPSF000109177</t>
  </si>
  <si>
    <t>SHIPSF000109178</t>
  </si>
  <si>
    <t>SHIPSF000109179</t>
  </si>
  <si>
    <t>SHIPSF000124999</t>
  </si>
  <si>
    <t>Magoffin County Head Start</t>
  </si>
  <si>
    <t>119 School Dr</t>
  </si>
  <si>
    <t>SHIPSF000130952</t>
  </si>
  <si>
    <t>SHIPSF000130953</t>
  </si>
  <si>
    <t>SHIPSF000130954</t>
  </si>
  <si>
    <t>SHIPSF000135218</t>
  </si>
  <si>
    <t>SHIPSF000175855</t>
  </si>
  <si>
    <t>SHIPSF000176130</t>
  </si>
  <si>
    <t>SHIPSF000017105</t>
  </si>
  <si>
    <t>SHIPSF000033871</t>
  </si>
  <si>
    <t>SHIPSF000045350</t>
  </si>
  <si>
    <t>SHIPSF000045351</t>
  </si>
  <si>
    <t>SHIPSF000134723</t>
  </si>
  <si>
    <t>001j000000OlTrg</t>
  </si>
  <si>
    <t>SHIPSF000017133</t>
  </si>
  <si>
    <t>SHIPSF000045291</t>
  </si>
  <si>
    <t>SHIPSF000090444</t>
  </si>
  <si>
    <t>001j000000Olyyn</t>
  </si>
  <si>
    <t>SHIPSF000090732</t>
  </si>
  <si>
    <t>SHIPSF000209285</t>
  </si>
  <si>
    <t>001j000000Olz20</t>
  </si>
  <si>
    <t>SHIPSF000175712</t>
  </si>
  <si>
    <t>001j000000Olz1X</t>
  </si>
  <si>
    <t>SHIPSF000175807</t>
  </si>
  <si>
    <t>SHIPSF000014072</t>
  </si>
  <si>
    <t>SHIPSF000054216</t>
  </si>
  <si>
    <t>St Paul School</t>
  </si>
  <si>
    <t>6901 Dixie Hwy</t>
  </si>
  <si>
    <t>St Edward School</t>
  </si>
  <si>
    <t>9610 Sue Helen Dr</t>
  </si>
  <si>
    <t>St Athanasius School</t>
  </si>
  <si>
    <t>5915 Outer Loop</t>
  </si>
  <si>
    <t>St Mary Academy</t>
  </si>
  <si>
    <t>11311 Saint Mary Ln</t>
  </si>
  <si>
    <t>St Margaret Mary School</t>
  </si>
  <si>
    <t>7813 Shelbyville Rd</t>
  </si>
  <si>
    <t>St Joseph School</t>
  </si>
  <si>
    <t>St Michael School</t>
  </si>
  <si>
    <t>3703 Stone Lakes Dr</t>
  </si>
  <si>
    <t>St Patrick School</t>
  </si>
  <si>
    <t>Ohio Valley Educational Co-Op</t>
  </si>
  <si>
    <t>Po Box 1249</t>
  </si>
  <si>
    <t>05252428</t>
  </si>
  <si>
    <t>SHIPSF000110947</t>
  </si>
  <si>
    <t>Montessori Sch Of Louisville</t>
  </si>
  <si>
    <t>10263 Champion Farms Dr</t>
  </si>
  <si>
    <t>001j000000Ov4gg</t>
  </si>
  <si>
    <t>11225453</t>
  </si>
  <si>
    <t>SHIPSF000142761</t>
  </si>
  <si>
    <t>001j000000Olyl8</t>
  </si>
  <si>
    <t>SHIPSF000086458</t>
  </si>
  <si>
    <t>001j000000Ousxs</t>
  </si>
  <si>
    <t>SHIPSF000088534</t>
  </si>
  <si>
    <t>SHIPSF000175798</t>
  </si>
  <si>
    <t>001j000000Olz37</t>
  </si>
  <si>
    <t>SHIPSF000175889</t>
  </si>
  <si>
    <t>SHIPSF000176085</t>
  </si>
  <si>
    <t>SHIPSF000014053</t>
  </si>
  <si>
    <t>SHIPSF000054248</t>
  </si>
  <si>
    <t>SHIPSF000054249</t>
  </si>
  <si>
    <t>SHIPSF000054250</t>
  </si>
  <si>
    <t>Foundry Christian Community Academy</t>
  </si>
  <si>
    <t>531 W 11Th St</t>
  </si>
  <si>
    <t>SHIPSF000014044</t>
  </si>
  <si>
    <t>001j000000Olz3v</t>
  </si>
  <si>
    <t>SHIPSF000054263</t>
  </si>
  <si>
    <t>SHIPSF000017017</t>
  </si>
  <si>
    <t>001j000000OlTvr</t>
  </si>
  <si>
    <t>SHIPSF000045682</t>
  </si>
  <si>
    <t>SHIPSF000094913</t>
  </si>
  <si>
    <t>SHIPSF000175732</t>
  </si>
  <si>
    <t>001j000000OlTcP</t>
  </si>
  <si>
    <t>SHIPSF000175985</t>
  </si>
  <si>
    <t>SHIPSF000017417</t>
  </si>
  <si>
    <t>SHIPSF000043121</t>
  </si>
  <si>
    <t>SHIPSF000102838</t>
  </si>
  <si>
    <t>SHIPSF000096367</t>
  </si>
  <si>
    <t>001j000000OlTuP</t>
  </si>
  <si>
    <t>SHIPSF000090442</t>
  </si>
  <si>
    <t>SHIPSF000090729</t>
  </si>
  <si>
    <t>SHIPSF000017250</t>
  </si>
  <si>
    <t>Sacred Heart Model School</t>
  </si>
  <si>
    <t>3107 Lexington Rd</t>
  </si>
  <si>
    <t>001j000000OlTlZ</t>
  </si>
  <si>
    <t>00388759</t>
  </si>
  <si>
    <t>SHIPSF000045004</t>
  </si>
  <si>
    <t>SHIPSF000146108</t>
  </si>
  <si>
    <t>001j000000OlTsj</t>
  </si>
  <si>
    <t>SHIPSF000113220</t>
  </si>
  <si>
    <t>SHIPSF000175846</t>
  </si>
  <si>
    <t>SHIPSF000017099</t>
  </si>
  <si>
    <t>SHIPSF000045372</t>
  </si>
  <si>
    <t>SHIPSF000141480</t>
  </si>
  <si>
    <t>001j000000Olz4o</t>
  </si>
  <si>
    <t>SHIPSF000109237</t>
  </si>
  <si>
    <t>SHIPSF000105351</t>
  </si>
  <si>
    <t>001j000000OlTno</t>
  </si>
  <si>
    <t>SHIPSF000112794</t>
  </si>
  <si>
    <t>SHIPSF000176107</t>
  </si>
  <si>
    <t>SHIPSF000017214</t>
  </si>
  <si>
    <t>SHIPSF000045095</t>
  </si>
  <si>
    <t>SHIPSF000045096</t>
  </si>
  <si>
    <t>SHIPSF000045097</t>
  </si>
  <si>
    <t>SHIPSF000045098</t>
  </si>
  <si>
    <t>SHIPSF000045099</t>
  </si>
  <si>
    <t>SHIPSF000097177</t>
  </si>
  <si>
    <t>SHIPSF000099094</t>
  </si>
  <si>
    <t>SHIPSF000121933</t>
  </si>
  <si>
    <t>001j000000Ouq3G</t>
  </si>
  <si>
    <t>SHIPSF000004623</t>
  </si>
  <si>
    <t>SHIPSF000078509</t>
  </si>
  <si>
    <t>SHIPSF000086454</t>
  </si>
  <si>
    <t>001j000000Olz0j</t>
  </si>
  <si>
    <t>SHIPSF000088521</t>
  </si>
  <si>
    <t>SHIPSF000126559</t>
  </si>
  <si>
    <t>001j000000Olz8l</t>
  </si>
  <si>
    <t>SHIPSF000086453</t>
  </si>
  <si>
    <t>001j000000OlyEV</t>
  </si>
  <si>
    <t>SHIPSF000088518</t>
  </si>
  <si>
    <t>SHIPSF000110603</t>
  </si>
  <si>
    <t>001j000000Olz36</t>
  </si>
  <si>
    <t>SHIPSF000014023</t>
  </si>
  <si>
    <t>001j000000Olz5s</t>
  </si>
  <si>
    <t>SHIPSF000054307</t>
  </si>
  <si>
    <t>SHIPSF000139955</t>
  </si>
  <si>
    <t>001j000000Olz7Y</t>
  </si>
  <si>
    <t>SHIPSF000014038</t>
  </si>
  <si>
    <t>001j000000Olz4D</t>
  </si>
  <si>
    <t>SHIPSF000054276</t>
  </si>
  <si>
    <t>SHIPSF000110643</t>
  </si>
  <si>
    <t>001j000000Olyyr</t>
  </si>
  <si>
    <t>SHIPSF000213149</t>
  </si>
  <si>
    <t>001j000000OlTtl</t>
  </si>
  <si>
    <t>SHIPSF000155510</t>
  </si>
  <si>
    <t>001j000000OlTvc</t>
  </si>
  <si>
    <t>SHIPSF000017036</t>
  </si>
  <si>
    <t>SHIPSF000045589</t>
  </si>
  <si>
    <t>SHIPSF000045590</t>
  </si>
  <si>
    <t>SHIPSF000147738</t>
  </si>
  <si>
    <t>001j000000Olz1P</t>
  </si>
  <si>
    <t>SHIPSF000145182</t>
  </si>
  <si>
    <t>001j000000Olz2a</t>
  </si>
  <si>
    <t>SHIPSF000122252</t>
  </si>
  <si>
    <t>SHIPSF000156944</t>
  </si>
  <si>
    <t>Marshall County Preschool</t>
  </si>
  <si>
    <t>905 Joe Creason Dr</t>
  </si>
  <si>
    <t>SHIPSF000175895</t>
  </si>
  <si>
    <t>SHIPSF000176097</t>
  </si>
  <si>
    <t>SHIPSF000176119</t>
  </si>
  <si>
    <t>SHIPSF000014068</t>
  </si>
  <si>
    <t>SHIPSF000054221</t>
  </si>
  <si>
    <t>SHIPSF000054222</t>
  </si>
  <si>
    <t>SHIPSF000088486</t>
  </si>
  <si>
    <t>SHIPSF000090727</t>
  </si>
  <si>
    <t>SHIPSF000151955</t>
  </si>
  <si>
    <t>001j000000Olz87</t>
  </si>
  <si>
    <t>SHIPSF000175925</t>
  </si>
  <si>
    <t>SHIPSF000175954</t>
  </si>
  <si>
    <t>SHIPSF000176057</t>
  </si>
  <si>
    <t>SHIPSF000014001</t>
  </si>
  <si>
    <t>SHIPSF000054359</t>
  </si>
  <si>
    <t>SHIPSF000054360</t>
  </si>
  <si>
    <t>SHIPSF000054361</t>
  </si>
  <si>
    <t>SHIPSF000054362</t>
  </si>
  <si>
    <t>SHIPSF000175680</t>
  </si>
  <si>
    <t>001j000000OlysY</t>
  </si>
  <si>
    <t>SHIPSF000175904</t>
  </si>
  <si>
    <t>SHIPSF000175994</t>
  </si>
  <si>
    <t>SHIPSF000176165</t>
  </si>
  <si>
    <t>SHIPSF000014195</t>
  </si>
  <si>
    <t>SHIPSF000053860</t>
  </si>
  <si>
    <t>SHIPSF000090446</t>
  </si>
  <si>
    <t>001j000000Olz17</t>
  </si>
  <si>
    <t>SHIPSF000090734</t>
  </si>
  <si>
    <t>SHIPSF000014019</t>
  </si>
  <si>
    <t>001j000000Olz6G</t>
  </si>
  <si>
    <t>SHIPSF000054314</t>
  </si>
  <si>
    <t>SHIPSF000115937</t>
  </si>
  <si>
    <t>New Song Christian Academy</t>
  </si>
  <si>
    <t>9310 Old Henry Rd</t>
  </si>
  <si>
    <t>001j000000Ov4jb</t>
  </si>
  <si>
    <t>11226536</t>
  </si>
  <si>
    <t>SHIPSF000115947</t>
  </si>
  <si>
    <t>SHIPSF000014188</t>
  </si>
  <si>
    <t>001j000000OlyTf</t>
  </si>
  <si>
    <t>SHIPSF000053867</t>
  </si>
  <si>
    <t>SHIPSF000096785</t>
  </si>
  <si>
    <t>001j000000Ov7sZ</t>
  </si>
  <si>
    <t>SHIPSF000125910</t>
  </si>
  <si>
    <t>001j000000Olz3f</t>
  </si>
  <si>
    <t>SHIPSF000014034</t>
  </si>
  <si>
    <t>001j000000Olz4q</t>
  </si>
  <si>
    <t>SHIPSF000054281</t>
  </si>
  <si>
    <t>SHIPSF000054282</t>
  </si>
  <si>
    <t>SHIPSF000114871</t>
  </si>
  <si>
    <t>001j000000Olz1u</t>
  </si>
  <si>
    <t>SHIPSF000176157</t>
  </si>
  <si>
    <t>SHIPSF000092461</t>
  </si>
  <si>
    <t>SHIPSF000014074</t>
  </si>
  <si>
    <t>SHIPSF000054212</t>
  </si>
  <si>
    <t>SHIPSF000054213</t>
  </si>
  <si>
    <t>SHIPSF000054214</t>
  </si>
  <si>
    <t>SHIPSF000175865</t>
  </si>
  <si>
    <t>001j000000Olz40</t>
  </si>
  <si>
    <t>SHIPSF000175899</t>
  </si>
  <si>
    <t>SHIPSF000175938</t>
  </si>
  <si>
    <t>SHIPSF000176039</t>
  </si>
  <si>
    <t>SHIPSF000176070</t>
  </si>
  <si>
    <t>SHIPSF000014042</t>
  </si>
  <si>
    <t>SHIPSF000054266</t>
  </si>
  <si>
    <t>SHIPSF000054267</t>
  </si>
  <si>
    <t>SHIPSF000054268</t>
  </si>
  <si>
    <t>SHIPSF000054269</t>
  </si>
  <si>
    <t>SHIPSF000054270</t>
  </si>
  <si>
    <t>SHIPSF000054271</t>
  </si>
  <si>
    <t>SHIPSF000121881</t>
  </si>
  <si>
    <t>001j000000Olz6f</t>
  </si>
  <si>
    <t>SHIPSF000014020</t>
  </si>
  <si>
    <t>SHIPSF000054312</t>
  </si>
  <si>
    <t>SHIPSF000054313</t>
  </si>
  <si>
    <t>SHIPSF000122906</t>
  </si>
  <si>
    <t>001j000000Olz7u</t>
  </si>
  <si>
    <t>SHIPSF000175785</t>
  </si>
  <si>
    <t>Lacy Elementary School</t>
  </si>
  <si>
    <t>SHIPSF000175663</t>
  </si>
  <si>
    <t>001j000000Olykt</t>
  </si>
  <si>
    <t>SHIPSF000176034</t>
  </si>
  <si>
    <t>SHIPSF000014313</t>
  </si>
  <si>
    <t>SHIPSF000053524</t>
  </si>
  <si>
    <t>SHIPSF000053525</t>
  </si>
  <si>
    <t>SHIPSF000053526</t>
  </si>
  <si>
    <t>SHIPSF000053527</t>
  </si>
  <si>
    <t>SHIPSF000109686</t>
  </si>
  <si>
    <t>001j000000Olz32</t>
  </si>
  <si>
    <t>SHIPSF000109687</t>
  </si>
  <si>
    <t>SHIPSF000109688</t>
  </si>
  <si>
    <t>SHIPSF000109689</t>
  </si>
  <si>
    <t>SHIPSF000135149</t>
  </si>
  <si>
    <t>318 Limestone St</t>
  </si>
  <si>
    <t>SHIPSF000175878</t>
  </si>
  <si>
    <t>SHIPSF000176160</t>
  </si>
  <si>
    <t>SHIPSF000014056</t>
  </si>
  <si>
    <t>SHIPSF000054239</t>
  </si>
  <si>
    <t>SHIPSF000014049</t>
  </si>
  <si>
    <t>001j000000Olz3d</t>
  </si>
  <si>
    <t>SHIPSF000054255</t>
  </si>
  <si>
    <t>SHIPSF000107290</t>
  </si>
  <si>
    <t>001j000000OlTXv</t>
  </si>
  <si>
    <t>SHIPSF000107291</t>
  </si>
  <si>
    <t>SHIPSF000107292</t>
  </si>
  <si>
    <t>SHIPSF000016959</t>
  </si>
  <si>
    <t>SHIPSF000045816</t>
  </si>
  <si>
    <t>SHIPSF000113307</t>
  </si>
  <si>
    <t>001j000000Olz6R</t>
  </si>
  <si>
    <t>SHIPSF000116637</t>
  </si>
  <si>
    <t>001j000000Olz0J</t>
  </si>
  <si>
    <t>SHIPSF000122777</t>
  </si>
  <si>
    <t>001j000000Olxhd</t>
  </si>
  <si>
    <t>SHIPSF000156545</t>
  </si>
  <si>
    <t>SHIPSF000156546</t>
  </si>
  <si>
    <t>SHIPSF000156547</t>
  </si>
  <si>
    <t>SHIPSF000156548</t>
  </si>
  <si>
    <t>SHIPSF000175686</t>
  </si>
  <si>
    <t>SHIPSF000176192</t>
  </si>
  <si>
    <t>SHIPSF000014701</t>
  </si>
  <si>
    <t>SHIPSF000052852</t>
  </si>
  <si>
    <t>SHIPSF000052853</t>
  </si>
  <si>
    <t>SHIPSF000115673</t>
  </si>
  <si>
    <t>Wesley Christian School</t>
  </si>
  <si>
    <t>103 Methodist Ln</t>
  </si>
  <si>
    <t>001j000000Ouzfq</t>
  </si>
  <si>
    <t>04932297</t>
  </si>
  <si>
    <t>Fort Mitchell</t>
  </si>
  <si>
    <t>SHIPSF000115316</t>
  </si>
  <si>
    <t>001j000000OlTgs</t>
  </si>
  <si>
    <t>SHIPSF000115318</t>
  </si>
  <si>
    <t>SHIPSF000115319</t>
  </si>
  <si>
    <t>SHIPSF000115566</t>
  </si>
  <si>
    <t>SHIPSF000121007</t>
  </si>
  <si>
    <t>SHIPSF000127264</t>
  </si>
  <si>
    <t>SHIPSF000175955</t>
  </si>
  <si>
    <t>SHIPSF000176052</t>
  </si>
  <si>
    <t>SHIPSF000017345</t>
  </si>
  <si>
    <t>SHIPSF000044770</t>
  </si>
  <si>
    <t>SHIPSF000044771</t>
  </si>
  <si>
    <t>SHIPSF000044772</t>
  </si>
  <si>
    <t>SHIPSF000044773</t>
  </si>
  <si>
    <t>SHIPSF000106104</t>
  </si>
  <si>
    <t>001j000000OlTtq</t>
  </si>
  <si>
    <t>SHIPSF000106105</t>
  </si>
  <si>
    <t>SHIPSF000128389</t>
  </si>
  <si>
    <t>SHIPSF000156560</t>
  </si>
  <si>
    <t>SHIPSF000176027</t>
  </si>
  <si>
    <t>SHIPSF000017061</t>
  </si>
  <si>
    <t>SHIPSF000045534</t>
  </si>
  <si>
    <t>SHIPSF000045535</t>
  </si>
  <si>
    <t>SHIPSF000136400</t>
  </si>
  <si>
    <t>001j000000OlTvm</t>
  </si>
  <si>
    <t>SHIPSF000175852</t>
  </si>
  <si>
    <t>SHIPSF000175948</t>
  </si>
  <si>
    <t>SHIPSF000176065</t>
  </si>
  <si>
    <t>SHIPSF000092561</t>
  </si>
  <si>
    <t>SHIPSF000017021</t>
  </si>
  <si>
    <t>SHIPSF000045670</t>
  </si>
  <si>
    <t>SHIPSF000045671</t>
  </si>
  <si>
    <t>SHIPSF000099429</t>
  </si>
  <si>
    <t>SHIPSF000099430</t>
  </si>
  <si>
    <t>SHIPSF000099431</t>
  </si>
  <si>
    <t>SHIPSF000013991</t>
  </si>
  <si>
    <t>001j000000Olz8V</t>
  </si>
  <si>
    <t>SHIPSF000054391</t>
  </si>
  <si>
    <t>SHIPSF000054392</t>
  </si>
  <si>
    <t>SHIPSF000054393</t>
  </si>
  <si>
    <t>SHIPSF000175655</t>
  </si>
  <si>
    <t>001j000000Olym8</t>
  </si>
  <si>
    <t>SHIPSF000014293</t>
  </si>
  <si>
    <t>SHIPSF000053577</t>
  </si>
  <si>
    <t>SHIPSF000053578</t>
  </si>
  <si>
    <t>SHIPSF000093193</t>
  </si>
  <si>
    <t>SHIPSF000014077</t>
  </si>
  <si>
    <t>001j000000Olz1e</t>
  </si>
  <si>
    <t>SHIPSF000054202</t>
  </si>
  <si>
    <t>SHIPSF000054203</t>
  </si>
  <si>
    <t>SHIPSF000015196</t>
  </si>
  <si>
    <t>001j000000OlwcC</t>
  </si>
  <si>
    <t>SHIPSF000051746</t>
  </si>
  <si>
    <t>SHIPSF000051747</t>
  </si>
  <si>
    <t>Ashland Comm+Tech Clg</t>
  </si>
  <si>
    <t>902 Technology Dr</t>
  </si>
  <si>
    <t>SHIPSF000014015</t>
  </si>
  <si>
    <t>001j000000Olz6x</t>
  </si>
  <si>
    <t>SHIPSF000054322</t>
  </si>
  <si>
    <t>SHIPSF000054323</t>
  </si>
  <si>
    <t>SHIPSF000001088</t>
  </si>
  <si>
    <t>Nur Islamic School</t>
  </si>
  <si>
    <t>6500 Six Mile Ln</t>
  </si>
  <si>
    <t>001j000000Ov4sK</t>
  </si>
  <si>
    <t>11229875</t>
  </si>
  <si>
    <t>SHIPSF000083725</t>
  </si>
  <si>
    <t>SHIPSF000083726</t>
  </si>
  <si>
    <t>SHIPSF000138159</t>
  </si>
  <si>
    <t>001j000000Olz35</t>
  </si>
  <si>
    <t>SHIPSF000175685</t>
  </si>
  <si>
    <t>SHIPSF000176109</t>
  </si>
  <si>
    <t>SHIPSF000176152</t>
  </si>
  <si>
    <t>SHIPSF000014054</t>
  </si>
  <si>
    <t>SHIPSF000054243</t>
  </si>
  <si>
    <t>SHIPSF000054244</t>
  </si>
  <si>
    <t>SHIPSF000054245</t>
  </si>
  <si>
    <t>SHIPSF000054246</t>
  </si>
  <si>
    <t>SHIPSF000054247</t>
  </si>
  <si>
    <t>SHIPSF000014078</t>
  </si>
  <si>
    <t>001j000000Olz1d</t>
  </si>
  <si>
    <t>SHIPSF000054201</t>
  </si>
  <si>
    <t>Bluegrass Community+Tech College</t>
  </si>
  <si>
    <t>SHIPSF000017056</t>
  </si>
  <si>
    <t>001j000000OlTtv</t>
  </si>
  <si>
    <t>SHIPSF000045545</t>
  </si>
  <si>
    <t>SHIPSF000045546</t>
  </si>
  <si>
    <t>SHIPSF000017075</t>
  </si>
  <si>
    <t>001j000000OlTt8</t>
  </si>
  <si>
    <t>SHIPSF000045441</t>
  </si>
  <si>
    <t>SHIPSF000215768</t>
  </si>
  <si>
    <t>The Centenary School</t>
  </si>
  <si>
    <t>2800 Tates Creek Rd</t>
  </si>
  <si>
    <t>0010a00001hzHl0</t>
  </si>
  <si>
    <t>FY201103</t>
  </si>
  <si>
    <t>SHIPSF000096365</t>
  </si>
  <si>
    <t>001j000000OlTpW</t>
  </si>
  <si>
    <t>SHIPSF000086456</t>
  </si>
  <si>
    <t>001j000000OuoOV</t>
  </si>
  <si>
    <t>SHIPSF000088527</t>
  </si>
  <si>
    <t>Campbellsville</t>
  </si>
  <si>
    <t>Elizabethtown Cmty+Tech College</t>
  </si>
  <si>
    <t>SHIPSF000240023</t>
  </si>
  <si>
    <t>001j000000OlyXH</t>
  </si>
  <si>
    <t>SHIPSF000240024</t>
  </si>
  <si>
    <t>SHIPSF000100852</t>
  </si>
  <si>
    <t>001j000000OuzET</t>
  </si>
  <si>
    <t>SHIPSF000117809</t>
  </si>
  <si>
    <t>001j000000OmFPb</t>
  </si>
  <si>
    <t>SHIPSF000121233</t>
  </si>
  <si>
    <t>001j000000Olyt8</t>
  </si>
  <si>
    <t>SHIPSF000121234</t>
  </si>
  <si>
    <t>SHIPSF000175696</t>
  </si>
  <si>
    <t>SHIPSF000175776</t>
  </si>
  <si>
    <t>SHIPSF000176015</t>
  </si>
  <si>
    <t>SHIPSF000014190</t>
  </si>
  <si>
    <t>SHIPSF000053865</t>
  </si>
  <si>
    <t>SHIPSF000175659</t>
  </si>
  <si>
    <t>001j000000Olz8M</t>
  </si>
  <si>
    <t>SHIPSF000175784</t>
  </si>
  <si>
    <t>SHIPSF000176002</t>
  </si>
  <si>
    <t>SHIPSF000013996</t>
  </si>
  <si>
    <t>SHIPSF000054373</t>
  </si>
  <si>
    <t>SHIPSF000098450</t>
  </si>
  <si>
    <t>001j000000Olz2y</t>
  </si>
  <si>
    <t>SHIPSF000138179</t>
  </si>
  <si>
    <t>001j000000Olydq</t>
  </si>
  <si>
    <t>SHIPSF000143279</t>
  </si>
  <si>
    <t>SHIPSF000146185</t>
  </si>
  <si>
    <t>SHIPSF000109299</t>
  </si>
  <si>
    <t>SHIPSF000124036</t>
  </si>
  <si>
    <t>SHIPSF000121864</t>
  </si>
  <si>
    <t>SHIPSF000125088</t>
  </si>
  <si>
    <t>SHIPSF000175759</t>
  </si>
  <si>
    <t>SHIPSF000175981</t>
  </si>
  <si>
    <t>SHIPSF000176033</t>
  </si>
  <si>
    <t>SHIPSF000176137</t>
  </si>
  <si>
    <t>SHIPSF000092637</t>
  </si>
  <si>
    <t>SHIPSF000014385</t>
  </si>
  <si>
    <t>SHIPSF000053395</t>
  </si>
  <si>
    <t>SHIPSF000053396</t>
  </si>
  <si>
    <t>SHIPSF000053397</t>
  </si>
  <si>
    <t>SHIPSF000053398</t>
  </si>
  <si>
    <t>SHIPSF000093597</t>
  </si>
  <si>
    <t>SHIPSF000093600</t>
  </si>
  <si>
    <t>SHIPSF000093602</t>
  </si>
  <si>
    <t>SHIPSF000093674</t>
  </si>
  <si>
    <t>SHIPSF000093676</t>
  </si>
  <si>
    <t>SHIPSF000094035</t>
  </si>
  <si>
    <t>SHIPSF000096872</t>
  </si>
  <si>
    <t>Memorial Education Center</t>
  </si>
  <si>
    <t>222 Langdon St</t>
  </si>
  <si>
    <t>SHIPSF000014079</t>
  </si>
  <si>
    <t>001j000000Olz1B</t>
  </si>
  <si>
    <t>SHIPSF000054200</t>
  </si>
  <si>
    <t>SHIPSF000015194</t>
  </si>
  <si>
    <t>001j000000OlwcD</t>
  </si>
  <si>
    <t>SHIPSF000051750</t>
  </si>
  <si>
    <t>SHIPSF000095985</t>
  </si>
  <si>
    <t>001j000000Ouvu8</t>
  </si>
  <si>
    <t>SHIPSF000002353</t>
  </si>
  <si>
    <t>Summit Christian Academy</t>
  </si>
  <si>
    <t>2780 Clays Mill Rd</t>
  </si>
  <si>
    <t>001j000000Ov0PW</t>
  </si>
  <si>
    <t>04986389</t>
  </si>
  <si>
    <t>SHIPSF000081750</t>
  </si>
  <si>
    <t>SHIPSF000014007</t>
  </si>
  <si>
    <t>001j000000Olz7E</t>
  </si>
  <si>
    <t>SHIPSF000054349</t>
  </si>
  <si>
    <t>SHIPSF000175833</t>
  </si>
  <si>
    <t>001j000000Olyzt</t>
  </si>
  <si>
    <t>SHIPSF000014091</t>
  </si>
  <si>
    <t>SHIPSF000054163</t>
  </si>
  <si>
    <t>SHIPSF000054164</t>
  </si>
  <si>
    <t>SHIPSF000054165</t>
  </si>
  <si>
    <t>SHIPSF000004079</t>
  </si>
  <si>
    <t>001j000000Out2H</t>
  </si>
  <si>
    <t>SHIPSF000079210</t>
  </si>
  <si>
    <t>SHIPSF000113304</t>
  </si>
  <si>
    <t>001j000000Olz53</t>
  </si>
  <si>
    <t>SHIPSF000014198</t>
  </si>
  <si>
    <t>001j000000OlysU</t>
  </si>
  <si>
    <t>SHIPSF000053840</t>
  </si>
  <si>
    <t>SHIPSF000175875</t>
  </si>
  <si>
    <t>001j000000Olz1H</t>
  </si>
  <si>
    <t>SHIPSF000175876</t>
  </si>
  <si>
    <t>SHIPSF000175914</t>
  </si>
  <si>
    <t>SHIPSF000176141</t>
  </si>
  <si>
    <t>SHIPSF000014076</t>
  </si>
  <si>
    <t>SHIPSF000054204</t>
  </si>
  <si>
    <t>SHIPSF000054205</t>
  </si>
  <si>
    <t>SHIPSF000054206</t>
  </si>
  <si>
    <t>SHIPSF000054207</t>
  </si>
  <si>
    <t>SHIPSF000054208</t>
  </si>
  <si>
    <t>SHIPSF000102350</t>
  </si>
  <si>
    <t>SHIPSF000138281</t>
  </si>
  <si>
    <t>001j000000Olz1M</t>
  </si>
  <si>
    <t>SHIPSF000107153</t>
  </si>
  <si>
    <t>SHIPSF000136403</t>
  </si>
  <si>
    <t>SHIPSF000175779</t>
  </si>
  <si>
    <t>SHIPSF000175902</t>
  </si>
  <si>
    <t>SHIPSF000206565</t>
  </si>
  <si>
    <t>Paducah ISD Annex Building</t>
  </si>
  <si>
    <t>401 Gould Ave</t>
  </si>
  <si>
    <t>SHIPSF000014075</t>
  </si>
  <si>
    <t>SHIPSF000034548</t>
  </si>
  <si>
    <t>SHIPSF000054209</t>
  </si>
  <si>
    <t>SHIPSF000054210</t>
  </si>
  <si>
    <t>SHIPSF000054211</t>
  </si>
  <si>
    <t>SHIPSF000099504</t>
  </si>
  <si>
    <t>WV</t>
  </si>
  <si>
    <t>Gheens Academy</t>
  </si>
  <si>
    <t>4425 Preston Hwy</t>
  </si>
  <si>
    <t>Edwards Education Complex</t>
  </si>
  <si>
    <t>701 S Hancock St</t>
  </si>
  <si>
    <t>SHIPSF000175709</t>
  </si>
  <si>
    <t>001j000000Olyrg</t>
  </si>
  <si>
    <t>SHIPSF000175971</t>
  </si>
  <si>
    <t>SHIPSF000176126</t>
  </si>
  <si>
    <t>SHIPSF000176199</t>
  </si>
  <si>
    <t>SHIPSF000014221</t>
  </si>
  <si>
    <t>SHIPSF000053789</t>
  </si>
  <si>
    <t>SHIPSF000053790</t>
  </si>
  <si>
    <t>SHIPSF000053791</t>
  </si>
  <si>
    <t>SHIPSF000053792</t>
  </si>
  <si>
    <t>SHIPSF000053793</t>
  </si>
  <si>
    <t>SHIPSF000121192</t>
  </si>
  <si>
    <t>001j000000Olyo7</t>
  </si>
  <si>
    <t>SHIPSF000141417</t>
  </si>
  <si>
    <t>001j000000Olz4K</t>
  </si>
  <si>
    <t>SHIPSF000141418</t>
  </si>
  <si>
    <t>SHIPSF000175705</t>
  </si>
  <si>
    <t>SHIPSF000175794</t>
  </si>
  <si>
    <t>SHIPSF000175919</t>
  </si>
  <si>
    <t>SHIPSF000175949</t>
  </si>
  <si>
    <t>SHIPSF000175990</t>
  </si>
  <si>
    <t>SHIPSF000176166</t>
  </si>
  <si>
    <t>SHIPSF000014036</t>
  </si>
  <si>
    <t>SHIPSF000054278</t>
  </si>
  <si>
    <t>SHIPSF000054279</t>
  </si>
  <si>
    <t>SHIPSF000088485</t>
  </si>
  <si>
    <t>SHIPSF000102394</t>
  </si>
  <si>
    <t>SHIPSF000153088</t>
  </si>
  <si>
    <t>001j000000Olz5C</t>
  </si>
  <si>
    <t>SHIPSF000005266</t>
  </si>
  <si>
    <t>001j000000OunUr</t>
  </si>
  <si>
    <t>SHIPSF000077672</t>
  </si>
  <si>
    <t>SHIPSF000004234</t>
  </si>
  <si>
    <t>Our Savior Lutheran School</t>
  </si>
  <si>
    <t>8307 Nottingham Pkwy</t>
  </si>
  <si>
    <t>001j000000Ous9u</t>
  </si>
  <si>
    <t>03345902</t>
  </si>
  <si>
    <t>SHIPSF000079010</t>
  </si>
  <si>
    <t>SHIPSF000014057</t>
  </si>
  <si>
    <t>001j000000Olz2X</t>
  </si>
  <si>
    <t>SHIPSF000054238</t>
  </si>
  <si>
    <t>SHIPSF000014039</t>
  </si>
  <si>
    <t>001j000000Olz4B</t>
  </si>
  <si>
    <t>SHIPSF000054274</t>
  </si>
  <si>
    <t>SHIPSF000054275</t>
  </si>
  <si>
    <t>SHIPSF000140539</t>
  </si>
  <si>
    <t>001j000000Olz41</t>
  </si>
  <si>
    <t>SHIPSF000098975</t>
  </si>
  <si>
    <t>001j000000Olz6V</t>
  </si>
  <si>
    <t>SHIPSF000014073</t>
  </si>
  <si>
    <t>001j000000Olz1V</t>
  </si>
  <si>
    <t>SHIPSF000054215</t>
  </si>
  <si>
    <t>SHIPSF000013986</t>
  </si>
  <si>
    <t>001j000000Olz9o</t>
  </si>
  <si>
    <t>SHIPSF000054403</t>
  </si>
  <si>
    <t>001j000000Olz2V</t>
  </si>
  <si>
    <t>SHIPSF000054236</t>
  </si>
  <si>
    <t>SHIPSF000014029</t>
  </si>
  <si>
    <t>001j000000Olz5D</t>
  </si>
  <si>
    <t>SHIPSF000054290</t>
  </si>
  <si>
    <t>SHIPSF000014027</t>
  </si>
  <si>
    <t>001j000000Olz5O</t>
  </si>
  <si>
    <t>SHIPSF000054296</t>
  </si>
  <si>
    <t>SHIPSF000016901</t>
  </si>
  <si>
    <t>001j000000OlTZS</t>
  </si>
  <si>
    <t>SHIPSF000045988</t>
  </si>
  <si>
    <t>SHIPSF000116192</t>
  </si>
  <si>
    <t>001j000000OlysE</t>
  </si>
  <si>
    <t>SHIPSF000175880</t>
  </si>
  <si>
    <t>SHIPSF000014205</t>
  </si>
  <si>
    <t>SHIPSF000053823</t>
  </si>
  <si>
    <t>SHIPSF000053824</t>
  </si>
  <si>
    <t>SHIPSF000053825</t>
  </si>
  <si>
    <t>SHIPSF000053826</t>
  </si>
  <si>
    <t>SHIPSF000053827</t>
  </si>
  <si>
    <t>SHIPSF000088535</t>
  </si>
  <si>
    <t>SHIPSF000095777</t>
  </si>
  <si>
    <t>SHIPSF000095778</t>
  </si>
  <si>
    <t>SHIPSF000141118</t>
  </si>
  <si>
    <t>001j000000OlysW</t>
  </si>
  <si>
    <t>SHIPSF000135732</t>
  </si>
  <si>
    <t>SHIPSF000136159</t>
  </si>
  <si>
    <t>SHIPSF000149446</t>
  </si>
  <si>
    <t>SHIPSF000128788</t>
  </si>
  <si>
    <t>SHIPSF000175690</t>
  </si>
  <si>
    <t>SHIPSF000175691</t>
  </si>
  <si>
    <t>SHIPSF000175791</t>
  </si>
  <si>
    <t>SHIPSF000175887</t>
  </si>
  <si>
    <t>SHIPSF000175903</t>
  </si>
  <si>
    <t>SHIPSF000175962</t>
  </si>
  <si>
    <t>SHIPSF000176084</t>
  </si>
  <si>
    <t>SHIPSF000214389</t>
  </si>
  <si>
    <t>SHIPSF000214390</t>
  </si>
  <si>
    <t>SHIPSF000014196</t>
  </si>
  <si>
    <t>SHIPSF000053847</t>
  </si>
  <si>
    <t>SHIPSF000053848</t>
  </si>
  <si>
    <t>SHIPSF000053849</t>
  </si>
  <si>
    <t>SHIPSF000053850</t>
  </si>
  <si>
    <t>SHIPSF000053851</t>
  </si>
  <si>
    <t>SHIPSF000053852</t>
  </si>
  <si>
    <t>SHIPSF000053853</t>
  </si>
  <si>
    <t>SHIPSF000053854</t>
  </si>
  <si>
    <t>SHIPSF000053855</t>
  </si>
  <si>
    <t>SHIPSF000053856</t>
  </si>
  <si>
    <t>SHIPSF000053857</t>
  </si>
  <si>
    <t>SHIPSF000053858</t>
  </si>
  <si>
    <t>SHIPSF000053859</t>
  </si>
  <si>
    <t>SHIPSF000085765</t>
  </si>
  <si>
    <t>SHIPSF000099200</t>
  </si>
  <si>
    <t>SHIPSF000151042</t>
  </si>
  <si>
    <t>001j000000Olysm</t>
  </si>
  <si>
    <t>SHIPSF000151043</t>
  </si>
  <si>
    <t>SHIPSF000146701</t>
  </si>
  <si>
    <t>001j000000Olyt7</t>
  </si>
  <si>
    <t>SHIPSF000014041</t>
  </si>
  <si>
    <t>001j000000Olz45</t>
  </si>
  <si>
    <t>SHIPSF000054272</t>
  </si>
  <si>
    <t>SHIPSF000088505</t>
  </si>
  <si>
    <t>SHIPSF000024353</t>
  </si>
  <si>
    <t>Ben Stavros</t>
  </si>
  <si>
    <t>2225 Hawthorne Ave</t>
  </si>
  <si>
    <t>001j000000mEnlF</t>
  </si>
  <si>
    <t>XREP0067</t>
  </si>
  <si>
    <t>SHIPSF000108920</t>
  </si>
  <si>
    <t>Big Sandy Cmty Action Head Start</t>
  </si>
  <si>
    <t>001j000000mEnSD</t>
  </si>
  <si>
    <t>230 Court St</t>
  </si>
  <si>
    <t>XKY00014</t>
  </si>
  <si>
    <t>SHIPSF000022733</t>
  </si>
  <si>
    <t>SHIPSF000022734</t>
  </si>
  <si>
    <t>SHIPSF000039654</t>
  </si>
  <si>
    <t>SHIPSF000039655</t>
  </si>
  <si>
    <t>SHIPSF000039656</t>
  </si>
  <si>
    <t>SHIPSF000039657</t>
  </si>
  <si>
    <t>SHIPSF000097062</t>
  </si>
  <si>
    <t>Model City Head Start</t>
  </si>
  <si>
    <t>152 Bank St</t>
  </si>
  <si>
    <t>SHIPSF000022735</t>
  </si>
  <si>
    <t>Boyle County CECC</t>
  </si>
  <si>
    <t>PO Box 398</t>
  </si>
  <si>
    <t>001j000000mEnSE</t>
  </si>
  <si>
    <t>XKY00015</t>
  </si>
  <si>
    <t>SHIPSF000039658</t>
  </si>
  <si>
    <t>SHIPSF000022726</t>
  </si>
  <si>
    <t>Allen County Health Department</t>
  </si>
  <si>
    <t>107 North Court St</t>
  </si>
  <si>
    <t>001j000000mEneT</t>
  </si>
  <si>
    <t>XKY00005</t>
  </si>
  <si>
    <t>SHIPSF000039646</t>
  </si>
  <si>
    <t>SHIPSF000022730</t>
  </si>
  <si>
    <t>Baptist Health Madison</t>
  </si>
  <si>
    <t>900 Hospital Dr</t>
  </si>
  <si>
    <t>001j000000mEneU</t>
  </si>
  <si>
    <t>XKY00008</t>
  </si>
  <si>
    <t>SHIPSF000039651</t>
  </si>
  <si>
    <t>SHIPSF000022781</t>
  </si>
  <si>
    <t>Pennyroyal Center</t>
  </si>
  <si>
    <t>735 North Dr</t>
  </si>
  <si>
    <t>001j000000mEneV</t>
  </si>
  <si>
    <t>XKY00074</t>
  </si>
  <si>
    <t>SHIPSF000039714</t>
  </si>
  <si>
    <t>SHIPSF000108302</t>
  </si>
  <si>
    <t>001j000000Ov6P1</t>
  </si>
  <si>
    <t>SHIPSF000155471</t>
  </si>
  <si>
    <t>Beth Haven Christian School</t>
  </si>
  <si>
    <t>5515 Johnsontown Rd</t>
  </si>
  <si>
    <t>001j000000OlTlS</t>
  </si>
  <si>
    <t>00388357</t>
  </si>
  <si>
    <t>SHIPSF000100327</t>
  </si>
  <si>
    <t>001j000001428a0</t>
  </si>
  <si>
    <t>FY160997</t>
  </si>
  <si>
    <t>SHIPSF000101655</t>
  </si>
  <si>
    <t>SHIPSF000155150</t>
  </si>
  <si>
    <t>001j000000Ouxqu</t>
  </si>
  <si>
    <t>04783462</t>
  </si>
  <si>
    <t>SHIPSF000138396</t>
  </si>
  <si>
    <t>Heritage Christian Academy</t>
  </si>
  <si>
    <t>85 Sandcut Rd</t>
  </si>
  <si>
    <t>001j000000OuyKq</t>
  </si>
  <si>
    <t>8349 Eagle Way</t>
  </si>
  <si>
    <t>04835326</t>
  </si>
  <si>
    <t>SHIPSF000102972</t>
  </si>
  <si>
    <t>SHIPSF000105297</t>
  </si>
  <si>
    <t>001j000000OlykU</t>
  </si>
  <si>
    <t>SHIPSF000002354</t>
  </si>
  <si>
    <t>Bowling Green Christian Acad</t>
  </si>
  <si>
    <t>Po Box 51290</t>
  </si>
  <si>
    <t>001j000000Ov0PS</t>
  </si>
  <si>
    <t>04986523</t>
  </si>
  <si>
    <t>SHIPSF000081749</t>
  </si>
  <si>
    <t>SHIPSF000022745</t>
  </si>
  <si>
    <t>Colonel William Casey ES</t>
  </si>
  <si>
    <t>220 General John Adair Dr</t>
  </si>
  <si>
    <t>001j000000mEmcm</t>
  </si>
  <si>
    <t>XKY00026</t>
  </si>
  <si>
    <t>SHIPSF000039671</t>
  </si>
  <si>
    <t>SHIPSF000134339</t>
  </si>
  <si>
    <t>001j000000OlTuZ</t>
  </si>
  <si>
    <t>SHIPSF000134340</t>
  </si>
  <si>
    <t>SHIPSF000014045</t>
  </si>
  <si>
    <t>001j000000Olz3q</t>
  </si>
  <si>
    <t>SHIPSF000054262</t>
  </si>
  <si>
    <t>SHIPSF000022791</t>
  </si>
  <si>
    <t>Smithland Elementary School</t>
  </si>
  <si>
    <t>PO Box 399</t>
  </si>
  <si>
    <t>001j000000mEmd5</t>
  </si>
  <si>
    <t>XKY00088</t>
  </si>
  <si>
    <t>SHIPSF000039727</t>
  </si>
  <si>
    <t>SHIPSF000022755</t>
  </si>
  <si>
    <t>001j000000mEmcs</t>
  </si>
  <si>
    <t>SHIPSF000039683</t>
  </si>
  <si>
    <t>SHIPSF000210490</t>
  </si>
  <si>
    <t>001j000000Olygo</t>
  </si>
  <si>
    <t>SHIPSF000014343</t>
  </si>
  <si>
    <t>001j000000Olyi1</t>
  </si>
  <si>
    <t>SHIPSF000053469</t>
  </si>
  <si>
    <t>SHIPSF000117243</t>
  </si>
  <si>
    <t>Clarks River Preschool and Daycare</t>
  </si>
  <si>
    <t>10926 St Rt 131</t>
  </si>
  <si>
    <t>0010a00001G6L7u</t>
  </si>
  <si>
    <t>FY171353</t>
  </si>
  <si>
    <t>SHIPSF000096867</t>
  </si>
  <si>
    <t>Christ Church School</t>
  </si>
  <si>
    <t>4614 Brownsboro Rd</t>
  </si>
  <si>
    <t>001j000000vQt9p</t>
  </si>
  <si>
    <t>FY160566</t>
  </si>
  <si>
    <t>SHIPSF000117340</t>
  </si>
  <si>
    <t>YMCA of Greater Louisville</t>
  </si>
  <si>
    <t>545 South 2nd St</t>
  </si>
  <si>
    <t>YMCA of the USA</t>
  </si>
  <si>
    <t>0010a00001G6Tjw</t>
  </si>
  <si>
    <t>FY171360</t>
  </si>
  <si>
    <t>SHIPSF000099072</t>
  </si>
  <si>
    <t>001j000000OlThz</t>
  </si>
  <si>
    <t>SHIPSF000014122</t>
  </si>
  <si>
    <t>001j000000OlyyR</t>
  </si>
  <si>
    <t>SHIPSF000054082</t>
  </si>
  <si>
    <t>SHIPSF000157128</t>
  </si>
  <si>
    <t>Breckinridge-Grayson Head Start</t>
  </si>
  <si>
    <t>201 E WALNUT ST</t>
  </si>
  <si>
    <t>001j000000UsxII</t>
  </si>
  <si>
    <t>X1050183</t>
  </si>
  <si>
    <t>SHIPSF000021450</t>
  </si>
  <si>
    <t>SHIPSF000085479</t>
  </si>
  <si>
    <t>SHIPSF000085480</t>
  </si>
  <si>
    <t>SHIPSF000102755</t>
  </si>
  <si>
    <t>001j000000Ov3ZE</t>
  </si>
  <si>
    <t>SHIPSF000176143</t>
  </si>
  <si>
    <t>001j000000Olypt</t>
  </si>
  <si>
    <t>SHIPSF000176193</t>
  </si>
  <si>
    <t>SHIPSF000014242</t>
  </si>
  <si>
    <t>SHIPSF000053744</t>
  </si>
  <si>
    <t>SHIPSF000053745</t>
  </si>
  <si>
    <t>SHIPSF000053746</t>
  </si>
  <si>
    <t>SHIPSF000000881</t>
  </si>
  <si>
    <t>001j000000Ov5Xz</t>
  </si>
  <si>
    <t>SHIPSF000083999</t>
  </si>
  <si>
    <t>SHIPSF000114974</t>
  </si>
  <si>
    <t>001j000000Olyjg</t>
  </si>
  <si>
    <t>SHIPSF000014139</t>
  </si>
  <si>
    <t>001j000000OlywW</t>
  </si>
  <si>
    <t>SHIPSF000054046</t>
  </si>
  <si>
    <t>SHIPSF000104888</t>
  </si>
  <si>
    <t>Baptist Health Louisville CDC</t>
  </si>
  <si>
    <t>4000 Kresge Way</t>
  </si>
  <si>
    <t>0010a00001ATQe3</t>
  </si>
  <si>
    <t>FY170259</t>
  </si>
  <si>
    <t>SHIPSF000104889</t>
  </si>
  <si>
    <t>SHIPSF000105127</t>
  </si>
  <si>
    <t>SHIPSF000097640</t>
  </si>
  <si>
    <t>001j000000Olyqy</t>
  </si>
  <si>
    <t>SHIPSF000157964</t>
  </si>
  <si>
    <t>001j000000Olys7</t>
  </si>
  <si>
    <t>SHIPSF000108959</t>
  </si>
  <si>
    <t>001j000000OlTqO</t>
  </si>
  <si>
    <t>SHIPSF000175789</t>
  </si>
  <si>
    <t>SHIPSF000176175</t>
  </si>
  <si>
    <t>SHIPSF000017149</t>
  </si>
  <si>
    <t>SHIPSF000045259</t>
  </si>
  <si>
    <t>SHIPSF000045260</t>
  </si>
  <si>
    <t>SHIPSF000045261</t>
  </si>
  <si>
    <t>SHIPSF000045262</t>
  </si>
  <si>
    <t>SHIPSF000045263</t>
  </si>
  <si>
    <t>SHIPSF000143218</t>
  </si>
  <si>
    <t>Middle Kentucky Head Start</t>
  </si>
  <si>
    <t>49 Bull Mountain Rd</t>
  </si>
  <si>
    <t>0010a00001YyPpG</t>
  </si>
  <si>
    <t>FY191693</t>
  </si>
  <si>
    <t>SHIPSF000105807</t>
  </si>
  <si>
    <t>Training Wheels Child Care</t>
  </si>
  <si>
    <t>18 Elk Park Dr</t>
  </si>
  <si>
    <t>0010a00001BCN3g</t>
  </si>
  <si>
    <t>FY170328</t>
  </si>
  <si>
    <t>SHIPSF000105890</t>
  </si>
  <si>
    <t>001j000000Olysn</t>
  </si>
  <si>
    <t>SHIPSF000175717</t>
  </si>
  <si>
    <t>SHIPSF000175778</t>
  </si>
  <si>
    <t>SHIPSF000176164</t>
  </si>
  <si>
    <t>SHIPSF000099277</t>
  </si>
  <si>
    <t>SHIPSF000175782</t>
  </si>
  <si>
    <t>001j000000OlysG</t>
  </si>
  <si>
    <t>SHIPSF000014204</t>
  </si>
  <si>
    <t>SHIPSF000053828</t>
  </si>
  <si>
    <t>SHIPSF000053829</t>
  </si>
  <si>
    <t>SHIPSF000053830</t>
  </si>
  <si>
    <t>SHIPSF000103706</t>
  </si>
  <si>
    <t>SHIPSF000096782</t>
  </si>
  <si>
    <t>001j000000Olyqr</t>
  </si>
  <si>
    <t>SHIPSF000175803</t>
  </si>
  <si>
    <t>001j000000Olyyh</t>
  </si>
  <si>
    <t>SHIPSF000176059</t>
  </si>
  <si>
    <t>SHIPSF000176060</t>
  </si>
  <si>
    <t>SHIPSF000014126</t>
  </si>
  <si>
    <t>SHIPSF000054070</t>
  </si>
  <si>
    <t>SHIPSF000054071</t>
  </si>
  <si>
    <t>SHIPSF000054072</t>
  </si>
  <si>
    <t>SHIPSF000054073</t>
  </si>
  <si>
    <t>SHIPSF000054074</t>
  </si>
  <si>
    <t>SHIPSF000014021</t>
  </si>
  <si>
    <t>001j000000Olz6b</t>
  </si>
  <si>
    <t>SHIPSF000054311</t>
  </si>
  <si>
    <t>SHIPSF000147032</t>
  </si>
  <si>
    <t>001j000000Olyz1</t>
  </si>
  <si>
    <t>SHIPSF000175711</t>
  </si>
  <si>
    <t>SHIPSF000175866</t>
  </si>
  <si>
    <t>40010</t>
  </si>
  <si>
    <t>SHIPSF000175910</t>
  </si>
  <si>
    <t>SHIPSF000176018</t>
  </si>
  <si>
    <t>SHIPSF000176062</t>
  </si>
  <si>
    <t>SHIPSF000176101</t>
  </si>
  <si>
    <t>SHIPSF000176138</t>
  </si>
  <si>
    <t>SHIPSF000014115</t>
  </si>
  <si>
    <t>SHIPSF000054100</t>
  </si>
  <si>
    <t>SHIPSF000054101</t>
  </si>
  <si>
    <t>SHIPSF000054102</t>
  </si>
  <si>
    <t>SHIPSF000054103</t>
  </si>
  <si>
    <t>SHIPSF000054104</t>
  </si>
  <si>
    <t>SHIPSF000094101</t>
  </si>
  <si>
    <t>SHIPSF000122360</t>
  </si>
  <si>
    <t>001j000000Olz12</t>
  </si>
  <si>
    <t>SHIPSF000126394</t>
  </si>
  <si>
    <t>SHIPSF000126395</t>
  </si>
  <si>
    <t>SHIPSF000126396</t>
  </si>
  <si>
    <t>SHIPSF000126397</t>
  </si>
  <si>
    <t>SHIPSF000126398</t>
  </si>
  <si>
    <t>SHIPSF000126399</t>
  </si>
  <si>
    <t>SHIPSF000126400</t>
  </si>
  <si>
    <t>SHIPSF000126401</t>
  </si>
  <si>
    <t>SHIPSF000126402</t>
  </si>
  <si>
    <t>SHIPSF000176009</t>
  </si>
  <si>
    <t>SHIPSF000014082</t>
  </si>
  <si>
    <t>SHIPSF000054193</t>
  </si>
  <si>
    <t>SHIPSF000054194</t>
  </si>
  <si>
    <t>SHIPSF000054195</t>
  </si>
  <si>
    <t>SHIPSF000054196</t>
  </si>
  <si>
    <t>SHIPSF000088529</t>
  </si>
  <si>
    <t>SHIPSF000088530</t>
  </si>
  <si>
    <t>SHIPSF000092007</t>
  </si>
  <si>
    <t>SHIPSF000092008</t>
  </si>
  <si>
    <t>SHIPSF000092009</t>
  </si>
  <si>
    <t>SHIPSF000092010</t>
  </si>
  <si>
    <t>SHIPSF000095228</t>
  </si>
  <si>
    <t>SHIPSF000091128</t>
  </si>
  <si>
    <t>001j000000Olz2s</t>
  </si>
  <si>
    <t>SHIPSF000175682</t>
  </si>
  <si>
    <t>001j000000Olz2u</t>
  </si>
  <si>
    <t>SHIPSF000014061</t>
  </si>
  <si>
    <t>SHIPSF000054233</t>
  </si>
  <si>
    <t>SHIPSF000054234</t>
  </si>
  <si>
    <t>SHIPSF000175883</t>
  </si>
  <si>
    <t>001j000000Olz51</t>
  </si>
  <si>
    <t>SHIPSF000176111</t>
  </si>
  <si>
    <t>SHIPSF000014032</t>
  </si>
  <si>
    <t>SHIPSF000054285</t>
  </si>
  <si>
    <t>SHIPSF000054286</t>
  </si>
  <si>
    <t>SHIPSF000054287</t>
  </si>
  <si>
    <t>SHIPSF000150223</t>
  </si>
  <si>
    <t>001j000000Olz5P</t>
  </si>
  <si>
    <t>SHIPSF000176077</t>
  </si>
  <si>
    <t>SHIPSF000176132</t>
  </si>
  <si>
    <t>SHIPSF000014026</t>
  </si>
  <si>
    <t>SHIPSF000054297</t>
  </si>
  <si>
    <t>SHIPSF000054298</t>
  </si>
  <si>
    <t>SHIPSF000054299</t>
  </si>
  <si>
    <t>SHIPSF000054300</t>
  </si>
  <si>
    <t>SHIPSF000054301</t>
  </si>
  <si>
    <t>SHIPSF000054302</t>
  </si>
  <si>
    <t>SHIPSF000054303</t>
  </si>
  <si>
    <t>SHIPSF000107938</t>
  </si>
  <si>
    <t>001j000000Olz0l</t>
  </si>
  <si>
    <t>SHIPSF000124685</t>
  </si>
  <si>
    <t>SHIPSF000175660</t>
  </si>
  <si>
    <t>SHIPSF000014087</t>
  </si>
  <si>
    <t>SHIPSF000054173</t>
  </si>
  <si>
    <t>SHIPSF000054174</t>
  </si>
  <si>
    <t>SHIPSF000054175</t>
  </si>
  <si>
    <t>SHIPSF000108810</t>
  </si>
  <si>
    <t>001j000000OlyzC</t>
  </si>
  <si>
    <t>SHIPSF000175758</t>
  </si>
  <si>
    <t>SHIPSF000239998</t>
  </si>
  <si>
    <t>Kingdom Kids</t>
  </si>
  <si>
    <t>5910 Greensburg Road</t>
  </si>
  <si>
    <t>Buffalo</t>
  </si>
  <si>
    <t>42716</t>
  </si>
  <si>
    <t>SHIPSF000014107</t>
  </si>
  <si>
    <t>SHIPSF000054117</t>
  </si>
  <si>
    <t>SHIPSF000054118</t>
  </si>
  <si>
    <t>SHIPSF000054119</t>
  </si>
  <si>
    <t>SHIPSF000054120</t>
  </si>
  <si>
    <t>SHIPSF000054121</t>
  </si>
  <si>
    <t>SHIPSF000014148</t>
  </si>
  <si>
    <t>001j000000Olyw1</t>
  </si>
  <si>
    <t>SHIPSF000054034</t>
  </si>
  <si>
    <t>SHIPSF000176080</t>
  </si>
  <si>
    <t>001j000000Olytw</t>
  </si>
  <si>
    <t>SHIPSF000176146</t>
  </si>
  <si>
    <t>SHIPSF000014181</t>
  </si>
  <si>
    <t>SHIPSF000053881</t>
  </si>
  <si>
    <t>SHIPSF000101401</t>
  </si>
  <si>
    <t>001j000000Olyxz</t>
  </si>
  <si>
    <t>SHIPSF000022772</t>
  </si>
  <si>
    <t>Neighborhood House</t>
  </si>
  <si>
    <t>201 N 25Th St</t>
  </si>
  <si>
    <t>001j000000mEnaN</t>
  </si>
  <si>
    <t>XKY00064</t>
  </si>
  <si>
    <t>SHIPSF000039704</t>
  </si>
  <si>
    <t>SHIPSF000017208</t>
  </si>
  <si>
    <t>001j000000OlTnY</t>
  </si>
  <si>
    <t>00389234</t>
  </si>
  <si>
    <t>SHIPSF000045107</t>
  </si>
  <si>
    <t>SHIPSF000014356</t>
  </si>
  <si>
    <t>001j000000Olyh0</t>
  </si>
  <si>
    <t>SHIPSF000053447</t>
  </si>
  <si>
    <t>SHIPSF000111679</t>
  </si>
  <si>
    <t>LaFontaine Prep</t>
  </si>
  <si>
    <t>993 Four Mile Rd</t>
  </si>
  <si>
    <t>0010a00001DiWw5</t>
  </si>
  <si>
    <t>FY170818</t>
  </si>
  <si>
    <t>SHIPSF000112008</t>
  </si>
  <si>
    <t>Creative Minds Academy</t>
  </si>
  <si>
    <t>1439 US-127 Bypass N</t>
  </si>
  <si>
    <t>0010a00001DirHU</t>
  </si>
  <si>
    <t>FY170830</t>
  </si>
  <si>
    <t>SHIPSF000014258</t>
  </si>
  <si>
    <t>001j000000Olyoh</t>
  </si>
  <si>
    <t>SHIPSF000053670</t>
  </si>
  <si>
    <t>SHIPSF000105693</t>
  </si>
  <si>
    <t>Henderson Community College</t>
  </si>
  <si>
    <t>2660 S Green St</t>
  </si>
  <si>
    <t>0010a00001BBJfl</t>
  </si>
  <si>
    <t>FY170316</t>
  </si>
  <si>
    <t>SHIPSF000002177</t>
  </si>
  <si>
    <t>Green River Regional Ed Co-Op</t>
  </si>
  <si>
    <t>230 Technology Way</t>
  </si>
  <si>
    <t>001j000000Ov1Bw</t>
  </si>
  <si>
    <t>05252387</t>
  </si>
  <si>
    <t>SHIPSF000081980</t>
  </si>
  <si>
    <t>SHIPSF000081981</t>
  </si>
  <si>
    <t>SHIPSF000081982</t>
  </si>
  <si>
    <t>SHIPSF000081983</t>
  </si>
  <si>
    <t>SHIPSF000014016</t>
  </si>
  <si>
    <t>001j000000Olz6O</t>
  </si>
  <si>
    <t>SHIPSF000054320</t>
  </si>
  <si>
    <t>SHIPSF000054321</t>
  </si>
  <si>
    <t>SHIPSF000017304</t>
  </si>
  <si>
    <t>Owensboro Catholic MS</t>
  </si>
  <si>
    <t>2540 Christie Pl</t>
  </si>
  <si>
    <t>001j000000OlTin</t>
  </si>
  <si>
    <t>00382559</t>
  </si>
  <si>
    <t>SHIPSF000044881</t>
  </si>
  <si>
    <t>SHIPSF000014151</t>
  </si>
  <si>
    <t>001j000000OlyvT</t>
  </si>
  <si>
    <t>SHIPSF000054030</t>
  </si>
  <si>
    <t>SHIPSF000002170</t>
  </si>
  <si>
    <t>Northern Ky Co-Op Ed Services</t>
  </si>
  <si>
    <t>001j000000Ov1CV</t>
  </si>
  <si>
    <t>05252416</t>
  </si>
  <si>
    <t>SHIPSF000081995</t>
  </si>
  <si>
    <t>SHIPSF000081996</t>
  </si>
  <si>
    <t>SHIPSF000081997</t>
  </si>
  <si>
    <t>SHIPSF000001356</t>
  </si>
  <si>
    <t>Lexington Universal Academy</t>
  </si>
  <si>
    <t>4580 Nicholasville Rd</t>
  </si>
  <si>
    <t>001j000000Ov3GS</t>
  </si>
  <si>
    <t>10967854</t>
  </si>
  <si>
    <t>SHIPSF000083229</t>
  </si>
  <si>
    <t>SHIPSF000118564</t>
  </si>
  <si>
    <t>001j000000OmGFG</t>
  </si>
  <si>
    <t>SHIPSF000014348</t>
  </si>
  <si>
    <t>001j000000OlyhS</t>
  </si>
  <si>
    <t>SHIPSF000053458</t>
  </si>
  <si>
    <t>SHIPSF000053459</t>
  </si>
  <si>
    <t>SHIPSF000140941</t>
  </si>
  <si>
    <t>001j000000OlyuM</t>
  </si>
  <si>
    <t>SHIPSF000143921</t>
  </si>
  <si>
    <t>SHIPSF000107095</t>
  </si>
  <si>
    <t>SHIPSF000107096</t>
  </si>
  <si>
    <t>SHIPSF000114340</t>
  </si>
  <si>
    <t>SHIPSF000118010</t>
  </si>
  <si>
    <t>SHIPSF000113267</t>
  </si>
  <si>
    <t>SHIPSF000126270</t>
  </si>
  <si>
    <t>SHIPSF000126271</t>
  </si>
  <si>
    <t>SHIPSF000126272</t>
  </si>
  <si>
    <t>SHIPSF000130890</t>
  </si>
  <si>
    <t>SHIPSF000131126</t>
  </si>
  <si>
    <t>SHIPSF000133131</t>
  </si>
  <si>
    <t>SHIPSF000133132</t>
  </si>
  <si>
    <t>SHIPSF000133133</t>
  </si>
  <si>
    <t>SHIPSF000133134</t>
  </si>
  <si>
    <t>SHIPSF000133135</t>
  </si>
  <si>
    <t>SHIPSF000133136</t>
  </si>
  <si>
    <t>SHIPSF000175805</t>
  </si>
  <si>
    <t>SHIPSF000135928</t>
  </si>
  <si>
    <t>001j000000OlTt7</t>
  </si>
  <si>
    <t>SHIPSF000155306</t>
  </si>
  <si>
    <t>SHIPSF000115706</t>
  </si>
  <si>
    <t>SHIPSF000175713</t>
  </si>
  <si>
    <t>SHIPSF000175943</t>
  </si>
  <si>
    <t>SHIPSF000175986</t>
  </si>
  <si>
    <t>SHIPSF000207812</t>
  </si>
  <si>
    <t>SHIPSF000017076</t>
  </si>
  <si>
    <t>SHIPSF000045434</t>
  </si>
  <si>
    <t>SHIPSF000045435</t>
  </si>
  <si>
    <t>SHIPSF000045436</t>
  </si>
  <si>
    <t>SHIPSF000045437</t>
  </si>
  <si>
    <t>SHIPSF000045438</t>
  </si>
  <si>
    <t>SHIPSF000045439</t>
  </si>
  <si>
    <t>SHIPSF000045440</t>
  </si>
  <si>
    <t>SHIPSF000087206</t>
  </si>
  <si>
    <t>McCreary County Preschool</t>
  </si>
  <si>
    <t>6461 South Hwy 1651</t>
  </si>
  <si>
    <t>SHIPSF000005923</t>
  </si>
  <si>
    <t>001j000000OmLVR</t>
  </si>
  <si>
    <t>SHIPSF000076349</t>
  </si>
  <si>
    <t>SHIPSF000076350</t>
  </si>
  <si>
    <t>SHIPSF000122174</t>
  </si>
  <si>
    <t>001j000000Olz0s</t>
  </si>
  <si>
    <t>SHIPSF000122175</t>
  </si>
  <si>
    <t>SHIPSF000175816</t>
  </si>
  <si>
    <t>SHIPSF000176066</t>
  </si>
  <si>
    <t>SHIPSF000208158</t>
  </si>
  <si>
    <t>SHIPSF000208306</t>
  </si>
  <si>
    <t>SHIPSF000135629</t>
  </si>
  <si>
    <t>001j000000Olz1Y</t>
  </si>
  <si>
    <t>SHIPSF000136282</t>
  </si>
  <si>
    <t>Waldorf School of Louisville</t>
  </si>
  <si>
    <t>8005 New La Grange Rd</t>
  </si>
  <si>
    <t>001j000000OuvbI</t>
  </si>
  <si>
    <t>04159548</t>
  </si>
  <si>
    <t>SHIPSF000003440</t>
  </si>
  <si>
    <t>001j000000OuwPT</t>
  </si>
  <si>
    <t>SHIPSF000080052</t>
  </si>
  <si>
    <t>SHIPSF000088520</t>
  </si>
  <si>
    <t>SHIPSF000100204</t>
  </si>
  <si>
    <t>001j000000tQgKI</t>
  </si>
  <si>
    <t>FY160385</t>
  </si>
  <si>
    <t>SHIPSF000103264</t>
  </si>
  <si>
    <t>001j000000Ov2jR</t>
  </si>
  <si>
    <t>SHIPSF000005904</t>
  </si>
  <si>
    <t>001j000000OmLXj</t>
  </si>
  <si>
    <t>SHIPSF000076376</t>
  </si>
  <si>
    <t>SHIPSF000005815</t>
  </si>
  <si>
    <t>Depaul School</t>
  </si>
  <si>
    <t>1925 Duker Ave</t>
  </si>
  <si>
    <t>001j000000OmM8q</t>
  </si>
  <si>
    <t>01867801</t>
  </si>
  <si>
    <t>SHIPSF000076523</t>
  </si>
  <si>
    <t>SHIPSF000003840</t>
  </si>
  <si>
    <t>001j000000Ouuvo</t>
  </si>
  <si>
    <t>SHIPSF000079515</t>
  </si>
  <si>
    <t>SHIPSF000079516</t>
  </si>
  <si>
    <t>SHIPSF000000552</t>
  </si>
  <si>
    <t>001j000000Ov7km</t>
  </si>
  <si>
    <t>SHIPSF000084466</t>
  </si>
  <si>
    <t>SHIPSF000155291</t>
  </si>
  <si>
    <t>001j000000OlTtH</t>
  </si>
  <si>
    <t>SHIPSF000113592</t>
  </si>
  <si>
    <t>SHIPSF000017067</t>
  </si>
  <si>
    <t>SHIPSF000045520</t>
  </si>
  <si>
    <t>SHIPSF000004857</t>
  </si>
  <si>
    <t>001j000000OupbR</t>
  </si>
  <si>
    <t>SHIPSF000078201</t>
  </si>
  <si>
    <t>SHIPSF000017203</t>
  </si>
  <si>
    <t>Christ The King School</t>
  </si>
  <si>
    <t>412 Cochran Rd</t>
  </si>
  <si>
    <t>001j000000OlTog</t>
  </si>
  <si>
    <t>00390099</t>
  </si>
  <si>
    <t>SHIPSF000045124</t>
  </si>
  <si>
    <t>SHIPSF000126447</t>
  </si>
  <si>
    <t>Campbellsville Ind Preschool</t>
  </si>
  <si>
    <t>240 W Main St</t>
  </si>
  <si>
    <t>001j000000OlTUL</t>
  </si>
  <si>
    <t>SHIPSF000175741</t>
  </si>
  <si>
    <t>SHIPSF000175941</t>
  </si>
  <si>
    <t>SHIPSF000017046</t>
  </si>
  <si>
    <t>SHIPSF000045562</t>
  </si>
  <si>
    <t>SHIPSF000045563</t>
  </si>
  <si>
    <t>SHIPSF000045564</t>
  </si>
  <si>
    <t>SHIPSF000045565</t>
  </si>
  <si>
    <t>SHIPSF000130727</t>
  </si>
  <si>
    <t>001j000000OlTbj</t>
  </si>
  <si>
    <t>SHIPSF000175672</t>
  </si>
  <si>
    <t>SHIPSF000175734</t>
  </si>
  <si>
    <t>SHIPSF000175959</t>
  </si>
  <si>
    <t>SHIPSF000176044</t>
  </si>
  <si>
    <t>SHIPSF000176120</t>
  </si>
  <si>
    <t>SHIPSF000017445</t>
  </si>
  <si>
    <t>SHIPSF000042850</t>
  </si>
  <si>
    <t>SHIPSF000042851</t>
  </si>
  <si>
    <t>SHIPSF000042852</t>
  </si>
  <si>
    <t>SHIPSF000042853</t>
  </si>
  <si>
    <t>SHIPSF000042854</t>
  </si>
  <si>
    <t>SHIPSF000042855</t>
  </si>
  <si>
    <t>SHIPSF000042856</t>
  </si>
  <si>
    <t>SHIPSF000042857</t>
  </si>
  <si>
    <t>SHIPSF000088508</t>
  </si>
  <si>
    <t>SHIPSF000003146</t>
  </si>
  <si>
    <t>001j000000OuxUB</t>
  </si>
  <si>
    <t>SHIPSF000080438</t>
  </si>
  <si>
    <t>SHIPSF000240013</t>
  </si>
  <si>
    <t>001j000000OuvEf</t>
  </si>
  <si>
    <t>SHIPSF000014035</t>
  </si>
  <si>
    <t>001j000000Olz4P</t>
  </si>
  <si>
    <t>SHIPSF000054280</t>
  </si>
  <si>
    <t>SHIPSF000126913</t>
  </si>
  <si>
    <t>St Mary Elementary School</t>
  </si>
  <si>
    <t>377 Highland Blvd</t>
  </si>
  <si>
    <t>St Mary Middle School</t>
  </si>
  <si>
    <t>001j000000OutmM</t>
  </si>
  <si>
    <t>1243 Elmdale Rd</t>
  </si>
  <si>
    <t>03410325</t>
  </si>
  <si>
    <t>SHIPSF000003955</t>
  </si>
  <si>
    <t>SHIPSF000079372</t>
  </si>
  <si>
    <t>SHIPSF000079373</t>
  </si>
  <si>
    <t>SHIPSF000175825</t>
  </si>
  <si>
    <t>001j000000OlytM</t>
  </si>
  <si>
    <t>SHIPSF000014185</t>
  </si>
  <si>
    <t>SHIPSF000053871</t>
  </si>
  <si>
    <t>SHIPSF000053872</t>
  </si>
  <si>
    <t>SHIPSF000175755</t>
  </si>
  <si>
    <t>001j000000OlytN</t>
  </si>
  <si>
    <t>SHIPSF000175783</t>
  </si>
  <si>
    <t>SHIPSF000014184</t>
  </si>
  <si>
    <t>SHIPSF000053873</t>
  </si>
  <si>
    <t>SHIPSF000154525</t>
  </si>
  <si>
    <t>001j000000Olz1Q</t>
  </si>
  <si>
    <t>SHIPSF000105145</t>
  </si>
  <si>
    <t>001j000000Olz2t</t>
  </si>
  <si>
    <t>SHIPSF000017223</t>
  </si>
  <si>
    <t>001j000000OlTnd</t>
  </si>
  <si>
    <t>00389258</t>
  </si>
  <si>
    <t>SHIPSF000045076</t>
  </si>
  <si>
    <t>SHIPSF000045077</t>
  </si>
  <si>
    <t>SHIPSF000121207</t>
  </si>
  <si>
    <t>001j000000Olz6d</t>
  </si>
  <si>
    <t>SHIPSF000099023</t>
  </si>
  <si>
    <t>001j000000Olyue</t>
  </si>
  <si>
    <t>SHIPSF000086448</t>
  </si>
  <si>
    <t>001j000000OlyrV</t>
  </si>
  <si>
    <t>SHIPSF000088503</t>
  </si>
  <si>
    <t>SHIPSF000175900</t>
  </si>
  <si>
    <t>001j000000Olypk</t>
  </si>
  <si>
    <t>SHIPSF000175956</t>
  </si>
  <si>
    <t>SHIPSF000176054</t>
  </si>
  <si>
    <t>SHIPSF000210239</t>
  </si>
  <si>
    <t>SHIPSF000014246</t>
  </si>
  <si>
    <t>SHIPSF000014247</t>
  </si>
  <si>
    <t>42302</t>
  </si>
  <si>
    <t>SHIPSF000053713</t>
  </si>
  <si>
    <t>SHIPSF000053714</t>
  </si>
  <si>
    <t>SHIPSF000053715</t>
  </si>
  <si>
    <t>SHIPSF000053716</t>
  </si>
  <si>
    <t>SHIPSF000053717</t>
  </si>
  <si>
    <t>SHIPSF000053718</t>
  </si>
  <si>
    <t>SHIPSF000053719</t>
  </si>
  <si>
    <t>SHIPSF000053720</t>
  </si>
  <si>
    <t>SHIPSF000053721</t>
  </si>
  <si>
    <t>SHIPSF000091082</t>
  </si>
  <si>
    <t>SHIPSF000014064</t>
  </si>
  <si>
    <t>001j000000Olz2O</t>
  </si>
  <si>
    <t>SHIPSF000054229</t>
  </si>
  <si>
    <t>SHIPSF000103467</t>
  </si>
  <si>
    <t>001j000000OlTjb</t>
  </si>
  <si>
    <t>001j000000OlTe5</t>
  </si>
  <si>
    <t>SHIPSF000138437</t>
  </si>
  <si>
    <t>SHIPSF000140999</t>
  </si>
  <si>
    <t>SHIPSF000141077</t>
  </si>
  <si>
    <t>SHIPSF000141078</t>
  </si>
  <si>
    <t>SHIPSF000141080</t>
  </si>
  <si>
    <t>SHIPSF000141081</t>
  </si>
  <si>
    <t>SHIPSF000141082</t>
  </si>
  <si>
    <t>SHIPSF000141083</t>
  </si>
  <si>
    <t>SHIPSF000141460</t>
  </si>
  <si>
    <t>SHIPSF000105928</t>
  </si>
  <si>
    <t>SHIPSF000112597</t>
  </si>
  <si>
    <t>SHIPSF000124438</t>
  </si>
  <si>
    <t>SHIPSF000156256</t>
  </si>
  <si>
    <t>SC KY Comm+Tech College - KATI</t>
  </si>
  <si>
    <t>Jefferson Comm+Tech College-Admin</t>
  </si>
  <si>
    <t>SHIPSF000157326</t>
  </si>
  <si>
    <t>SHIPSF000157352</t>
  </si>
  <si>
    <t>Jefferson Co Testing Unit</t>
  </si>
  <si>
    <t>3001 Crittenden Dr CB Young Bldg</t>
  </si>
  <si>
    <t>SHIPSF000157850</t>
  </si>
  <si>
    <t>SHIPSF000175692</t>
  </si>
  <si>
    <t>SHIPSF000175699</t>
  </si>
  <si>
    <t>SHIPSF000175722</t>
  </si>
  <si>
    <t>SHIPSF000175729</t>
  </si>
  <si>
    <t>SHIPSF000175733</t>
  </si>
  <si>
    <t>SHIPSF000175739</t>
  </si>
  <si>
    <t>SHIPSF000175747</t>
  </si>
  <si>
    <t>SHIPSF000175767</t>
  </si>
  <si>
    <t>SHIPSF000175771</t>
  </si>
  <si>
    <t>SHIPSF000175781</t>
  </si>
  <si>
    <t>SHIPSF000175813</t>
  </si>
  <si>
    <t>SHIPSF000175831</t>
  </si>
  <si>
    <t>SHIPSF000175836</t>
  </si>
  <si>
    <t>SHIPSF000175851</t>
  </si>
  <si>
    <t>SHIPSF000175861</t>
  </si>
  <si>
    <t>SHIPSF000175870</t>
  </si>
  <si>
    <t>SHIPSF000175888</t>
  </si>
  <si>
    <t>SHIPSF000175898</t>
  </si>
  <si>
    <t>SHIPSF000175907</t>
  </si>
  <si>
    <t>SHIPSF000175909</t>
  </si>
  <si>
    <t>SHIPSF000175916</t>
  </si>
  <si>
    <t>SHIPSF000175917</t>
  </si>
  <si>
    <t>SHIPSF000175934</t>
  </si>
  <si>
    <t>SHIPSF000175940</t>
  </si>
  <si>
    <t>SHIPSF000175944</t>
  </si>
  <si>
    <t>SHIPSF000175946</t>
  </si>
  <si>
    <t>SHIPSF000175952</t>
  </si>
  <si>
    <t>SHIPSF000175967</t>
  </si>
  <si>
    <t>SHIPSF000175984</t>
  </si>
  <si>
    <t>SHIPSF000175989</t>
  </si>
  <si>
    <t>SHIPSF000176000</t>
  </si>
  <si>
    <t>SHIPSF000176011</t>
  </si>
  <si>
    <t>SHIPSF000176041</t>
  </si>
  <si>
    <t>SHIPSF000176042</t>
  </si>
  <si>
    <t>SHIPSF000176056</t>
  </si>
  <si>
    <t>SHIPSF000176061</t>
  </si>
  <si>
    <t>SHIPSF000176068</t>
  </si>
  <si>
    <t>SHIPSF000176073</t>
  </si>
  <si>
    <t>SHIPSF000176089</t>
  </si>
  <si>
    <t>SHIPSF000176092</t>
  </si>
  <si>
    <t>SHIPSF000176093</t>
  </si>
  <si>
    <t>SHIPSF000176094</t>
  </si>
  <si>
    <t>SHIPSF000176095</t>
  </si>
  <si>
    <t>SHIPSF000176102</t>
  </si>
  <si>
    <t>SHIPSF000176103</t>
  </si>
  <si>
    <t>SHIPSF000176116</t>
  </si>
  <si>
    <t>SHIPSF000176127</t>
  </si>
  <si>
    <t>SHIPSF000176134</t>
  </si>
  <si>
    <t>SHIPSF000176135</t>
  </si>
  <si>
    <t>SHIPSF000176148</t>
  </si>
  <si>
    <t>SHIPSF000176149</t>
  </si>
  <si>
    <t>SHIPSF000176150</t>
  </si>
  <si>
    <t>SHIPSF000176156</t>
  </si>
  <si>
    <t>SHIPSF000176163</t>
  </si>
  <si>
    <t>SHIPSF000176172</t>
  </si>
  <si>
    <t>SHIPSF000033827</t>
  </si>
  <si>
    <t>SHIPSF000033828</t>
  </si>
  <si>
    <t>SHIPSF000033829</t>
  </si>
  <si>
    <t>SHIPSF000033830</t>
  </si>
  <si>
    <t>SHIPSF000033831</t>
  </si>
  <si>
    <t>SHIPSF000033832</t>
  </si>
  <si>
    <t>SHIPSF000033833</t>
  </si>
  <si>
    <t>SHIPSF000033834</t>
  </si>
  <si>
    <t>SHIPSF000033835</t>
  </si>
  <si>
    <t>SHIPSF000033836</t>
  </si>
  <si>
    <t>SHIPSF000033837</t>
  </si>
  <si>
    <t>SHIPSF000033838</t>
  </si>
  <si>
    <t>SHIPSF000033839</t>
  </si>
  <si>
    <t>SHIPSF000033840</t>
  </si>
  <si>
    <t>SHIPSF000033841</t>
  </si>
  <si>
    <t>SHIPSF000033842</t>
  </si>
  <si>
    <t>SHIPSF000033843</t>
  </si>
  <si>
    <t>SHIPSF000033844</t>
  </si>
  <si>
    <t>SHIPSF000033845</t>
  </si>
  <si>
    <t>SHIPSF000033846</t>
  </si>
  <si>
    <t>SHIPSF000033847</t>
  </si>
  <si>
    <t>Union Chapel ES</t>
  </si>
  <si>
    <t>SHIPSF000033848</t>
  </si>
  <si>
    <t>SHIPSF000043166</t>
  </si>
  <si>
    <t>SHIPSF000043167</t>
  </si>
  <si>
    <t>SHIPSF000043168</t>
  </si>
  <si>
    <t>SHIPSF000043169</t>
  </si>
  <si>
    <t>SHIPSF000043170</t>
  </si>
  <si>
    <t>SHIPSF000043171</t>
  </si>
  <si>
    <t>SHIPSF000043172</t>
  </si>
  <si>
    <t>SHIPSF000043173</t>
  </si>
  <si>
    <t>SHIPSF000043174</t>
  </si>
  <si>
    <t>SHIPSF000043175</t>
  </si>
  <si>
    <t>SHIPSF000043176</t>
  </si>
  <si>
    <t>SHIPSF000043177</t>
  </si>
  <si>
    <t>SHIPSF000043178</t>
  </si>
  <si>
    <t>SHIPSF000043179</t>
  </si>
  <si>
    <t>SHIPSF000043180</t>
  </si>
  <si>
    <t>SHIPSF000043181</t>
  </si>
  <si>
    <t>SHIPSF000043182</t>
  </si>
  <si>
    <t>SHIPSF000043183</t>
  </si>
  <si>
    <t>SHIPSF000043184</t>
  </si>
  <si>
    <t>SHIPSF000043185</t>
  </si>
  <si>
    <t>SHIPSF000043186</t>
  </si>
  <si>
    <t>SHIPSF000043187</t>
  </si>
  <si>
    <t>SHIPSF000043188</t>
  </si>
  <si>
    <t>SHIPSF000043189</t>
  </si>
  <si>
    <t>SHIPSF000043190</t>
  </si>
  <si>
    <t>SHIPSF000043191</t>
  </si>
  <si>
    <t>SHIPSF000043192</t>
  </si>
  <si>
    <t>SHIPSF000043193</t>
  </si>
  <si>
    <t>SHIPSF000043194</t>
  </si>
  <si>
    <t>SHIPSF000043195</t>
  </si>
  <si>
    <t>SHIPSF000043196</t>
  </si>
  <si>
    <t>SHIPSF000043197</t>
  </si>
  <si>
    <t>SHIPSF000043198</t>
  </si>
  <si>
    <t>SHIPSF000043199</t>
  </si>
  <si>
    <t>SHIPSF000043200</t>
  </si>
  <si>
    <t>SHIPSF000043201</t>
  </si>
  <si>
    <t>SHIPSF000043202</t>
  </si>
  <si>
    <t>SHIPSF000043203</t>
  </si>
  <si>
    <t>SHIPSF000043204</t>
  </si>
  <si>
    <t>SHIPSF000043205</t>
  </si>
  <si>
    <t>SHIPSF000043206</t>
  </si>
  <si>
    <t>SHIPSF000043207</t>
  </si>
  <si>
    <t>SHIPSF000043208</t>
  </si>
  <si>
    <t>SHIPSF000043209</t>
  </si>
  <si>
    <t>SHIPSF000043210</t>
  </si>
  <si>
    <t>SHIPSF000043211</t>
  </si>
  <si>
    <t>SHIPSF000043212</t>
  </si>
  <si>
    <t>SHIPSF000043213</t>
  </si>
  <si>
    <t>SHIPSF000043214</t>
  </si>
  <si>
    <t>SHIPSF000043215</t>
  </si>
  <si>
    <t>SHIPSF000043216</t>
  </si>
  <si>
    <t>SHIPSF000043217</t>
  </si>
  <si>
    <t>SHIPSF000043218</t>
  </si>
  <si>
    <t>SHIPSF000043219</t>
  </si>
  <si>
    <t>SHIPSF000043220</t>
  </si>
  <si>
    <t>SHIPSF000043221</t>
  </si>
  <si>
    <t>SHIPSF000043222</t>
  </si>
  <si>
    <t>SHIPSF000043223</t>
  </si>
  <si>
    <t>SHIPSF000043224</t>
  </si>
  <si>
    <t>SHIPSF000043225</t>
  </si>
  <si>
    <t>SHIPSF000043226</t>
  </si>
  <si>
    <t>SHIPSF000043227</t>
  </si>
  <si>
    <t>SHIPSF000043228</t>
  </si>
  <si>
    <t>SHIPSF000043229</t>
  </si>
  <si>
    <t>SHIPSF000043230</t>
  </si>
  <si>
    <t>SHIPSF000043231</t>
  </si>
  <si>
    <t>SHIPSF000043232</t>
  </si>
  <si>
    <t>SHIPSF000043233</t>
  </si>
  <si>
    <t>SHIPSF000043234</t>
  </si>
  <si>
    <t>SHIPSF000043235</t>
  </si>
  <si>
    <t>SHIPSF000043236</t>
  </si>
  <si>
    <t>SHIPSF000043237</t>
  </si>
  <si>
    <t>SHIPSF000043238</t>
  </si>
  <si>
    <t>SHIPSF000043239</t>
  </si>
  <si>
    <t>SHIPSF000043240</t>
  </si>
  <si>
    <t>SHIPSF000043241</t>
  </si>
  <si>
    <t>SHIPSF000043242</t>
  </si>
  <si>
    <t>SHIPSF000043243</t>
  </si>
  <si>
    <t>SHIPSF000043244</t>
  </si>
  <si>
    <t>SHIPSF000043245</t>
  </si>
  <si>
    <t>SHIPSF000043246</t>
  </si>
  <si>
    <t>SHIPSF000043247</t>
  </si>
  <si>
    <t>SHIPSF000043248</t>
  </si>
  <si>
    <t>SHIPSF000043249</t>
  </si>
  <si>
    <t>SHIPSF000043250</t>
  </si>
  <si>
    <t>SHIPSF000043251</t>
  </si>
  <si>
    <t>SHIPSF000043252</t>
  </si>
  <si>
    <t>SHIPSF000043253</t>
  </si>
  <si>
    <t>SHIPSF000043254</t>
  </si>
  <si>
    <t>SHIPSF000043255</t>
  </si>
  <si>
    <t>SHIPSF000043256</t>
  </si>
  <si>
    <t>SHIPSF000043257</t>
  </si>
  <si>
    <t>SHIPSF000043258</t>
  </si>
  <si>
    <t>SHIPSF000043259</t>
  </si>
  <si>
    <t>SHIPSF000043260</t>
  </si>
  <si>
    <t>SHIPSF000043261</t>
  </si>
  <si>
    <t>SHIPSF000043262</t>
  </si>
  <si>
    <t>SHIPSF000043263</t>
  </si>
  <si>
    <t>SHIPSF000043264</t>
  </si>
  <si>
    <t>SHIPSF000043265</t>
  </si>
  <si>
    <t>SHIPSF000043266</t>
  </si>
  <si>
    <t>SHIPSF000043267</t>
  </si>
  <si>
    <t>SHIPSF000043268</t>
  </si>
  <si>
    <t>SHIPSF000043269</t>
  </si>
  <si>
    <t>SHIPSF000043270</t>
  </si>
  <si>
    <t>SHIPSF000043271</t>
  </si>
  <si>
    <t>SHIPSF000043272</t>
  </si>
  <si>
    <t>SHIPSF000043273</t>
  </si>
  <si>
    <t>SHIPSF000043274</t>
  </si>
  <si>
    <t>SHIPSF000043275</t>
  </si>
  <si>
    <t>SHIPSF000043276</t>
  </si>
  <si>
    <t>SHIPSF000043277</t>
  </si>
  <si>
    <t>SHIPSF000043278</t>
  </si>
  <si>
    <t>SHIPSF000043279</t>
  </si>
  <si>
    <t>SHIPSF000043380</t>
  </si>
  <si>
    <t>SHIPSF000043381</t>
  </si>
  <si>
    <t>SHIPSF000043382</t>
  </si>
  <si>
    <t>SHIPSF000043383</t>
  </si>
  <si>
    <t>SHIPSF000043384</t>
  </si>
  <si>
    <t>SHIPSF000043385</t>
  </si>
  <si>
    <t>SHIPSF000043386</t>
  </si>
  <si>
    <t>SHIPSF000043387</t>
  </si>
  <si>
    <t>SHIPSF000043388</t>
  </si>
  <si>
    <t>SHIPSF000043389</t>
  </si>
  <si>
    <t>SHIPSF000043390</t>
  </si>
  <si>
    <t>SHIPSF000043391</t>
  </si>
  <si>
    <t>SHIPSF000043392</t>
  </si>
  <si>
    <t>SHIPSF000043393</t>
  </si>
  <si>
    <t>SHIPSF000043394</t>
  </si>
  <si>
    <t>SHIPSF000043395</t>
  </si>
  <si>
    <t>SHIPSF000043396</t>
  </si>
  <si>
    <t>SHIPSF000043397</t>
  </si>
  <si>
    <t>SHIPSF000043398</t>
  </si>
  <si>
    <t>SHIPSF000043399</t>
  </si>
  <si>
    <t>SHIPSF000043400</t>
  </si>
  <si>
    <t>SHIPSF000043401</t>
  </si>
  <si>
    <t>SHIPSF000043402</t>
  </si>
  <si>
    <t>SHIPSF000043403</t>
  </si>
  <si>
    <t>SHIPSF000043404</t>
  </si>
  <si>
    <t>SHIPSF000043405</t>
  </si>
  <si>
    <t>SHIPSF000043406</t>
  </si>
  <si>
    <t>SHIPSF000043407</t>
  </si>
  <si>
    <t>SHIPSF000043408</t>
  </si>
  <si>
    <t>SHIPSF000043409</t>
  </si>
  <si>
    <t>SHIPSF000043410</t>
  </si>
  <si>
    <t>SHIPSF000043411</t>
  </si>
  <si>
    <t>SHIPSF000043412</t>
  </si>
  <si>
    <t>SHIPSF000043413</t>
  </si>
  <si>
    <t>SHIPSF000043414</t>
  </si>
  <si>
    <t>SHIPSF000043415</t>
  </si>
  <si>
    <t>SHIPSF000043416</t>
  </si>
  <si>
    <t>SHIPSF000043417</t>
  </si>
  <si>
    <t>SHIPSF000043418</t>
  </si>
  <si>
    <t>SHIPSF000043419</t>
  </si>
  <si>
    <t>SHIPSF000043420</t>
  </si>
  <si>
    <t>SHIPSF000043421</t>
  </si>
  <si>
    <t>SHIPSF000043422</t>
  </si>
  <si>
    <t>SHIPSF000043423</t>
  </si>
  <si>
    <t>SHIPSF000043424</t>
  </si>
  <si>
    <t>SHIPSF000043425</t>
  </si>
  <si>
    <t>SHIPSF000043426</t>
  </si>
  <si>
    <t>SHIPSF000043427</t>
  </si>
  <si>
    <t>SHIPSF000043428</t>
  </si>
  <si>
    <t>SHIPSF000043429</t>
  </si>
  <si>
    <t>SHIPSF000043430</t>
  </si>
  <si>
    <t>SHIPSF000043431</t>
  </si>
  <si>
    <t>SHIPSF000043432</t>
  </si>
  <si>
    <t>SHIPSF000043433</t>
  </si>
  <si>
    <t>SHIPSF000043434</t>
  </si>
  <si>
    <t>SHIPSF000043435</t>
  </si>
  <si>
    <t>SHIPSF000043436</t>
  </si>
  <si>
    <t>SHIPSF000043437</t>
  </si>
  <si>
    <t>SHIPSF000043438</t>
  </si>
  <si>
    <t>SHIPSF000043439</t>
  </si>
  <si>
    <t>SHIPSF000043440</t>
  </si>
  <si>
    <t>SHIPSF000043441</t>
  </si>
  <si>
    <t>SHIPSF000043442</t>
  </si>
  <si>
    <t>SHIPSF000043443</t>
  </si>
  <si>
    <t>SHIPSF000043444</t>
  </si>
  <si>
    <t>SHIPSF000043445</t>
  </si>
  <si>
    <t>SHIPSF000043446</t>
  </si>
  <si>
    <t>SHIPSF000043447</t>
  </si>
  <si>
    <t>SHIPSF000043448</t>
  </si>
  <si>
    <t>SHIPSF000043449</t>
  </si>
  <si>
    <t>SHIPSF000043450</t>
  </si>
  <si>
    <t>SHIPSF000043451</t>
  </si>
  <si>
    <t>SHIPSF000043452</t>
  </si>
  <si>
    <t>SHIPSF000043453</t>
  </si>
  <si>
    <t>SHIPSF000043454</t>
  </si>
  <si>
    <t>SHIPSF000043455</t>
  </si>
  <si>
    <t>SHIPSF000043456</t>
  </si>
  <si>
    <t>SHIPSF000043457</t>
  </si>
  <si>
    <t>SHIPSF000043458</t>
  </si>
  <si>
    <t>SHIPSF000043459</t>
  </si>
  <si>
    <t>SHIPSF000043460</t>
  </si>
  <si>
    <t>SHIPSF000043461</t>
  </si>
  <si>
    <t>SHIPSF000043462</t>
  </si>
  <si>
    <t>SHIPSF000043463</t>
  </si>
  <si>
    <t>SHIPSF000043464</t>
  </si>
  <si>
    <t>SHIPSF000043465</t>
  </si>
  <si>
    <t>SHIPSF000043466</t>
  </si>
  <si>
    <t>SHIPSF000043467</t>
  </si>
  <si>
    <t>SHIPSF000043468</t>
  </si>
  <si>
    <t>SHIPSF000043469</t>
  </si>
  <si>
    <t>SHIPSF000043470</t>
  </si>
  <si>
    <t>SHIPSF000043471</t>
  </si>
  <si>
    <t>SHIPSF000043472</t>
  </si>
  <si>
    <t>SHIPSF000043473</t>
  </si>
  <si>
    <t>SHIPSF000043474</t>
  </si>
  <si>
    <t>SHIPSF000043475</t>
  </si>
  <si>
    <t>SHIPSF000043476</t>
  </si>
  <si>
    <t>SHIPSF000043477</t>
  </si>
  <si>
    <t>SHIPSF000043478</t>
  </si>
  <si>
    <t>SHIPSF000043479</t>
  </si>
  <si>
    <t>SHIPSF000043580</t>
  </si>
  <si>
    <t>SHIPSF000043581</t>
  </si>
  <si>
    <t>SHIPSF000043582</t>
  </si>
  <si>
    <t>SHIPSF000043583</t>
  </si>
  <si>
    <t>SHIPSF000043584</t>
  </si>
  <si>
    <t>SHIPSF000043585</t>
  </si>
  <si>
    <t>SHIPSF000043586</t>
  </si>
  <si>
    <t>SHIPSF000043587</t>
  </si>
  <si>
    <t>SHIPSF000043588</t>
  </si>
  <si>
    <t>SHIPSF000043589</t>
  </si>
  <si>
    <t>SHIPSF000043590</t>
  </si>
  <si>
    <t>SHIPSF000043591</t>
  </si>
  <si>
    <t>SHIPSF000043592</t>
  </si>
  <si>
    <t>SHIPSF000043593</t>
  </si>
  <si>
    <t>SHIPSF000043594</t>
  </si>
  <si>
    <t>SHIPSF000043595</t>
  </si>
  <si>
    <t>SHIPSF000043596</t>
  </si>
  <si>
    <t>SHIPSF000043597</t>
  </si>
  <si>
    <t>SHIPSF000043598</t>
  </si>
  <si>
    <t>SHIPSF000043599</t>
  </si>
  <si>
    <t>SHIPSF000043600</t>
  </si>
  <si>
    <t>SHIPSF000043601</t>
  </si>
  <si>
    <t>SHIPSF000043602</t>
  </si>
  <si>
    <t>SHIPSF000043603</t>
  </si>
  <si>
    <t>SHIPSF000043604</t>
  </si>
  <si>
    <t>SHIPSF000043605</t>
  </si>
  <si>
    <t>SHIPSF000043606</t>
  </si>
  <si>
    <t>SHIPSF000043607</t>
  </si>
  <si>
    <t>SHIPSF000043608</t>
  </si>
  <si>
    <t>SHIPSF000043609</t>
  </si>
  <si>
    <t>SHIPSF000043610</t>
  </si>
  <si>
    <t>SHIPSF000043611</t>
  </si>
  <si>
    <t>SHIPSF000043612</t>
  </si>
  <si>
    <t>SHIPSF000043613</t>
  </si>
  <si>
    <t>SHIPSF000043614</t>
  </si>
  <si>
    <t>SHIPSF000043615</t>
  </si>
  <si>
    <t>SHIPSF000043616</t>
  </si>
  <si>
    <t>SHIPSF000043617</t>
  </si>
  <si>
    <t>SHIPSF000043618</t>
  </si>
  <si>
    <t>SHIPSF000043619</t>
  </si>
  <si>
    <t>SHIPSF000043620</t>
  </si>
  <si>
    <t>SHIPSF000043621</t>
  </si>
  <si>
    <t>SHIPSF000043622</t>
  </si>
  <si>
    <t>SHIPSF000043623</t>
  </si>
  <si>
    <t>SHIPSF000043624</t>
  </si>
  <si>
    <t>SHIPSF000043625</t>
  </si>
  <si>
    <t>SHIPSF000043626</t>
  </si>
  <si>
    <t>SHIPSF000043627</t>
  </si>
  <si>
    <t>SHIPSF000043628</t>
  </si>
  <si>
    <t>SHIPSF000043629</t>
  </si>
  <si>
    <t>SHIPSF000043630</t>
  </si>
  <si>
    <t>SHIPSF000043631</t>
  </si>
  <si>
    <t>SHIPSF000043632</t>
  </si>
  <si>
    <t>SHIPSF000043633</t>
  </si>
  <si>
    <t>SHIPSF000043634</t>
  </si>
  <si>
    <t>SHIPSF000043635</t>
  </si>
  <si>
    <t>SHIPSF000043636</t>
  </si>
  <si>
    <t>SHIPSF000043637</t>
  </si>
  <si>
    <t>SHIPSF000043638</t>
  </si>
  <si>
    <t>SHIPSF000043639</t>
  </si>
  <si>
    <t>SHIPSF000043640</t>
  </si>
  <si>
    <t>SHIPSF000043641</t>
  </si>
  <si>
    <t>SHIPSF000043642</t>
  </si>
  <si>
    <t>SHIPSF000043643</t>
  </si>
  <si>
    <t>SHIPSF000043644</t>
  </si>
  <si>
    <t>SHIPSF000043645</t>
  </si>
  <si>
    <t>SHIPSF000043646</t>
  </si>
  <si>
    <t>SHIPSF000043647</t>
  </si>
  <si>
    <t>SHIPSF000043648</t>
  </si>
  <si>
    <t>SHIPSF000043649</t>
  </si>
  <si>
    <t>SHIPSF000043650</t>
  </si>
  <si>
    <t>SHIPSF000043651</t>
  </si>
  <si>
    <t>SHIPSF000043652</t>
  </si>
  <si>
    <t>SHIPSF000043653</t>
  </si>
  <si>
    <t>SHIPSF000043654</t>
  </si>
  <si>
    <t>SHIPSF000043655</t>
  </si>
  <si>
    <t>SHIPSF000043656</t>
  </si>
  <si>
    <t>SHIPSF000043657</t>
  </si>
  <si>
    <t>SHIPSF000043658</t>
  </si>
  <si>
    <t>SHIPSF000043659</t>
  </si>
  <si>
    <t>SHIPSF000043660</t>
  </si>
  <si>
    <t>SHIPSF000043661</t>
  </si>
  <si>
    <t>SHIPSF000043662</t>
  </si>
  <si>
    <t>SHIPSF000043663</t>
  </si>
  <si>
    <t>SHIPSF000043664</t>
  </si>
  <si>
    <t>SHIPSF000043665</t>
  </si>
  <si>
    <t>SHIPSF000043666</t>
  </si>
  <si>
    <t>SHIPSF000043667</t>
  </si>
  <si>
    <t>SHIPSF000043668</t>
  </si>
  <si>
    <t>SHIPSF000043669</t>
  </si>
  <si>
    <t>SHIPSF000043670</t>
  </si>
  <si>
    <t>SHIPSF000043671</t>
  </si>
  <si>
    <t>SHIPSF000043672</t>
  </si>
  <si>
    <t>SHIPSF000043673</t>
  </si>
  <si>
    <t>SHIPSF000043674</t>
  </si>
  <si>
    <t>SHIPSF000043675</t>
  </si>
  <si>
    <t>SHIPSF000043676</t>
  </si>
  <si>
    <t>SHIPSF000043677</t>
  </si>
  <si>
    <t>SHIPSF000043678</t>
  </si>
  <si>
    <t>SHIPSF000043679</t>
  </si>
  <si>
    <t>SHIPSF000043680</t>
  </si>
  <si>
    <t>SHIPSF000043681</t>
  </si>
  <si>
    <t>SHIPSF000043682</t>
  </si>
  <si>
    <t>SHIPSF000043683</t>
  </si>
  <si>
    <t>SHIPSF000043684</t>
  </si>
  <si>
    <t>SHIPSF000043685</t>
  </si>
  <si>
    <t>SHIPSF000043686</t>
  </si>
  <si>
    <t>SHIPSF000043687</t>
  </si>
  <si>
    <t>SHIPSF000043688</t>
  </si>
  <si>
    <t>SHIPSF000043689</t>
  </si>
  <si>
    <t>SHIPSF000043690</t>
  </si>
  <si>
    <t>SHIPSF000043691</t>
  </si>
  <si>
    <t>SHIPSF000043692</t>
  </si>
  <si>
    <t>SHIPSF000043693</t>
  </si>
  <si>
    <t>SHIPSF000043694</t>
  </si>
  <si>
    <t>SHIPSF000043695</t>
  </si>
  <si>
    <t>SHIPSF000043696</t>
  </si>
  <si>
    <t>SHIPSF000043697</t>
  </si>
  <si>
    <t>SHIPSF000043698</t>
  </si>
  <si>
    <t>SHIPSF000043699</t>
  </si>
  <si>
    <t>SHIPSF000043700</t>
  </si>
  <si>
    <t>SHIPSF000043701</t>
  </si>
  <si>
    <t>SHIPSF000043702</t>
  </si>
  <si>
    <t>SHIPSF000043703</t>
  </si>
  <si>
    <t>SHIPSF000043704</t>
  </si>
  <si>
    <t>SHIPSF000043705</t>
  </si>
  <si>
    <t>SHIPSF000043706</t>
  </si>
  <si>
    <t>SHIPSF000043707</t>
  </si>
  <si>
    <t>SHIPSF000043708</t>
  </si>
  <si>
    <t>SHIPSF000043709</t>
  </si>
  <si>
    <t>SHIPSF000043710</t>
  </si>
  <si>
    <t>SHIPSF000043711</t>
  </si>
  <si>
    <t>SHIPSF000043712</t>
  </si>
  <si>
    <t>SHIPSF000043713</t>
  </si>
  <si>
    <t>SHIPSF000043714</t>
  </si>
  <si>
    <t>SHIPSF000043715</t>
  </si>
  <si>
    <t>SHIPSF000043716</t>
  </si>
  <si>
    <t>SHIPSF000043717</t>
  </si>
  <si>
    <t>SHIPSF000043718</t>
  </si>
  <si>
    <t>SHIPSF000043719</t>
  </si>
  <si>
    <t>SHIPSF000043720</t>
  </si>
  <si>
    <t>SHIPSF000043721</t>
  </si>
  <si>
    <t>SHIPSF000043722</t>
  </si>
  <si>
    <t>SHIPSF000043723</t>
  </si>
  <si>
    <t>SHIPSF000043724</t>
  </si>
  <si>
    <t>SHIPSF000043725</t>
  </si>
  <si>
    <t>SHIPSF000043726</t>
  </si>
  <si>
    <t>SHIPSF000043727</t>
  </si>
  <si>
    <t>SHIPSF000043728</t>
  </si>
  <si>
    <t>SHIPSF000043729</t>
  </si>
  <si>
    <t>SHIPSF000043730</t>
  </si>
  <si>
    <t>SHIPSF000043731</t>
  </si>
  <si>
    <t>SHIPSF000043732</t>
  </si>
  <si>
    <t>SHIPSF000043733</t>
  </si>
  <si>
    <t>SHIPSF000043734</t>
  </si>
  <si>
    <t>SHIPSF000043735</t>
  </si>
  <si>
    <t>SHIPSF000043736</t>
  </si>
  <si>
    <t>SHIPSF000043737</t>
  </si>
  <si>
    <t>SHIPSF000043738</t>
  </si>
  <si>
    <t>SHIPSF000043739</t>
  </si>
  <si>
    <t>SHIPSF000043740</t>
  </si>
  <si>
    <t>SHIPSF000043741</t>
  </si>
  <si>
    <t>SHIPSF000043742</t>
  </si>
  <si>
    <t>SHIPSF000043743</t>
  </si>
  <si>
    <t>SHIPSF000043744</t>
  </si>
  <si>
    <t>SHIPSF000043745</t>
  </si>
  <si>
    <t>SHIPSF000043746</t>
  </si>
  <si>
    <t>SHIPSF000043747</t>
  </si>
  <si>
    <t>SHIPSF000043748</t>
  </si>
  <si>
    <t>SHIPSF000043749</t>
  </si>
  <si>
    <t>SHIPSF000043750</t>
  </si>
  <si>
    <t>SHIPSF000043751</t>
  </si>
  <si>
    <t>SHIPSF000043752</t>
  </si>
  <si>
    <t>SHIPSF000043753</t>
  </si>
  <si>
    <t>SHIPSF000043754</t>
  </si>
  <si>
    <t>SHIPSF000043755</t>
  </si>
  <si>
    <t>SHIPSF000043756</t>
  </si>
  <si>
    <t>SHIPSF000043757</t>
  </si>
  <si>
    <t>SHIPSF000043758</t>
  </si>
  <si>
    <t>SHIPSF000043759</t>
  </si>
  <si>
    <t>SHIPSF000043760</t>
  </si>
  <si>
    <t>SHIPSF000043761</t>
  </si>
  <si>
    <t>SHIPSF000043762</t>
  </si>
  <si>
    <t>SHIPSF000043763</t>
  </si>
  <si>
    <t>SHIPSF000043764</t>
  </si>
  <si>
    <t>SHIPSF000043765</t>
  </si>
  <si>
    <t>SHIPSF000043766</t>
  </si>
  <si>
    <t>SHIPSF000043767</t>
  </si>
  <si>
    <t>SHIPSF000043768</t>
  </si>
  <si>
    <t>SHIPSF000043769</t>
  </si>
  <si>
    <t>SHIPSF000043770</t>
  </si>
  <si>
    <t>SHIPSF000043771</t>
  </si>
  <si>
    <t>SHIPSF000043772</t>
  </si>
  <si>
    <t>SHIPSF000043773</t>
  </si>
  <si>
    <t>SHIPSF000043774</t>
  </si>
  <si>
    <t>SHIPSF000043775</t>
  </si>
  <si>
    <t>SHIPSF000043776</t>
  </si>
  <si>
    <t>SHIPSF000043777</t>
  </si>
  <si>
    <t>SHIPSF000043778</t>
  </si>
  <si>
    <t>SHIPSF000043779</t>
  </si>
  <si>
    <t>SHIPSF000043880</t>
  </si>
  <si>
    <t>SHIPSF000043881</t>
  </si>
  <si>
    <t>SHIPSF000043882</t>
  </si>
  <si>
    <t>SHIPSF000043883</t>
  </si>
  <si>
    <t>SHIPSF000043884</t>
  </si>
  <si>
    <t>SHIPSF000043885</t>
  </si>
  <si>
    <t>SHIPSF000043886</t>
  </si>
  <si>
    <t>SHIPSF000043887</t>
  </si>
  <si>
    <t>SHIPSF000043888</t>
  </si>
  <si>
    <t>SHIPSF000043889</t>
  </si>
  <si>
    <t>SHIPSF000043890</t>
  </si>
  <si>
    <t>SHIPSF000043891</t>
  </si>
  <si>
    <t>SHIPSF000043892</t>
  </si>
  <si>
    <t>SHIPSF000043893</t>
  </si>
  <si>
    <t>SHIPSF000043894</t>
  </si>
  <si>
    <t>SHIPSF000043895</t>
  </si>
  <si>
    <t>SHIPSF000043896</t>
  </si>
  <si>
    <t>SHIPSF000043897</t>
  </si>
  <si>
    <t>SHIPSF000043898</t>
  </si>
  <si>
    <t>SHIPSF000043899</t>
  </si>
  <si>
    <t>SHIPSF000043900</t>
  </si>
  <si>
    <t>SHIPSF000043901</t>
  </si>
  <si>
    <t>SHIPSF000043902</t>
  </si>
  <si>
    <t>SHIPSF000043903</t>
  </si>
  <si>
    <t>SHIPSF000043904</t>
  </si>
  <si>
    <t>SHIPSF000043905</t>
  </si>
  <si>
    <t>SHIPSF000043906</t>
  </si>
  <si>
    <t>SHIPSF000043907</t>
  </si>
  <si>
    <t>SHIPSF000043908</t>
  </si>
  <si>
    <t>SHIPSF000043909</t>
  </si>
  <si>
    <t>SHIPSF000043910</t>
  </si>
  <si>
    <t>SHIPSF000043911</t>
  </si>
  <si>
    <t>SHIPSF000043912</t>
  </si>
  <si>
    <t>SHIPSF000043913</t>
  </si>
  <si>
    <t>SHIPSF000043914</t>
  </si>
  <si>
    <t>SHIPSF000043915</t>
  </si>
  <si>
    <t>SHIPSF000043916</t>
  </si>
  <si>
    <t>SHIPSF000043917</t>
  </si>
  <si>
    <t>SHIPSF000043918</t>
  </si>
  <si>
    <t>SHIPSF000043919</t>
  </si>
  <si>
    <t>SHIPSF000043920</t>
  </si>
  <si>
    <t>SHIPSF000043921</t>
  </si>
  <si>
    <t>SHIPSF000043922</t>
  </si>
  <si>
    <t>SHIPSF000043923</t>
  </si>
  <si>
    <t>SHIPSF000043924</t>
  </si>
  <si>
    <t>SHIPSF000043925</t>
  </si>
  <si>
    <t>SHIPSF000043926</t>
  </si>
  <si>
    <t>SHIPSF000043927</t>
  </si>
  <si>
    <t>SHIPSF000043928</t>
  </si>
  <si>
    <t>SHIPSF000043929</t>
  </si>
  <si>
    <t>SHIPSF000043930</t>
  </si>
  <si>
    <t>SHIPSF000043931</t>
  </si>
  <si>
    <t>SHIPSF000043932</t>
  </si>
  <si>
    <t>SHIPSF000043933</t>
  </si>
  <si>
    <t>SHIPSF000043934</t>
  </si>
  <si>
    <t>SHIPSF000043935</t>
  </si>
  <si>
    <t>SHIPSF000043936</t>
  </si>
  <si>
    <t>SHIPSF000043937</t>
  </si>
  <si>
    <t>SHIPSF000043938</t>
  </si>
  <si>
    <t>SHIPSF000043939</t>
  </si>
  <si>
    <t>SHIPSF000043940</t>
  </si>
  <si>
    <t>SHIPSF000043941</t>
  </si>
  <si>
    <t>SHIPSF000043942</t>
  </si>
  <si>
    <t>SHIPSF000043943</t>
  </si>
  <si>
    <t>SHIPSF000043944</t>
  </si>
  <si>
    <t>SHIPSF000043945</t>
  </si>
  <si>
    <t>SHIPSF000043946</t>
  </si>
  <si>
    <t>SHIPSF000043947</t>
  </si>
  <si>
    <t>SHIPSF000043948</t>
  </si>
  <si>
    <t>SHIPSF000043949</t>
  </si>
  <si>
    <t>SHIPSF000043950</t>
  </si>
  <si>
    <t>SHIPSF000043951</t>
  </si>
  <si>
    <t>SHIPSF000043952</t>
  </si>
  <si>
    <t>SHIPSF000043953</t>
  </si>
  <si>
    <t>SHIPSF000043954</t>
  </si>
  <si>
    <t>SHIPSF000043955</t>
  </si>
  <si>
    <t>SHIPSF000043956</t>
  </si>
  <si>
    <t>SHIPSF000043957</t>
  </si>
  <si>
    <t>SHIPSF000043958</t>
  </si>
  <si>
    <t>SHIPSF000043959</t>
  </si>
  <si>
    <t>SHIPSF000043960</t>
  </si>
  <si>
    <t>SHIPSF000043961</t>
  </si>
  <si>
    <t>SHIPSF000043962</t>
  </si>
  <si>
    <t>SHIPSF000043963</t>
  </si>
  <si>
    <t>SHIPSF000043964</t>
  </si>
  <si>
    <t>SHIPSF000043965</t>
  </si>
  <si>
    <t>SHIPSF000043966</t>
  </si>
  <si>
    <t>SHIPSF000043967</t>
  </si>
  <si>
    <t>SHIPSF000043968</t>
  </si>
  <si>
    <t>SHIPSF000043969</t>
  </si>
  <si>
    <t>SHIPSF000043970</t>
  </si>
  <si>
    <t>SHIPSF000043971</t>
  </si>
  <si>
    <t>SHIPSF000043972</t>
  </si>
  <si>
    <t>SHIPSF000043973</t>
  </si>
  <si>
    <t>SHIPSF000043974</t>
  </si>
  <si>
    <t>SHIPSF000043975</t>
  </si>
  <si>
    <t>SHIPSF000043976</t>
  </si>
  <si>
    <t>SHIPSF000043977</t>
  </si>
  <si>
    <t>SHIPSF000043978</t>
  </si>
  <si>
    <t>SHIPSF000043979</t>
  </si>
  <si>
    <t>SHIPSF000044080</t>
  </si>
  <si>
    <t>SHIPSF000044081</t>
  </si>
  <si>
    <t>SHIPSF000044082</t>
  </si>
  <si>
    <t>SHIPSF000044083</t>
  </si>
  <si>
    <t>SHIPSF000044084</t>
  </si>
  <si>
    <t>SHIPSF000044085</t>
  </si>
  <si>
    <t>SHIPSF000044086</t>
  </si>
  <si>
    <t>SHIPSF000044087</t>
  </si>
  <si>
    <t>SHIPSF000044088</t>
  </si>
  <si>
    <t>SHIPSF000044089</t>
  </si>
  <si>
    <t>SHIPSF000044090</t>
  </si>
  <si>
    <t>SHIPSF000044091</t>
  </si>
  <si>
    <t>SHIPSF000044092</t>
  </si>
  <si>
    <t>SHIPSF000044093</t>
  </si>
  <si>
    <t>SHIPSF000044094</t>
  </si>
  <si>
    <t>SHIPSF000044095</t>
  </si>
  <si>
    <t>SHIPSF000044096</t>
  </si>
  <si>
    <t>SHIPSF000044097</t>
  </si>
  <si>
    <t>SHIPSF000044098</t>
  </si>
  <si>
    <t>SHIPSF000044099</t>
  </si>
  <si>
    <t>SHIPSF000044100</t>
  </si>
  <si>
    <t>SHIPSF000044101</t>
  </si>
  <si>
    <t>SHIPSF000044102</t>
  </si>
  <si>
    <t>SHIPSF000044103</t>
  </si>
  <si>
    <t>SHIPSF000044104</t>
  </si>
  <si>
    <t>SHIPSF000044105</t>
  </si>
  <si>
    <t>SHIPSF000044106</t>
  </si>
  <si>
    <t>SHIPSF000044107</t>
  </si>
  <si>
    <t>SHIPSF000044108</t>
  </si>
  <si>
    <t>SHIPSF000044109</t>
  </si>
  <si>
    <t>SHIPSF000044110</t>
  </si>
  <si>
    <t>SHIPSF000044111</t>
  </si>
  <si>
    <t>SHIPSF000044112</t>
  </si>
  <si>
    <t>SHIPSF000044113</t>
  </si>
  <si>
    <t>SHIPSF000044114</t>
  </si>
  <si>
    <t>SHIPSF000044115</t>
  </si>
  <si>
    <t>SHIPSF000044116</t>
  </si>
  <si>
    <t>SHIPSF000044117</t>
  </si>
  <si>
    <t>SHIPSF000044118</t>
  </si>
  <si>
    <t>SHIPSF000044119</t>
  </si>
  <si>
    <t>SHIPSF000044120</t>
  </si>
  <si>
    <t>SHIPSF000044121</t>
  </si>
  <si>
    <t>SHIPSF000044122</t>
  </si>
  <si>
    <t>SHIPSF000044123</t>
  </si>
  <si>
    <t>SHIPSF000044124</t>
  </si>
  <si>
    <t>SHIPSF000044125</t>
  </si>
  <si>
    <t>SHIPSF000044126</t>
  </si>
  <si>
    <t>SHIPSF000044127</t>
  </si>
  <si>
    <t>SHIPSF000044128</t>
  </si>
  <si>
    <t>SHIPSF000044129</t>
  </si>
  <si>
    <t>SHIPSF000044130</t>
  </si>
  <si>
    <t>SHIPSF000044131</t>
  </si>
  <si>
    <t>SHIPSF000044132</t>
  </si>
  <si>
    <t>SHIPSF000044133</t>
  </si>
  <si>
    <t>SHIPSF000044134</t>
  </si>
  <si>
    <t>SHIPSF000044135</t>
  </si>
  <si>
    <t>SHIPSF000044136</t>
  </si>
  <si>
    <t>SHIPSF000044137</t>
  </si>
  <si>
    <t>SHIPSF000044138</t>
  </si>
  <si>
    <t>SHIPSF000044139</t>
  </si>
  <si>
    <t>SHIPSF000044140</t>
  </si>
  <si>
    <t>SHIPSF000044141</t>
  </si>
  <si>
    <t>SHIPSF000044142</t>
  </si>
  <si>
    <t>SHIPSF000044143</t>
  </si>
  <si>
    <t>SHIPSF000044144</t>
  </si>
  <si>
    <t>SHIPSF000044145</t>
  </si>
  <si>
    <t>SHIPSF000044146</t>
  </si>
  <si>
    <t>SHIPSF000044147</t>
  </si>
  <si>
    <t>SHIPSF000044148</t>
  </si>
  <si>
    <t>SHIPSF000044149</t>
  </si>
  <si>
    <t>SHIPSF000044150</t>
  </si>
  <si>
    <t>SHIPSF000044151</t>
  </si>
  <si>
    <t>SHIPSF000044152</t>
  </si>
  <si>
    <t>SHIPSF000044153</t>
  </si>
  <si>
    <t>SHIPSF000044154</t>
  </si>
  <si>
    <t>SHIPSF000044155</t>
  </si>
  <si>
    <t>SHIPSF000044156</t>
  </si>
  <si>
    <t>SHIPSF000044157</t>
  </si>
  <si>
    <t>SHIPSF000044158</t>
  </si>
  <si>
    <t>SHIPSF000044159</t>
  </si>
  <si>
    <t>SHIPSF000044160</t>
  </si>
  <si>
    <t>SHIPSF000044161</t>
  </si>
  <si>
    <t>SHIPSF000044162</t>
  </si>
  <si>
    <t>SHIPSF000044163</t>
  </si>
  <si>
    <t>SHIPSF000044164</t>
  </si>
  <si>
    <t>SHIPSF000044165</t>
  </si>
  <si>
    <t>SHIPSF000044166</t>
  </si>
  <si>
    <t>SHIPSF000044167</t>
  </si>
  <si>
    <t>SHIPSF000044168</t>
  </si>
  <si>
    <t>SHIPSF000044169</t>
  </si>
  <si>
    <t>SHIPSF000044170</t>
  </si>
  <si>
    <t>SHIPSF000044171</t>
  </si>
  <si>
    <t>SHIPSF000044172</t>
  </si>
  <si>
    <t>SHIPSF000044173</t>
  </si>
  <si>
    <t>SHIPSF000044174</t>
  </si>
  <si>
    <t>SHIPSF000044175</t>
  </si>
  <si>
    <t>SHIPSF000044176</t>
  </si>
  <si>
    <t>SHIPSF000044177</t>
  </si>
  <si>
    <t>SHIPSF000044178</t>
  </si>
  <si>
    <t>SHIPSF000044179</t>
  </si>
  <si>
    <t>SHIPSF000044280</t>
  </si>
  <si>
    <t>SHIPSF000044281</t>
  </si>
  <si>
    <t>SHIPSF000044282</t>
  </si>
  <si>
    <t>SHIPSF000044283</t>
  </si>
  <si>
    <t>SHIPSF000044284</t>
  </si>
  <si>
    <t>SHIPSF000044285</t>
  </si>
  <si>
    <t>SHIPSF000044286</t>
  </si>
  <si>
    <t>SHIPSF000044287</t>
  </si>
  <si>
    <t>SHIPSF000044288</t>
  </si>
  <si>
    <t>SHIPSF000044289</t>
  </si>
  <si>
    <t>SHIPSF000044290</t>
  </si>
  <si>
    <t>SHIPSF000044291</t>
  </si>
  <si>
    <t>SHIPSF000044292</t>
  </si>
  <si>
    <t>SHIPSF000044293</t>
  </si>
  <si>
    <t>SHIPSF000044294</t>
  </si>
  <si>
    <t>SHIPSF000044295</t>
  </si>
  <si>
    <t>SHIPSF000044296</t>
  </si>
  <si>
    <t>SHIPSF000044297</t>
  </si>
  <si>
    <t>SHIPSF000044298</t>
  </si>
  <si>
    <t>SHIPSF000044299</t>
  </si>
  <si>
    <t>SHIPSF000044300</t>
  </si>
  <si>
    <t>SHIPSF000044301</t>
  </si>
  <si>
    <t>SHIPSF000044302</t>
  </si>
  <si>
    <t>SHIPSF000044303</t>
  </si>
  <si>
    <t>SHIPSF000044304</t>
  </si>
  <si>
    <t>SHIPSF000044305</t>
  </si>
  <si>
    <t>SHIPSF000044306</t>
  </si>
  <si>
    <t>SHIPSF000044307</t>
  </si>
  <si>
    <t>SHIPSF000044308</t>
  </si>
  <si>
    <t>SHIPSF000044309</t>
  </si>
  <si>
    <t>SHIPSF000044310</t>
  </si>
  <si>
    <t>SHIPSF000044311</t>
  </si>
  <si>
    <t>SHIPSF000044312</t>
  </si>
  <si>
    <t>SHIPSF000044313</t>
  </si>
  <si>
    <t>SHIPSF000044314</t>
  </si>
  <si>
    <t>SHIPSF000044315</t>
  </si>
  <si>
    <t>SHIPSF000044316</t>
  </si>
  <si>
    <t>SHIPSF000044317</t>
  </si>
  <si>
    <t>SHIPSF000044318</t>
  </si>
  <si>
    <t>SHIPSF000044319</t>
  </si>
  <si>
    <t>SHIPSF000044320</t>
  </si>
  <si>
    <t>SHIPSF000044321</t>
  </si>
  <si>
    <t>SHIPSF000044322</t>
  </si>
  <si>
    <t>SHIPSF000044323</t>
  </si>
  <si>
    <t>SHIPSF000044324</t>
  </si>
  <si>
    <t>SHIPSF000044325</t>
  </si>
  <si>
    <t>SHIPSF000044326</t>
  </si>
  <si>
    <t>SHIPSF000044327</t>
  </si>
  <si>
    <t>SHIPSF000044328</t>
  </si>
  <si>
    <t>SHIPSF000044329</t>
  </si>
  <si>
    <t>SHIPSF000044330</t>
  </si>
  <si>
    <t>SHIPSF000044331</t>
  </si>
  <si>
    <t>SHIPSF000044332</t>
  </si>
  <si>
    <t>SHIPSF000044333</t>
  </si>
  <si>
    <t>SHIPSF000044334</t>
  </si>
  <si>
    <t>SHIPSF000044335</t>
  </si>
  <si>
    <t>SHIPSF000044336</t>
  </si>
  <si>
    <t>SHIPSF000044337</t>
  </si>
  <si>
    <t>SHIPSF000044338</t>
  </si>
  <si>
    <t>SHIPSF000044339</t>
  </si>
  <si>
    <t>SHIPSF000044340</t>
  </si>
  <si>
    <t>SHIPSF000044341</t>
  </si>
  <si>
    <t>SHIPSF000044342</t>
  </si>
  <si>
    <t>SHIPSF000044343</t>
  </si>
  <si>
    <t>SHIPSF000044344</t>
  </si>
  <si>
    <t>SHIPSF000044345</t>
  </si>
  <si>
    <t>SHIPSF000044346</t>
  </si>
  <si>
    <t>SHIPSF000044347</t>
  </si>
  <si>
    <t>SHIPSF000044348</t>
  </si>
  <si>
    <t>SHIPSF000044349</t>
  </si>
  <si>
    <t>SHIPSF000044350</t>
  </si>
  <si>
    <t>SHIPSF000044351</t>
  </si>
  <si>
    <t>SHIPSF000044352</t>
  </si>
  <si>
    <t>SHIPSF000044353</t>
  </si>
  <si>
    <t>SHIPSF000044354</t>
  </si>
  <si>
    <t>SHIPSF000044355</t>
  </si>
  <si>
    <t>SHIPSF000044356</t>
  </si>
  <si>
    <t>SHIPSF000044357</t>
  </si>
  <si>
    <t>SHIPSF000044358</t>
  </si>
  <si>
    <t>SHIPSF000044359</t>
  </si>
  <si>
    <t>SHIPSF000044360</t>
  </si>
  <si>
    <t>SHIPSF000044361</t>
  </si>
  <si>
    <t>SHIPSF000044362</t>
  </si>
  <si>
    <t>SHIPSF000044363</t>
  </si>
  <si>
    <t>SHIPSF000044364</t>
  </si>
  <si>
    <t>SHIPSF000044365</t>
  </si>
  <si>
    <t>SHIPSF000044366</t>
  </si>
  <si>
    <t>SHIPSF000044367</t>
  </si>
  <si>
    <t>SHIPSF000044368</t>
  </si>
  <si>
    <t>SHIPSF000044369</t>
  </si>
  <si>
    <t>SHIPSF000044370</t>
  </si>
  <si>
    <t>SHIPSF000044371</t>
  </si>
  <si>
    <t>SHIPSF000044372</t>
  </si>
  <si>
    <t>SHIPSF000044373</t>
  </si>
  <si>
    <t>SHIPSF000044374</t>
  </si>
  <si>
    <t>SHIPSF000044375</t>
  </si>
  <si>
    <t>SHIPSF000044376</t>
  </si>
  <si>
    <t>SHIPSF000044377</t>
  </si>
  <si>
    <t>SHIPSF000044378</t>
  </si>
  <si>
    <t>SHIPSF000044379</t>
  </si>
  <si>
    <t>Heuser Hearing+Language Acad</t>
  </si>
  <si>
    <t>SHIPSF000044480</t>
  </si>
  <si>
    <t>SHIPSF000044481</t>
  </si>
  <si>
    <t>SHIPSF000044482</t>
  </si>
  <si>
    <t>SHIPSF000044483</t>
  </si>
  <si>
    <t>SHIPSF000044484</t>
  </si>
  <si>
    <t>SHIPSF000044485</t>
  </si>
  <si>
    <t>SHIPSF000044486</t>
  </si>
  <si>
    <t>SHIPSF000044487</t>
  </si>
  <si>
    <t>SHIPSF000044488</t>
  </si>
  <si>
    <t>SHIPSF000044489</t>
  </si>
  <si>
    <t>SHIPSF000044490</t>
  </si>
  <si>
    <t>SHIPSF000044491</t>
  </si>
  <si>
    <t>SHIPSF000044492</t>
  </si>
  <si>
    <t>SHIPSF000044493</t>
  </si>
  <si>
    <t>SHIPSF000044494</t>
  </si>
  <si>
    <t>SHIPSF000044495</t>
  </si>
  <si>
    <t>SHIPSF000044496</t>
  </si>
  <si>
    <t>SHIPSF000044497</t>
  </si>
  <si>
    <t>SHIPSF000044498</t>
  </si>
  <si>
    <t>SHIPSF000044499</t>
  </si>
  <si>
    <t>SHIPSF000044500</t>
  </si>
  <si>
    <t>SHIPSF000044501</t>
  </si>
  <si>
    <t>SHIPSF000044502</t>
  </si>
  <si>
    <t>SHIPSF000044503</t>
  </si>
  <si>
    <t>SHIPSF000044504</t>
  </si>
  <si>
    <t>SHIPSF000044505</t>
  </si>
  <si>
    <t>SHIPSF000044506</t>
  </si>
  <si>
    <t>SHIPSF000044507</t>
  </si>
  <si>
    <t>SHIPSF000044508</t>
  </si>
  <si>
    <t>SHIPSF000044509</t>
  </si>
  <si>
    <t>SHIPSF000044510</t>
  </si>
  <si>
    <t>SHIPSF000044511</t>
  </si>
  <si>
    <t>SHIPSF000044512</t>
  </si>
  <si>
    <t>SHIPSF000044513</t>
  </si>
  <si>
    <t>SHIPSF000044514</t>
  </si>
  <si>
    <t>SHIPSF000044515</t>
  </si>
  <si>
    <t>SHIPSF000044516</t>
  </si>
  <si>
    <t>SHIPSF000044517</t>
  </si>
  <si>
    <t>SHIPSF000044518</t>
  </si>
  <si>
    <t>SHIPSF000044519</t>
  </si>
  <si>
    <t>SHIPSF000044520</t>
  </si>
  <si>
    <t>SHIPSF000044521</t>
  </si>
  <si>
    <t>SHIPSF000044522</t>
  </si>
  <si>
    <t>SHIPSF000044523</t>
  </si>
  <si>
    <t>SHIPSF000044524</t>
  </si>
  <si>
    <t>SHIPSF000044525</t>
  </si>
  <si>
    <t>SHIPSF000044526</t>
  </si>
  <si>
    <t>SHIPSF000044527</t>
  </si>
  <si>
    <t>SHIPSF000044528</t>
  </si>
  <si>
    <t>SHIPSF000044529</t>
  </si>
  <si>
    <t>SHIPSF000044530</t>
  </si>
  <si>
    <t>SHIPSF000044531</t>
  </si>
  <si>
    <t>SHIPSF000044532</t>
  </si>
  <si>
    <t>SHIPSF000044533</t>
  </si>
  <si>
    <t>SHIPSF000044534</t>
  </si>
  <si>
    <t>SHIPSF000044535</t>
  </si>
  <si>
    <t>SHIPSF000044536</t>
  </si>
  <si>
    <t>SHIPSF000044537</t>
  </si>
  <si>
    <t>SHIPSF000044538</t>
  </si>
  <si>
    <t>SHIPSF000044539</t>
  </si>
  <si>
    <t>SHIPSF000044540</t>
  </si>
  <si>
    <t>SHIPSF000044541</t>
  </si>
  <si>
    <t>SHIPSF000044542</t>
  </si>
  <si>
    <t>SHIPSF000044543</t>
  </si>
  <si>
    <t>SHIPSF000044544</t>
  </si>
  <si>
    <t>SHIPSF000044545</t>
  </si>
  <si>
    <t>SHIPSF000044546</t>
  </si>
  <si>
    <t>SHIPSF000044547</t>
  </si>
  <si>
    <t>SHIPSF000044548</t>
  </si>
  <si>
    <t>SHIPSF000044549</t>
  </si>
  <si>
    <t>SHIPSF000044550</t>
  </si>
  <si>
    <t>SHIPSF000044551</t>
  </si>
  <si>
    <t>SHIPSF000044552</t>
  </si>
  <si>
    <t>SHIPSF000044553</t>
  </si>
  <si>
    <t>SHIPSF000044554</t>
  </si>
  <si>
    <t>SHIPSF000044555</t>
  </si>
  <si>
    <t>SHIPSF000044556</t>
  </si>
  <si>
    <t>SHIPSF000044557</t>
  </si>
  <si>
    <t>SHIPSF000044558</t>
  </si>
  <si>
    <t>SHIPSF000044559</t>
  </si>
  <si>
    <t>SHIPSF000044560</t>
  </si>
  <si>
    <t>SHIPSF000044561</t>
  </si>
  <si>
    <t>SHIPSF000044562</t>
  </si>
  <si>
    <t>SHIPSF000044563</t>
  </si>
  <si>
    <t>SHIPSF000044564</t>
  </si>
  <si>
    <t>SHIPSF000044565</t>
  </si>
  <si>
    <t>SHIPSF000044566</t>
  </si>
  <si>
    <t>SHIPSF000044567</t>
  </si>
  <si>
    <t>SHIPSF000044568</t>
  </si>
  <si>
    <t>SHIPSF000044569</t>
  </si>
  <si>
    <t>SHIPSF000044570</t>
  </si>
  <si>
    <t>SHIPSF000044571</t>
  </si>
  <si>
    <t>SHIPSF000044572</t>
  </si>
  <si>
    <t>SHIPSF000044573</t>
  </si>
  <si>
    <t>SHIPSF000044574</t>
  </si>
  <si>
    <t>SHIPSF000044575</t>
  </si>
  <si>
    <t>SHIPSF000044576</t>
  </si>
  <si>
    <t>SHIPSF000044577</t>
  </si>
  <si>
    <t>SHIPSF000044578</t>
  </si>
  <si>
    <t>SHIPSF000044579</t>
  </si>
  <si>
    <t>SHIPSF000044663</t>
  </si>
  <si>
    <t>SHIPSF000044664</t>
  </si>
  <si>
    <t>SHIPSF000090505</t>
  </si>
  <si>
    <t>SHIPSF000090507</t>
  </si>
  <si>
    <t>SHIPSF000090612</t>
  </si>
  <si>
    <t>SHIPSF000090613</t>
  </si>
  <si>
    <t>SHIPSF000090614</t>
  </si>
  <si>
    <t>SHIPSF000090615</t>
  </si>
  <si>
    <t>SHIPSF000090616</t>
  </si>
  <si>
    <t>SHIPSF000090617</t>
  </si>
  <si>
    <t>SHIPSF000090618</t>
  </si>
  <si>
    <t>SHIPSF000090619</t>
  </si>
  <si>
    <t>SHIPSF000090620</t>
  </si>
  <si>
    <t>SHIPSF000090621</t>
  </si>
  <si>
    <t>SHIPSF000090622</t>
  </si>
  <si>
    <t>SHIPSF000090623</t>
  </si>
  <si>
    <t>SHIPSF000090624</t>
  </si>
  <si>
    <t>SHIPSF000090625</t>
  </si>
  <si>
    <t>SHIPSF000090626</t>
  </si>
  <si>
    <t>SHIPSF000090627</t>
  </si>
  <si>
    <t>SHIPSF000090628</t>
  </si>
  <si>
    <t>SHIPSF000090629</t>
  </si>
  <si>
    <t>SHIPSF000090630</t>
  </si>
  <si>
    <t>SHIPSF000090631</t>
  </si>
  <si>
    <t>SHIPSF000090632</t>
  </si>
  <si>
    <t>SHIPSF000090633</t>
  </si>
  <si>
    <t>SHIPSF000090634</t>
  </si>
  <si>
    <t>SHIPSF000090635</t>
  </si>
  <si>
    <t>SHIPSF000090636</t>
  </si>
  <si>
    <t>SHIPSF000090637</t>
  </si>
  <si>
    <t>SHIPSF000090638</t>
  </si>
  <si>
    <t>SHIPSF000090639</t>
  </si>
  <si>
    <t>SHIPSF000090640</t>
  </si>
  <si>
    <t>SHIPSF000090641</t>
  </si>
  <si>
    <t>SHIPSF000090642</t>
  </si>
  <si>
    <t>SHIPSF000090643</t>
  </si>
  <si>
    <t>SHIPSF000090644</t>
  </si>
  <si>
    <t>SHIPSF000090645</t>
  </si>
  <si>
    <t>SHIPSF000090646</t>
  </si>
  <si>
    <t>SHIPSF000090647</t>
  </si>
  <si>
    <t>SHIPSF000090648</t>
  </si>
  <si>
    <t>SHIPSF000090649</t>
  </si>
  <si>
    <t>SHIPSF000090650</t>
  </si>
  <si>
    <t>SHIPSF000090651</t>
  </si>
  <si>
    <t>SHIPSF000090652</t>
  </si>
  <si>
    <t>SHIPSF000090653</t>
  </si>
  <si>
    <t>SHIPSF000090654</t>
  </si>
  <si>
    <t>SHIPSF000090655</t>
  </si>
  <si>
    <t>SHIPSF000090656</t>
  </si>
  <si>
    <t>SHIPSF000090657</t>
  </si>
  <si>
    <t>SHIPSF000090658</t>
  </si>
  <si>
    <t>SHIPSF000090659</t>
  </si>
  <si>
    <t>SHIPSF000090660</t>
  </si>
  <si>
    <t>SHIPSF000090661</t>
  </si>
  <si>
    <t>SHIPSF000090662</t>
  </si>
  <si>
    <t>SHIPSF000090663</t>
  </si>
  <si>
    <t>SHIPSF000090664</t>
  </si>
  <si>
    <t>SHIPSF000090665</t>
  </si>
  <si>
    <t>SHIPSF000090666</t>
  </si>
  <si>
    <t>SHIPSF000090667</t>
  </si>
  <si>
    <t>SHIPSF000090668</t>
  </si>
  <si>
    <t>SHIPSF000090669</t>
  </si>
  <si>
    <t>SHIPSF000090670</t>
  </si>
  <si>
    <t>SHIPSF000090671</t>
  </si>
  <si>
    <t>SHIPSF000090672</t>
  </si>
  <si>
    <t>SHIPSF000090673</t>
  </si>
  <si>
    <t>SHIPSF000090674</t>
  </si>
  <si>
    <t>SHIPSF000090675</t>
  </si>
  <si>
    <t>SHIPSF000090676</t>
  </si>
  <si>
    <t>SHIPSF000090677</t>
  </si>
  <si>
    <t>SHIPSF000090678</t>
  </si>
  <si>
    <t>SHIPSF000090679</t>
  </si>
  <si>
    <t>SHIPSF000090680</t>
  </si>
  <si>
    <t>SHIPSF000090681</t>
  </si>
  <si>
    <t>SHIPSF000090682</t>
  </si>
  <si>
    <t>SHIPSF000090683</t>
  </si>
  <si>
    <t>SHIPSF000090684</t>
  </si>
  <si>
    <t>SHIPSF000090685</t>
  </si>
  <si>
    <t>SHIPSF000090686</t>
  </si>
  <si>
    <t>SHIPSF000090687</t>
  </si>
  <si>
    <t>SHIPSF000090688</t>
  </si>
  <si>
    <t>SHIPSF000090689</t>
  </si>
  <si>
    <t>SHIPSF000090690</t>
  </si>
  <si>
    <t>SHIPSF000090691</t>
  </si>
  <si>
    <t>SHIPSF000090692</t>
  </si>
  <si>
    <t>SHIPSF000090693</t>
  </si>
  <si>
    <t>SHIPSF000090694</t>
  </si>
  <si>
    <t>SHIPSF000090695</t>
  </si>
  <si>
    <t>SHIPSF000090696</t>
  </si>
  <si>
    <t>SHIPSF000090697</t>
  </si>
  <si>
    <t>SHIPSF000090698</t>
  </si>
  <si>
    <t>SHIPSF000090699</t>
  </si>
  <si>
    <t>SHIPSF000090700</t>
  </si>
  <si>
    <t>SHIPSF000090701</t>
  </si>
  <si>
    <t>SHIPSF000090702</t>
  </si>
  <si>
    <t>SHIPSF000090703</t>
  </si>
  <si>
    <t>SHIPSF000090704</t>
  </si>
  <si>
    <t>SHIPSF000090705</t>
  </si>
  <si>
    <t>SHIPSF000090706</t>
  </si>
  <si>
    <t>SHIPSF000090707</t>
  </si>
  <si>
    <t>SHIPSF000090708</t>
  </si>
  <si>
    <t>SHIPSF000090709</t>
  </si>
  <si>
    <t>SHIPSF000090710</t>
  </si>
  <si>
    <t>SHIPSF000090711</t>
  </si>
  <si>
    <t>SHIPSF000090712</t>
  </si>
  <si>
    <t>SHIPSF000090713</t>
  </si>
  <si>
    <t>SHIPSF000090714</t>
  </si>
  <si>
    <t>SHIPSF000090715</t>
  </si>
  <si>
    <t>SHIPSF000090716</t>
  </si>
  <si>
    <t>SHIPSF000090717</t>
  </si>
  <si>
    <t>SHIPSF000090718</t>
  </si>
  <si>
    <t>SHIPSF000090719</t>
  </si>
  <si>
    <t>SHIPSF000090720</t>
  </si>
  <si>
    <t>SHIPSF000090721</t>
  </si>
  <si>
    <t>SHIPSF000090722</t>
  </si>
  <si>
    <t>SHIPSF000090723</t>
  </si>
  <si>
    <t>SHIPSF000090724</t>
  </si>
  <si>
    <t>SHIPSF000090725</t>
  </si>
  <si>
    <t>SHIPSF000090726</t>
  </si>
  <si>
    <t>SHIPSF000113447</t>
  </si>
  <si>
    <t>001j000000Olz5N</t>
  </si>
  <si>
    <t>SHIPSF000109190</t>
  </si>
  <si>
    <t>001j000000Olypy</t>
  </si>
  <si>
    <t>SHIPSF000109192</t>
  </si>
  <si>
    <t>SHIPSF000111569</t>
  </si>
  <si>
    <t>SHIPSF000111570</t>
  </si>
  <si>
    <t>SHIPSF000175687</t>
  </si>
  <si>
    <t>SHIPSF000211664</t>
  </si>
  <si>
    <t>SHIPSF000211665</t>
  </si>
  <si>
    <t>SHIPSF000211666</t>
  </si>
  <si>
    <t>SHIPSF000211667</t>
  </si>
  <si>
    <t>SHIPSF000239915</t>
  </si>
  <si>
    <t>SHIPSF000239916</t>
  </si>
  <si>
    <t>SHIPSF000096556</t>
  </si>
  <si>
    <t>001j000000Olyvx</t>
  </si>
  <si>
    <t>SHIPSF000105243</t>
  </si>
  <si>
    <t>001j000000Olz13</t>
  </si>
  <si>
    <t>SHIPSF000013984</t>
  </si>
  <si>
    <t>001j000000Olz9t</t>
  </si>
  <si>
    <t>SHIPSF000054417</t>
  </si>
  <si>
    <t>SHIPSF000109774</t>
  </si>
  <si>
    <t>001j000000OlyNs</t>
  </si>
  <si>
    <t>SHIPSF000150356</t>
  </si>
  <si>
    <t>Govans ES 213</t>
  </si>
  <si>
    <t>5801 York Rd</t>
  </si>
  <si>
    <t>Baltimore</t>
  </si>
  <si>
    <t>MD</t>
  </si>
  <si>
    <t>21212</t>
  </si>
  <si>
    <t>SHIPSF000137104</t>
  </si>
  <si>
    <t>001j000000OlTvD</t>
  </si>
  <si>
    <t>SHIPSF000119622</t>
  </si>
  <si>
    <t>SHIPSF000175856</t>
  </si>
  <si>
    <t>SHIPSF000176036</t>
  </si>
  <si>
    <t>SHIPSF000017035</t>
  </si>
  <si>
    <t>SHIPSF000045591</t>
  </si>
  <si>
    <t>SHIPSF000045592</t>
  </si>
  <si>
    <t>SHIPSF000045593</t>
  </si>
  <si>
    <t>SHIPSF000045594</t>
  </si>
  <si>
    <t>SHIPSF000045595</t>
  </si>
  <si>
    <t>SHIPSF000045596</t>
  </si>
  <si>
    <t>SHIPSF000105738</t>
  </si>
  <si>
    <t>001j000000Olyqq</t>
  </si>
  <si>
    <t>SHIPSF000105739</t>
  </si>
  <si>
    <t>SHIPSF000129773</t>
  </si>
  <si>
    <t>SHIPSF000175688</t>
  </si>
  <si>
    <t>SHIPSF000175936</t>
  </si>
  <si>
    <t>SHIPSF000175958</t>
  </si>
  <si>
    <t>SHIPSF000176133</t>
  </si>
  <si>
    <t>SHIPSF000014234</t>
  </si>
  <si>
    <t>SHIPSF000053759</t>
  </si>
  <si>
    <t>SHIPSF000053760</t>
  </si>
  <si>
    <t>SHIPSF000141845</t>
  </si>
  <si>
    <t>001j000000OlTmz</t>
  </si>
  <si>
    <t>00389076</t>
  </si>
  <si>
    <t>SHIPSF000017100</t>
  </si>
  <si>
    <t>001j000000OlTsi</t>
  </si>
  <si>
    <t>SHIPSF000045371</t>
  </si>
  <si>
    <t>SHIPSF000088532</t>
  </si>
  <si>
    <t>SHIPSF000103455</t>
  </si>
  <si>
    <t>001j000000OlTpw</t>
  </si>
  <si>
    <t>SHIPSF000118286</t>
  </si>
  <si>
    <t>4011 Alexandria Pike</t>
  </si>
  <si>
    <t>001j000000OlTn6</t>
  </si>
  <si>
    <t>00390635</t>
  </si>
  <si>
    <t>SHIPSF000003659</t>
  </si>
  <si>
    <t>001j000000Ouvtm</t>
  </si>
  <si>
    <t>SHIPSF000079758</t>
  </si>
  <si>
    <t>SHIPSF000100927</t>
  </si>
  <si>
    <t>001j000000OusT5</t>
  </si>
  <si>
    <t>SHIPSF000097371</t>
  </si>
  <si>
    <t>001j000000Ounf4</t>
  </si>
  <si>
    <t>SHIPSF000095861</t>
  </si>
  <si>
    <t>001j000000Ouqtp</t>
  </si>
  <si>
    <t>SHIPSF000014158</t>
  </si>
  <si>
    <t>001j000000Olyv7</t>
  </si>
  <si>
    <t>SHIPSF000054018</t>
  </si>
  <si>
    <t>SHIPSF000054019</t>
  </si>
  <si>
    <t>SHIPSF000054020</t>
  </si>
  <si>
    <t>SHIPSF000017283</t>
  </si>
  <si>
    <t>Sayre School</t>
  </si>
  <si>
    <t>194 N Limestone</t>
  </si>
  <si>
    <t>001j000000OlTjW</t>
  </si>
  <si>
    <t>00383553</t>
  </si>
  <si>
    <t>SHIPSF000044926</t>
  </si>
  <si>
    <t>SHIPSF000044927</t>
  </si>
  <si>
    <t>SHIPSF000103098</t>
  </si>
  <si>
    <t>001j000000OmLg2</t>
  </si>
  <si>
    <t>SHIPSF000014163</t>
  </si>
  <si>
    <t>001j000000Olyut</t>
  </si>
  <si>
    <t>SHIPSF000054009</t>
  </si>
  <si>
    <t>SHIPSF000175775</t>
  </si>
  <si>
    <t>001j000000Olz5B</t>
  </si>
  <si>
    <t>SHIPSF000176104</t>
  </si>
  <si>
    <t>SHIPSF000014030</t>
  </si>
  <si>
    <t>SHIPSF000054289</t>
  </si>
  <si>
    <t>SHIPSF000103458</t>
  </si>
  <si>
    <t>2474 Lorraine Ct</t>
  </si>
  <si>
    <t>Crescent Spgs</t>
  </si>
  <si>
    <t>001j000000OuoEo</t>
  </si>
  <si>
    <t>02114281</t>
  </si>
  <si>
    <t>SHIPSF000086209</t>
  </si>
  <si>
    <t>001j000000nKbrR</t>
  </si>
  <si>
    <t>D1610090</t>
  </si>
  <si>
    <t>SHIPSF000087050</t>
  </si>
  <si>
    <t>SHIPSF000175797</t>
  </si>
  <si>
    <t>001j000000OlTcO</t>
  </si>
  <si>
    <t>SHIPSF000175862</t>
  </si>
  <si>
    <t>SHIPSF000176174</t>
  </si>
  <si>
    <t>SHIPSF000017418</t>
  </si>
  <si>
    <t>SHIPSF000043120</t>
  </si>
  <si>
    <t>SHIPSF000118321</t>
  </si>
  <si>
    <t>Kids Team</t>
  </si>
  <si>
    <t>347 Montgomery St</t>
  </si>
  <si>
    <t>001j000000OlThf</t>
  </si>
  <si>
    <t>SHIPSF000175786</t>
  </si>
  <si>
    <t>SHIPSF000017333</t>
  </si>
  <si>
    <t>SHIPSF000044797</t>
  </si>
  <si>
    <t>SHIPSF000044798</t>
  </si>
  <si>
    <t>SHIPSF000044799</t>
  </si>
  <si>
    <t>SHIPSF000044800</t>
  </si>
  <si>
    <t>SHIPSF000094100</t>
  </si>
  <si>
    <t>SHIPSF000115406</t>
  </si>
  <si>
    <t>001j000000OlTs4</t>
  </si>
  <si>
    <t>SHIPSF000017112</t>
  </si>
  <si>
    <t>SHIPSF000045330</t>
  </si>
  <si>
    <t>SHIPSF000095450</t>
  </si>
  <si>
    <t>SHIPSF000151690</t>
  </si>
  <si>
    <t>Teach One Academy</t>
  </si>
  <si>
    <t>1159 Algonquin Pkwy</t>
  </si>
  <si>
    <t>0010a00001cQ5ca</t>
  </si>
  <si>
    <t>FY192219</t>
  </si>
  <si>
    <t>SHIPSF000017288</t>
  </si>
  <si>
    <t>001j000000OlTjl</t>
  </si>
  <si>
    <t>SHIPSF000044913</t>
  </si>
  <si>
    <t>SHIPSF000093119</t>
  </si>
  <si>
    <t>001j000000Olz3i</t>
  </si>
  <si>
    <t>SHIPSF000121283</t>
  </si>
  <si>
    <t>001j000000OlTmG</t>
  </si>
  <si>
    <t>00388656</t>
  </si>
  <si>
    <t>SHIPSF000091379</t>
  </si>
  <si>
    <t>Grace Early Learning Center</t>
  </si>
  <si>
    <t>1648 Lexington Rd</t>
  </si>
  <si>
    <t>001j000000otktS</t>
  </si>
  <si>
    <t>FY160102</t>
  </si>
  <si>
    <t>SHIPSF000138146</t>
  </si>
  <si>
    <t>001j000000OlTjI</t>
  </si>
  <si>
    <t>SHIPSF000143344</t>
  </si>
  <si>
    <t>SHIPSF000143345</t>
  </si>
  <si>
    <t>SHIPSF000175653</t>
  </si>
  <si>
    <t>SHIPSF000017290</t>
  </si>
  <si>
    <t>SHIPSF000044908</t>
  </si>
  <si>
    <t>SHIPSF000044909</t>
  </si>
  <si>
    <t>SHIPSF000091262</t>
  </si>
  <si>
    <t>001j000000mEnaS</t>
  </si>
  <si>
    <t>SHIPSF000022739</t>
  </si>
  <si>
    <t>Central Kentucky CAC Head Start</t>
  </si>
  <si>
    <t>001j000000mEnSF</t>
  </si>
  <si>
    <t>XKY00021</t>
  </si>
  <si>
    <t>SHIPSF000039662</t>
  </si>
  <si>
    <t>SHIPSF000039663</t>
  </si>
  <si>
    <t>SHIPSF000014031</t>
  </si>
  <si>
    <t>001j000000Olz58</t>
  </si>
  <si>
    <t>SHIPSF000054288</t>
  </si>
  <si>
    <t>SHIPSF000175777</t>
  </si>
  <si>
    <t>001j000000Olz88</t>
  </si>
  <si>
    <t>SHIPSF000175884</t>
  </si>
  <si>
    <t>SHIPSF000175968</t>
  </si>
  <si>
    <t>SHIPSF000176170</t>
  </si>
  <si>
    <t>SHIPSF000014000</t>
  </si>
  <si>
    <t>SHIPSF000054363</t>
  </si>
  <si>
    <t>25411</t>
  </si>
  <si>
    <t>SHIPSF000054364</t>
  </si>
  <si>
    <t>SHIPSF000054365</t>
  </si>
  <si>
    <t>SHIPSF000054366</t>
  </si>
  <si>
    <t>SHIPSF000130667</t>
  </si>
  <si>
    <t>Notebook Learning Center</t>
  </si>
  <si>
    <t>3397 Burkland Blvd</t>
  </si>
  <si>
    <t>Shepherdsville</t>
  </si>
  <si>
    <t>0010a00001SH2Xm</t>
  </si>
  <si>
    <t>FY180814</t>
  </si>
  <si>
    <t>SHIPSF000102723</t>
  </si>
  <si>
    <t>St Joseph Camp Springs Pre-K</t>
  </si>
  <si>
    <t>6829 Four Mile Rd</t>
  </si>
  <si>
    <t>Melbourne</t>
  </si>
  <si>
    <t>41059</t>
  </si>
  <si>
    <t>001j000000OlTqI</t>
  </si>
  <si>
    <t>00390623</t>
  </si>
  <si>
    <t>SHIPSF000133270</t>
  </si>
  <si>
    <t>Smart Start Early Learning Academy</t>
  </si>
  <si>
    <t>2801 US Hwy 25 E Ste 100</t>
  </si>
  <si>
    <t>0010a00001T9sAi</t>
  </si>
  <si>
    <t>FY181031</t>
  </si>
  <si>
    <t>SHIPSF000106255</t>
  </si>
  <si>
    <t>Harrison Memorial Hospital</t>
  </si>
  <si>
    <t>1210 KY Hwy 36 E</t>
  </si>
  <si>
    <t>0010a00001Bb3Bu</t>
  </si>
  <si>
    <t>FY170357</t>
  </si>
  <si>
    <t>SHIPSF000106256</t>
  </si>
  <si>
    <t>Kidtown Preschool</t>
  </si>
  <si>
    <t>SHIPSF000132104</t>
  </si>
  <si>
    <t>St Pauls Episcopal Church Pre-K</t>
  </si>
  <si>
    <t>4700 Lowe Rd</t>
  </si>
  <si>
    <t>0010a00001HGHo5</t>
  </si>
  <si>
    <t>FY171418</t>
  </si>
  <si>
    <t>SHIPSF000122172</t>
  </si>
  <si>
    <t>Wee Care Christian Day Care</t>
  </si>
  <si>
    <t>300 W Main St</t>
  </si>
  <si>
    <t>0010a00001IfajO</t>
  </si>
  <si>
    <t>FY180247</t>
  </si>
  <si>
    <t>SHIPSF000121858</t>
  </si>
  <si>
    <t>Zion Christian Academy</t>
  </si>
  <si>
    <t>10310 Dixie Hwy</t>
  </si>
  <si>
    <t>0010a00001MZDT3</t>
  </si>
  <si>
    <t>FY180231</t>
  </si>
  <si>
    <t>SHIPSF000154728</t>
  </si>
  <si>
    <t>The Growing Place</t>
  </si>
  <si>
    <t>401 W Main St</t>
  </si>
  <si>
    <t>0010a00001dVazE</t>
  </si>
  <si>
    <t>FY200093</t>
  </si>
  <si>
    <t>SHIPSF000154987</t>
  </si>
  <si>
    <t>Fort Mitchell Baptist Church</t>
  </si>
  <si>
    <t>2323 Dixie Hwy</t>
  </si>
  <si>
    <t>0010a00001eDVAQ</t>
  </si>
  <si>
    <t>FY200105</t>
  </si>
  <si>
    <t>SHIPSF000137909</t>
  </si>
  <si>
    <t>0010a00001Wc4fw</t>
  </si>
  <si>
    <t>FY190122</t>
  </si>
  <si>
    <t>SHIPSF000138001</t>
  </si>
  <si>
    <t>Family Enrichment Center</t>
  </si>
  <si>
    <t>1133 Adams St</t>
  </si>
  <si>
    <t>0010a00001WcMps</t>
  </si>
  <si>
    <t>FY190133</t>
  </si>
  <si>
    <t>SHIPSF000004401</t>
  </si>
  <si>
    <t>001j000000Our58</t>
  </si>
  <si>
    <t>SHIPSF000078800</t>
  </si>
  <si>
    <t>SHIPSF000090445</t>
  </si>
  <si>
    <t>SHIPSF000090733</t>
  </si>
  <si>
    <t>SHIPSF000141541</t>
  </si>
  <si>
    <t>001j000000Olz8O</t>
  </si>
  <si>
    <t>SHIPSF000123770</t>
  </si>
  <si>
    <t>SHIPSF000127077</t>
  </si>
  <si>
    <t>SHIPSF000175707</t>
  </si>
  <si>
    <t>SHIPSF000175744</t>
  </si>
  <si>
    <t>SHIPSF000175754</t>
  </si>
  <si>
    <t>SHIPSF000175905</t>
  </si>
  <si>
    <t>SHIPSF000175974</t>
  </si>
  <si>
    <t>SHIPSF000175991</t>
  </si>
  <si>
    <t>SHIPSF000175997</t>
  </si>
  <si>
    <t>SHIPSF000175998</t>
  </si>
  <si>
    <t>SHIPSF000176064</t>
  </si>
  <si>
    <t>SHIPSF000176115</t>
  </si>
  <si>
    <t>SHIPSF000176124</t>
  </si>
  <si>
    <t>SHIPSF000176182</t>
  </si>
  <si>
    <t>SHIPSF000013995</t>
  </si>
  <si>
    <t>SHIPSF000034551</t>
  </si>
  <si>
    <t>Cypresswood Way Preschool</t>
  </si>
  <si>
    <t>274 Cypress Wood Way</t>
  </si>
  <si>
    <t>SHIPSF000054374</t>
  </si>
  <si>
    <t>SHIPSF000054375</t>
  </si>
  <si>
    <t>SHIPSF000054376</t>
  </si>
  <si>
    <t>SHIPSF000054377</t>
  </si>
  <si>
    <t>SHIPSF000054378</t>
  </si>
  <si>
    <t>SHIPSF000088488</t>
  </si>
  <si>
    <t>SHIPSF000099564</t>
  </si>
  <si>
    <t>SHIPSF000131038</t>
  </si>
  <si>
    <t>001j000000Olz8U</t>
  </si>
  <si>
    <t>SHIPSF000175706</t>
  </si>
  <si>
    <t>SHIPSF000175886</t>
  </si>
  <si>
    <t>SHIPSF000013992</t>
  </si>
  <si>
    <t>SHIPSF000054387</t>
  </si>
  <si>
    <t>SHIPSF000054388</t>
  </si>
  <si>
    <t>SHIPSF000054389</t>
  </si>
  <si>
    <t>SHIPSF000054390</t>
  </si>
  <si>
    <t>SHIPSF000142989</t>
  </si>
  <si>
    <t>Huntington Lrng - East Louisville</t>
  </si>
  <si>
    <t>12474 LaGrange Rd</t>
  </si>
  <si>
    <t>0010a00001YyAPR</t>
  </si>
  <si>
    <t>FY191673</t>
  </si>
  <si>
    <t>SHIPSF000109086</t>
  </si>
  <si>
    <t>Lexington Bapt Temple Daycare</t>
  </si>
  <si>
    <t>1100 Armstrong Mill Rd</t>
  </si>
  <si>
    <t>0010a00001DKXzG</t>
  </si>
  <si>
    <t>FY170628</t>
  </si>
  <si>
    <t>SHIPSF000116686</t>
  </si>
  <si>
    <t>Kentucky Valley Ed Co-Op</t>
  </si>
  <si>
    <t>412 Roy Campbell Dr</t>
  </si>
  <si>
    <t>001j000000Ov1CM</t>
  </si>
  <si>
    <t>05252404</t>
  </si>
  <si>
    <t>SHIPSF000097361</t>
  </si>
  <si>
    <t>001j000000Olz0c</t>
  </si>
  <si>
    <t>SHIPSF000001822</t>
  </si>
  <si>
    <t>001j000000Ov27A</t>
  </si>
  <si>
    <t>SHIPSF000082477</t>
  </si>
  <si>
    <t>SHIPSF000114188</t>
  </si>
  <si>
    <t>001j000000OlyzR</t>
  </si>
  <si>
    <t>SHIPSF000093393</t>
  </si>
  <si>
    <t>St Matthew Preschool</t>
  </si>
  <si>
    <t>3966 US Hwy 641 N</t>
  </si>
  <si>
    <t>001j000000sBkRC</t>
  </si>
  <si>
    <t>FY160280</t>
  </si>
  <si>
    <t>SHIPSF000154539</t>
  </si>
  <si>
    <t>First United Methodist Church</t>
  </si>
  <si>
    <t>0010a00001dVawM</t>
  </si>
  <si>
    <t>FY200092</t>
  </si>
  <si>
    <t>SHIPSF000154541</t>
  </si>
  <si>
    <t>SHIPSF000006182</t>
  </si>
  <si>
    <t>001j000000OmGRH</t>
  </si>
  <si>
    <t>SHIPSF000075981</t>
  </si>
  <si>
    <t>SHIPSF000075982</t>
  </si>
  <si>
    <t>SHIPSF000075983</t>
  </si>
  <si>
    <t>SHIPSF000119931</t>
  </si>
  <si>
    <t>Main Street Chrn Education Ctr</t>
  </si>
  <si>
    <t>11093 Alexandria Pike</t>
  </si>
  <si>
    <t>001j000000Ov57H</t>
  </si>
  <si>
    <t>11313074</t>
  </si>
  <si>
    <t>SHIPSF000128575</t>
  </si>
  <si>
    <t>001j000000OlTmk</t>
  </si>
  <si>
    <t>00388955</t>
  </si>
  <si>
    <t>SHIPSF000142760</t>
  </si>
  <si>
    <t>001j000000Olz0I</t>
  </si>
  <si>
    <t>SHIPSF000212624</t>
  </si>
  <si>
    <t>SHIPSF000014088</t>
  </si>
  <si>
    <t>SHIPSF000054171</t>
  </si>
  <si>
    <t>SHIPSF000054172</t>
  </si>
  <si>
    <t>SHIPSF000137985</t>
  </si>
  <si>
    <t>001j000000Olz34</t>
  </si>
  <si>
    <t>SHIPSF000140526</t>
  </si>
  <si>
    <t>SHIPSF000142711</t>
  </si>
  <si>
    <t>SHIPSF000148407</t>
  </si>
  <si>
    <t>SHIPSF000175721</t>
  </si>
  <si>
    <t>SHIPSF000175931</t>
  </si>
  <si>
    <t>SHIPSF000176028</t>
  </si>
  <si>
    <t>SHIPSF000176069</t>
  </si>
  <si>
    <t>SHIPSF000176184</t>
  </si>
  <si>
    <t>SHIPSF000100453</t>
  </si>
  <si>
    <t>SHIPSF000014055</t>
  </si>
  <si>
    <t>SHIPSF000054240</t>
  </si>
  <si>
    <t>SHIPSF000054241</t>
  </si>
  <si>
    <t>SHIPSF000054242</t>
  </si>
  <si>
    <t>SHIPSF000155140</t>
  </si>
  <si>
    <t>Lafontaine Early Learning Center</t>
  </si>
  <si>
    <t>220 Duncannon Ln</t>
  </si>
  <si>
    <t>0010a00001eECaO</t>
  </si>
  <si>
    <t>FY200122</t>
  </si>
  <si>
    <t>SHIPSF000155685</t>
  </si>
  <si>
    <t>Toyota Child Dev Ctr</t>
  </si>
  <si>
    <t>1001 Cherry Blossom Way</t>
  </si>
  <si>
    <t>0010a00001eGEPQ</t>
  </si>
  <si>
    <t>FY200176</t>
  </si>
  <si>
    <t>00381593</t>
  </si>
  <si>
    <t>00381505</t>
  </si>
  <si>
    <t>FY160557</t>
  </si>
  <si>
    <t>FY160585</t>
  </si>
  <si>
    <t>FY190165</t>
  </si>
  <si>
    <t>FY200535</t>
  </si>
  <si>
    <t>D1610146</t>
  </si>
  <si>
    <t>FY180617</t>
  </si>
  <si>
    <t>00382822</t>
  </si>
  <si>
    <t>FY200437</t>
  </si>
  <si>
    <t>00454217</t>
  </si>
  <si>
    <t>FY171428</t>
  </si>
  <si>
    <t>FY170358</t>
  </si>
  <si>
    <t>XKY00031</t>
  </si>
  <si>
    <t>4011816</t>
  </si>
  <si>
    <r>
      <t xml:space="preserve">How many ADDITIONAL NEW Grade K Classrooms Opening </t>
    </r>
    <r>
      <rPr>
        <b/>
        <u/>
        <sz val="13"/>
        <color rgb="FF00488D"/>
        <rFont val="Calibri"/>
        <family val="2"/>
        <scheme val="minor"/>
      </rPr>
      <t>Next Year?</t>
    </r>
  </si>
  <si>
    <r>
      <t xml:space="preserve">How many CURRENT Grade K Classrooms </t>
    </r>
    <r>
      <rPr>
        <b/>
        <u/>
        <sz val="13"/>
        <color rgb="FF00488D"/>
        <rFont val="Calibri"/>
        <family val="2"/>
        <scheme val="minor"/>
      </rPr>
      <t>This Year?</t>
    </r>
  </si>
  <si>
    <t>00381555</t>
  </si>
  <si>
    <t>3910 Nassau Cir</t>
  </si>
  <si>
    <t>140 School St</t>
  </si>
  <si>
    <t>211 W Virginia Ave</t>
  </si>
  <si>
    <t>420 Court St</t>
  </si>
  <si>
    <t>140 S Danville Rd</t>
  </si>
  <si>
    <t>203 N Tyler St</t>
  </si>
  <si>
    <t>612 W Washington St</t>
  </si>
  <si>
    <t>2110 College Farm Rd</t>
  </si>
  <si>
    <t>1120 N Dixie Hwy</t>
  </si>
  <si>
    <t>200 Glass Ave</t>
  </si>
  <si>
    <t>301 Poplar St</t>
  </si>
  <si>
    <t>1622 Southeastern Pkwy</t>
  </si>
  <si>
    <t>229 School St</t>
  </si>
  <si>
    <t>100 Wild Cat Way</t>
  </si>
  <si>
    <t>100 Kentucky Ave 7</t>
  </si>
  <si>
    <t>253 Main St</t>
  </si>
  <si>
    <t>701 E Main St</t>
  </si>
  <si>
    <t>711 S Roger Wells Blvd</t>
  </si>
  <si>
    <t>790 Shaw Station Rd</t>
  </si>
  <si>
    <t>402 E Hodgenville Ave</t>
  </si>
  <si>
    <t>269 Highway 3086</t>
  </si>
  <si>
    <t>1156 Hindman Byp</t>
  </si>
  <si>
    <t>242 Lee Ave</t>
  </si>
  <si>
    <t>27 Eagle Ln</t>
  </si>
  <si>
    <t>65 Central Elementary</t>
  </si>
  <si>
    <t>2222 Bowling Green Rd</t>
  </si>
  <si>
    <t>301 Highland Park Dr</t>
  </si>
  <si>
    <t>25 School Dr</t>
  </si>
  <si>
    <t>104 E Main St</t>
  </si>
  <si>
    <t>34 E 2nd St</t>
  </si>
  <si>
    <t>410 State Route 136 E</t>
  </si>
  <si>
    <t>202 Back St</t>
  </si>
  <si>
    <t>315 E Union St</t>
  </si>
  <si>
    <t>800 Caldwell St</t>
  </si>
  <si>
    <t>691 Breckenridge St</t>
  </si>
  <si>
    <t>925 N Main St</t>
  </si>
  <si>
    <t>2168 Frankfort Rd</t>
  </si>
  <si>
    <t>1155 Main St</t>
  </si>
  <si>
    <t>101 W 3rd St</t>
  </si>
  <si>
    <t>68 Main St</t>
  </si>
  <si>
    <t>80960</t>
  </si>
  <si>
    <t>a1j0a000002IB0p</t>
  </si>
  <si>
    <t>a1j0a000002IB1T</t>
  </si>
  <si>
    <t>a1j0a000002IB1d</t>
  </si>
  <si>
    <t>a1j0a000002IB1n</t>
  </si>
  <si>
    <t>a1j0a000002IB1s</t>
  </si>
  <si>
    <t>a1j0a000002IB1x</t>
  </si>
  <si>
    <t>a1j0a000002IB22</t>
  </si>
  <si>
    <t>a1j0a000002IB27</t>
  </si>
  <si>
    <t>a1j0a000002IB2C</t>
  </si>
  <si>
    <t>a1j0a000002IB2H</t>
  </si>
  <si>
    <t>a1j0a000002IB2M</t>
  </si>
  <si>
    <t>a1j0a000002IB2R</t>
  </si>
  <si>
    <t>a1j0a000002IB2W</t>
  </si>
  <si>
    <t>a1j0a000002IB2b</t>
  </si>
  <si>
    <t>a1j0a000002IB2q</t>
  </si>
  <si>
    <t>a1j0a000002IB2v</t>
  </si>
  <si>
    <t>a1j0a000002IB30</t>
  </si>
  <si>
    <t>a1j0a000002IB35</t>
  </si>
  <si>
    <t>a1j0a000002IB3A</t>
  </si>
  <si>
    <t>a1j0a000002IB3F</t>
  </si>
  <si>
    <t>a1j0a000002IB3K</t>
  </si>
  <si>
    <t>a1j0a000002IB3P</t>
  </si>
  <si>
    <t>a1j0a000002IB3U</t>
  </si>
  <si>
    <t>a1j0a000002IB3Z</t>
  </si>
  <si>
    <t>a1j0a000002IB3e</t>
  </si>
  <si>
    <t>a1j0a000002IB3j</t>
  </si>
  <si>
    <t>a1j0a000002IB3t</t>
  </si>
  <si>
    <t>a1j0a000002IB3y</t>
  </si>
  <si>
    <t>a1j0a000002IB43</t>
  </si>
  <si>
    <t>a1j0a000002IB48</t>
  </si>
  <si>
    <t>a1j0a000002IB4D</t>
  </si>
  <si>
    <t>a1j0a000002IB4I</t>
  </si>
  <si>
    <t>a1j0a000002IB4N</t>
  </si>
  <si>
    <t>a1j0a000002IB4X</t>
  </si>
  <si>
    <t>a1j0a000002IB4c</t>
  </si>
  <si>
    <t>a1j0a000002IB4h</t>
  </si>
  <si>
    <t>a1j0a000002IB4m</t>
  </si>
  <si>
    <t>a1j0a000002IB4r</t>
  </si>
  <si>
    <t>a1j0a000002IB4w</t>
  </si>
  <si>
    <t>a1j0a000002IB51</t>
  </si>
  <si>
    <t>a1j0a000002IB56</t>
  </si>
  <si>
    <t>a1j0a000002IB5B</t>
  </si>
  <si>
    <t>a1j0a000002IB5G</t>
  </si>
  <si>
    <t>a1j0a000002IB5V</t>
  </si>
  <si>
    <t>a1j0a000002IB5a</t>
  </si>
  <si>
    <t>a1j0a000002IB5f</t>
  </si>
  <si>
    <t>a1j0a000002IB5k</t>
  </si>
  <si>
    <t>a1j0a000002IB5p</t>
  </si>
  <si>
    <t>a1j0a000002IB5u</t>
  </si>
  <si>
    <t>a1j0a000002IB5z</t>
  </si>
  <si>
    <t>a1j0a000002IB64</t>
  </si>
  <si>
    <t>a1j0a000002IB69</t>
  </si>
  <si>
    <t>a1j0a000002IB6O</t>
  </si>
  <si>
    <t>a1j0a000002IB6Y</t>
  </si>
  <si>
    <t>a1j0a000002IB6d</t>
  </si>
  <si>
    <t>a1j0a000002IB72</t>
  </si>
  <si>
    <t>a1j0a000002IB7C</t>
  </si>
  <si>
    <t>a1j0a000002IB7M</t>
  </si>
  <si>
    <t>a1j0a000002IB7R</t>
  </si>
  <si>
    <t>a1j0a000002IB7W</t>
  </si>
  <si>
    <t>a1j0a000002IB7b</t>
  </si>
  <si>
    <t>a1j0a000002IB7g</t>
  </si>
  <si>
    <t>a1j0a000002IB7v</t>
  </si>
  <si>
    <t>a1j0a000002IB80</t>
  </si>
  <si>
    <t>a1j0a000002IB85</t>
  </si>
  <si>
    <t>a1j0a000002IB8A</t>
  </si>
  <si>
    <t>a1j0a000002IB8F</t>
  </si>
  <si>
    <t>a1j0a000002IB8K</t>
  </si>
  <si>
    <t>a1j0a000002IB8P</t>
  </si>
  <si>
    <t>a1j0a000002IB8e</t>
  </si>
  <si>
    <t>a1j0a000002IB8j</t>
  </si>
  <si>
    <t>a1j0a000002IB8o</t>
  </si>
  <si>
    <t>a1j0a000002IB8t</t>
  </si>
  <si>
    <t>a1j0a000002IB8y</t>
  </si>
  <si>
    <t>a1j0a000002IB93</t>
  </si>
  <si>
    <t>a1j0a000002IB98</t>
  </si>
  <si>
    <t>a1j0a000002IB9D</t>
  </si>
  <si>
    <t>a1j0a000002IB9I</t>
  </si>
  <si>
    <t>a1j0a000002IB9N</t>
  </si>
  <si>
    <t>a1j0a000002IB9S</t>
  </si>
  <si>
    <t>a1j0a000002IB9X</t>
  </si>
  <si>
    <t>a1j0a000002IB9h</t>
  </si>
  <si>
    <t>a1j0a000002IB9m</t>
  </si>
  <si>
    <t>a1j0a000002IB9r</t>
  </si>
  <si>
    <t>a1j0a000002IB9w</t>
  </si>
  <si>
    <t>a1j0a000002IBA1</t>
  </si>
  <si>
    <t>a1j0a000002IBAB</t>
  </si>
  <si>
    <t>a1j0a000002IBAG</t>
  </si>
  <si>
    <t>a1j0a000002IBAL</t>
  </si>
  <si>
    <t>a1j0a000002IBAQ</t>
  </si>
  <si>
    <t>a1j0a000002IBAV</t>
  </si>
  <si>
    <t>a1j0a000002IBAf</t>
  </si>
  <si>
    <t>a1j0a000002IBAk</t>
  </si>
  <si>
    <t>a1j0a000002IBAp</t>
  </si>
  <si>
    <t>a1j0a000002IBAu</t>
  </si>
  <si>
    <t>a1j0a000002IBB4</t>
  </si>
  <si>
    <t>a1j0a000002IBB9</t>
  </si>
  <si>
    <t>a1j0a000002IBBE</t>
  </si>
  <si>
    <t>a1j0a000002IBBJ</t>
  </si>
  <si>
    <t>a1j0a000002IBBO</t>
  </si>
  <si>
    <t>a1j0a000002IBBT</t>
  </si>
  <si>
    <t>a1j0a000002IBBY</t>
  </si>
  <si>
    <t>a1j0a000002IBBd</t>
  </si>
  <si>
    <t>a1j0a000002IBBi</t>
  </si>
  <si>
    <t>a1j0a000002IBBn</t>
  </si>
  <si>
    <t>a1j0a000002IBBs</t>
  </si>
  <si>
    <t>a1j0a000002IBBx</t>
  </si>
  <si>
    <t>a1j0a000002IBC2</t>
  </si>
  <si>
    <t>a1j0a000002IBC7</t>
  </si>
  <si>
    <t>a1j0a000002IBCC</t>
  </si>
  <si>
    <t>a1j0a000002IBCH</t>
  </si>
  <si>
    <t>a1j0a000002IBCM</t>
  </si>
  <si>
    <t>a1j0a000002IBCW</t>
  </si>
  <si>
    <t>a1j0a000002IBCb</t>
  </si>
  <si>
    <t>a1j0a000002IBCg</t>
  </si>
  <si>
    <t>a1j0a000002IBCl</t>
  </si>
  <si>
    <t>a1j0a000002IBCq</t>
  </si>
  <si>
    <t>a1j0a000002IBD0</t>
  </si>
  <si>
    <t>a1j0a000002IBD5</t>
  </si>
  <si>
    <t>a1j0a000002IBDA</t>
  </si>
  <si>
    <t>a1j0a000002IBDF</t>
  </si>
  <si>
    <t>a1j0a000002IBDP</t>
  </si>
  <si>
    <t>a1j0a000002IBDU</t>
  </si>
  <si>
    <t>a1j0a000002IBDZ</t>
  </si>
  <si>
    <t>a1j0a000002IBDe</t>
  </si>
  <si>
    <t>a1j0a000002IBDj</t>
  </si>
  <si>
    <t>a1j0a000002IBDo</t>
  </si>
  <si>
    <t>a1j0a000002IBDy</t>
  </si>
  <si>
    <t>a1j0a000002IBE3</t>
  </si>
  <si>
    <t>a1j0a000002IBED</t>
  </si>
  <si>
    <t>a1j0a000002IBEN</t>
  </si>
  <si>
    <t>a1j0a000002IBES</t>
  </si>
  <si>
    <t>a1j0a000002IBEX</t>
  </si>
  <si>
    <t>a1j0a000002IBEc</t>
  </si>
  <si>
    <t>a1j0a000002IBEh</t>
  </si>
  <si>
    <t>a1j0a000002IBEm</t>
  </si>
  <si>
    <t>a1j0a000002IBF1</t>
  </si>
  <si>
    <t>a1j0a000002IBF6</t>
  </si>
  <si>
    <t>a1j0a000002IBFB</t>
  </si>
  <si>
    <t>a1j0a000002IBFG</t>
  </si>
  <si>
    <t>a1j0a000002IBFL</t>
  </si>
  <si>
    <t>a1j0a000002IBFQ</t>
  </si>
  <si>
    <t>a1j0a000002IBFV</t>
  </si>
  <si>
    <t>a1j0a000002IBFf</t>
  </si>
  <si>
    <t>a1j0a000002IBFk</t>
  </si>
  <si>
    <t>a1j0a000002IBFp</t>
  </si>
  <si>
    <t>a1j0a000002IBFu</t>
  </si>
  <si>
    <t>a1j0a000002IBFz</t>
  </si>
  <si>
    <t>a1j0a000002IBG9</t>
  </si>
  <si>
    <t>a1j0a000002IBGJ</t>
  </si>
  <si>
    <t>a1j0a000002IBGO</t>
  </si>
  <si>
    <t>a1j0a000002IBGY</t>
  </si>
  <si>
    <t>a1j0a000002IBGd</t>
  </si>
  <si>
    <t>a1j0a000002IBGi</t>
  </si>
  <si>
    <t>a1j0a000002IBGn</t>
  </si>
  <si>
    <t>a1j0a000002IBGs</t>
  </si>
  <si>
    <t>a1j0a000002IBGx</t>
  </si>
  <si>
    <t>a1j0a000002IBH2</t>
  </si>
  <si>
    <t>a1j0a000002IBHH</t>
  </si>
  <si>
    <t>a1j0a000002IBHM</t>
  </si>
  <si>
    <t>a1j0a000002IBHW</t>
  </si>
  <si>
    <t>a1j0a000002IBHg</t>
  </si>
  <si>
    <t>a1j0a000002IBHl</t>
  </si>
  <si>
    <t>a1j0a000002IBHq</t>
  </si>
  <si>
    <t>a1j0a000002IBHv</t>
  </si>
  <si>
    <t>a1j0a000002IBI0</t>
  </si>
  <si>
    <t>a1j0a000002IBI5</t>
  </si>
  <si>
    <t>a1j0a000002IBIA</t>
  </si>
  <si>
    <t>a1j0a000002IBIF</t>
  </si>
  <si>
    <t>a1j0a000002IBIK</t>
  </si>
  <si>
    <t>a1j0a000002IBIP</t>
  </si>
  <si>
    <t>a1j0a000002IBIU</t>
  </si>
  <si>
    <t>a1j0a000002IBIZ</t>
  </si>
  <si>
    <t>a1j0a000002IBIe</t>
  </si>
  <si>
    <t>a1j0a000002IBIj</t>
  </si>
  <si>
    <t>a1j0a000002IBIo</t>
  </si>
  <si>
    <t>a1j0a000002IBIt</t>
  </si>
  <si>
    <t>a1j0a000002IBIy</t>
  </si>
  <si>
    <t>a1j0a000002IBJ3</t>
  </si>
  <si>
    <t>a1j0a000002IBJ8</t>
  </si>
  <si>
    <t>a1j0a000002IBJD</t>
  </si>
  <si>
    <t>a1j0a000002IBJI</t>
  </si>
  <si>
    <t>a1j0a000002IBJN</t>
  </si>
  <si>
    <t>a1j0a000002IBJS</t>
  </si>
  <si>
    <t>a1j0a000002IBJX</t>
  </si>
  <si>
    <t>a1j0a000002IBJc</t>
  </si>
  <si>
    <t>a1j0a000002IBLJ</t>
  </si>
  <si>
    <t>a1j0a000002IBLO</t>
  </si>
  <si>
    <t>a1j0a000002IBLT</t>
  </si>
  <si>
    <t>a1j0a000002IBLY</t>
  </si>
  <si>
    <t>a1j0a000002ICeH</t>
  </si>
  <si>
    <t>a1j0a000002IHF9</t>
  </si>
  <si>
    <t>a1j0a000002IHZ4</t>
  </si>
  <si>
    <t>a1j0a000002IHZ9</t>
  </si>
  <si>
    <t>a1j0a000002IHZO</t>
  </si>
  <si>
    <t>a1j0a000002IHZT</t>
  </si>
  <si>
    <t>a1j0a000002IHZY</t>
  </si>
  <si>
    <t>a1j0a000002IHZd</t>
  </si>
  <si>
    <t>a1j0a000002IIm9</t>
  </si>
  <si>
    <t>a1j0a000002rigx</t>
  </si>
  <si>
    <t>a1j0a000002rih2</t>
  </si>
  <si>
    <t>a1j0a000002rsCY</t>
  </si>
  <si>
    <t>a1j0a000002rsCd</t>
  </si>
  <si>
    <t>a1j0a000002s9K5</t>
  </si>
  <si>
    <t>a1j0a000002s9KU</t>
  </si>
  <si>
    <t>a1j0a000002s9KZ</t>
  </si>
  <si>
    <t>a1j0a000002s9Ke</t>
  </si>
  <si>
    <t>a1j0a000002s9LS</t>
  </si>
  <si>
    <t>a1j0a000002s9Mp</t>
  </si>
  <si>
    <t>a1j0a000002s9Pe</t>
  </si>
  <si>
    <t>a1j0a000002s9RQ</t>
  </si>
  <si>
    <t>a1j0a000002s9Ru</t>
  </si>
  <si>
    <t>a1j0a000002s9Tb</t>
  </si>
  <si>
    <t>a1j0a000002s9Tg</t>
  </si>
  <si>
    <t>a1j0a000002s9U5</t>
  </si>
  <si>
    <t>a1j0a000002s9iH</t>
  </si>
  <si>
    <t>a1j0a000002s9jy</t>
  </si>
  <si>
    <t>a1j0a000002s9kN</t>
  </si>
  <si>
    <t>a1j0a000002s9nC</t>
  </si>
  <si>
    <t>a1j0a000002s9nH</t>
  </si>
  <si>
    <t>a1j0a000002s9ng</t>
  </si>
  <si>
    <t>a1j0a000002s9nl</t>
  </si>
  <si>
    <t>a1j0a000002s9nq</t>
  </si>
  <si>
    <t>a1j0a000002s9oF</t>
  </si>
  <si>
    <t>a1j0a000002s9oK</t>
  </si>
  <si>
    <t>a1j0a000002s9oj</t>
  </si>
  <si>
    <t>a1j0a000002s9oo</t>
  </si>
  <si>
    <t>a1j0a000002s9ot</t>
  </si>
  <si>
    <t>a1j0a000002s9pI</t>
  </si>
  <si>
    <t>a1j0a000002s9pN</t>
  </si>
  <si>
    <t>a1j0a000002s9pr</t>
  </si>
  <si>
    <t>a1j0a000002s9qG</t>
  </si>
  <si>
    <t>a1j0a000002s9qL</t>
  </si>
  <si>
    <t>a1j0a000002s9qf</t>
  </si>
  <si>
    <t>a1j0a000002s9qu</t>
  </si>
  <si>
    <t>a1j0a000002s9qz</t>
  </si>
  <si>
    <t>a1j0a000002s9r4</t>
  </si>
  <si>
    <t>a1j0a000002s9rT</t>
  </si>
  <si>
    <t>a1j0a000002s9rY</t>
  </si>
  <si>
    <t>a1j0a000002s9rd</t>
  </si>
  <si>
    <t>a1j0a000002s9ri</t>
  </si>
  <si>
    <t>a1j0a000002s9rn</t>
  </si>
  <si>
    <t>a1j0a000002s9sC</t>
  </si>
  <si>
    <t>a1j0a000002s9sH</t>
  </si>
  <si>
    <t>a1j0a000002s9sM</t>
  </si>
  <si>
    <t>a1j0a000002s9sl</t>
  </si>
  <si>
    <t>a1j0a000002s9t2</t>
  </si>
  <si>
    <t>a1j0a000002s9t5</t>
  </si>
  <si>
    <t>a1j0a000002s9tU</t>
  </si>
  <si>
    <t>a1j0a000002s9tZ</t>
  </si>
  <si>
    <t>a1j0a000002s9te</t>
  </si>
  <si>
    <t>a1j0a000002s9ty</t>
  </si>
  <si>
    <t>a1j0a000002s9u3</t>
  </si>
  <si>
    <t>a1j0a000002s9uS</t>
  </si>
  <si>
    <t>a1j0a000002s9uX</t>
  </si>
  <si>
    <t>a1j0a000002s9uw</t>
  </si>
  <si>
    <t>a1j0a000002s9v1</t>
  </si>
  <si>
    <t>a1j0a000002s9v6</t>
  </si>
  <si>
    <t>a1j0a000002s9vQ</t>
  </si>
  <si>
    <t>a1j0a000002s9vV</t>
  </si>
  <si>
    <t>a1j0a000002s9va</t>
  </si>
  <si>
    <t>a1j0a000002s9vz</t>
  </si>
  <si>
    <t>a1j0a000002s9w4</t>
  </si>
  <si>
    <t>a1j0a000002saLp</t>
  </si>
  <si>
    <t>a1j0a000002tXIL</t>
  </si>
  <si>
    <t>a1j0a000003c0RA</t>
  </si>
  <si>
    <t>a1j0a000003c0T1</t>
  </si>
  <si>
    <t>a1j0a000003c0T6</t>
  </si>
  <si>
    <t>a1j0a000003c0TB</t>
  </si>
  <si>
    <t>a1j0a000003c0TG</t>
  </si>
  <si>
    <t>a1j0a000003c0TL</t>
  </si>
  <si>
    <t>a1j0a000003c0TQ</t>
  </si>
  <si>
    <t>a1j0a000003c0TV</t>
  </si>
  <si>
    <t>a1j0a000003c0Ta</t>
  </si>
  <si>
    <t>a1j0a000003c0Tf</t>
  </si>
  <si>
    <t>a1j0a000003c0Tk</t>
  </si>
  <si>
    <t>a1j0a000003c0Tp</t>
  </si>
  <si>
    <t>a1j0a000003c0Tu</t>
  </si>
  <si>
    <t>a1j0a000003c0Tz</t>
  </si>
  <si>
    <t>a1j0a000003c0U4</t>
  </si>
  <si>
    <t>a1j0a000003c0U9</t>
  </si>
  <si>
    <t>a1j0a000003c0UE</t>
  </si>
  <si>
    <t>a1j0a000003c0UJ</t>
  </si>
  <si>
    <t>a1j0a000003c0UO</t>
  </si>
  <si>
    <t>a1j0a000003c0UT</t>
  </si>
  <si>
    <t>a1j0a000003c0UY</t>
  </si>
  <si>
    <t>a1j0a000003c0Ud</t>
  </si>
  <si>
    <t>a1j0a000003c0Ui</t>
  </si>
  <si>
    <t>a1j0a000003c0VH</t>
  </si>
  <si>
    <t>a1j0a000003c0VR</t>
  </si>
  <si>
    <t>a1j0a000003c0Vb</t>
  </si>
  <si>
    <t>a1j0a000003c0Vg</t>
  </si>
  <si>
    <t>a1j0a000003c0Vl</t>
  </si>
  <si>
    <t>a1j0a000003c0Vq</t>
  </si>
  <si>
    <t>a1j0a000003c0Vv</t>
  </si>
  <si>
    <t>a1j0a000003c0W0</t>
  </si>
  <si>
    <t>a1j0a000003c0W5</t>
  </si>
  <si>
    <t>a1j0a000003c0WA</t>
  </si>
  <si>
    <t>a1j0a000003c0WF</t>
  </si>
  <si>
    <t>a1j0a000003c0WK</t>
  </si>
  <si>
    <t>a1j0a000003c0WP</t>
  </si>
  <si>
    <t>a1j0a000003c0WU</t>
  </si>
  <si>
    <t>a1j0a000003c0WZ</t>
  </si>
  <si>
    <t>a1j0a000003c0We</t>
  </si>
  <si>
    <t>a1j0a000003c0Wj</t>
  </si>
  <si>
    <t>a1j0a000003c0Wo</t>
  </si>
  <si>
    <t>a1j0a000003c0Wt</t>
  </si>
  <si>
    <t>a1j0a000003c0Wy</t>
  </si>
  <si>
    <t>a1j0a000003c0X3</t>
  </si>
  <si>
    <t>a1j0a000003c0X8</t>
  </si>
  <si>
    <t>a1j0a000003c0XD</t>
  </si>
  <si>
    <t>a1j0a000003c0XI</t>
  </si>
  <si>
    <t>a1j0a000003c0XN</t>
  </si>
  <si>
    <t>a1j0a000003c0XS</t>
  </si>
  <si>
    <t>a1j0a000003c0Xm</t>
  </si>
  <si>
    <t>a1j0a000003c0YG</t>
  </si>
  <si>
    <t>a1j0a000003c0YQ</t>
  </si>
  <si>
    <t>a1j0a000003c0YV</t>
  </si>
  <si>
    <t>a1j0a000003c0Ya</t>
  </si>
  <si>
    <t>a1j0a000003c0Yf</t>
  </si>
  <si>
    <t>a1j0a000003c0Yk</t>
  </si>
  <si>
    <t>a1j0a000003c0Yp</t>
  </si>
  <si>
    <t>a1j0a000003c0Yu</t>
  </si>
  <si>
    <t>a1j0a000003c0Yz</t>
  </si>
  <si>
    <t>a1j0a000003c0Z4</t>
  </si>
  <si>
    <t>a1j0a000003c0Z9</t>
  </si>
  <si>
    <t>a1j0a000003c0ZE</t>
  </si>
  <si>
    <t>a1j0a000003c0ZJ</t>
  </si>
  <si>
    <t>a1j0a000003c0ZO</t>
  </si>
  <si>
    <t>a1j0a000003c0ZT</t>
  </si>
  <si>
    <t>a1j0a000003c0ZY</t>
  </si>
  <si>
    <t>a1j0a000003c0Zd</t>
  </si>
  <si>
    <t>a1j0a000003c0Zi</t>
  </si>
  <si>
    <t>a1j0a000003c0Zn</t>
  </si>
  <si>
    <t>a1j0a000003c0Zs</t>
  </si>
  <si>
    <t>a1j0a000003c0Zx</t>
  </si>
  <si>
    <t>a1j0a000003c0a2</t>
  </si>
  <si>
    <t>a1j0a000003c0a7</t>
  </si>
  <si>
    <t>a1j0a000003c0aC</t>
  </si>
  <si>
    <t>a1j0a000003c0aH</t>
  </si>
  <si>
    <t>a1j0a000003c0aM</t>
  </si>
  <si>
    <t>a1j0a000003c0aR</t>
  </si>
  <si>
    <t>a1j0a000003c0aW</t>
  </si>
  <si>
    <t>a1j0a000003c0ab</t>
  </si>
  <si>
    <t>a1j0a000003c0ag</t>
  </si>
  <si>
    <t>a1j0a000003c0al</t>
  </si>
  <si>
    <t>a1j0a000003c0am</t>
  </si>
  <si>
    <t>a1j0a000003c0aq</t>
  </si>
  <si>
    <t>a1j0a000003c0av</t>
  </si>
  <si>
    <t>a1j0a000003c0b0</t>
  </si>
  <si>
    <t>a1j0a000003c0b5</t>
  </si>
  <si>
    <t>a1j0a000003c0bA</t>
  </si>
  <si>
    <t>a1j0a000003c0bF</t>
  </si>
  <si>
    <t>a1j0a000003c0bK</t>
  </si>
  <si>
    <t>a1j0a000003c0bP</t>
  </si>
  <si>
    <t>a1j0a000003c0bU</t>
  </si>
  <si>
    <t>a1j0a000003c0bZ</t>
  </si>
  <si>
    <t>a1j0a000003c0be</t>
  </si>
  <si>
    <t>a1j0a000003c0bj</t>
  </si>
  <si>
    <t>a1j0a000003c0bo</t>
  </si>
  <si>
    <t>a1j0a000003c0bt</t>
  </si>
  <si>
    <t>a1j0a000003c0by</t>
  </si>
  <si>
    <t>a1j0a000003c0c8</t>
  </si>
  <si>
    <t>a1j0a000003c0cD</t>
  </si>
  <si>
    <t>a1j0a000003c0cI</t>
  </si>
  <si>
    <t>a1j0a000003c0cN</t>
  </si>
  <si>
    <t>a1j0a000003c0cS</t>
  </si>
  <si>
    <t>a1j0a000003c0cX</t>
  </si>
  <si>
    <t>a1j0a000003c0cw</t>
  </si>
  <si>
    <t>a1j0a000003c0d6</t>
  </si>
  <si>
    <t>a1j0a000003c0dB</t>
  </si>
  <si>
    <t>a1j0a000003c0dG</t>
  </si>
  <si>
    <t>a1j0a000003c0dL</t>
  </si>
  <si>
    <t>a1j0a000003c0dQ</t>
  </si>
  <si>
    <t>a1j0a000003c0dV</t>
  </si>
  <si>
    <t>a1j0a000003c0da</t>
  </si>
  <si>
    <t>a1j0a000003c0df</t>
  </si>
  <si>
    <t>a1j0a000003c0dk</t>
  </si>
  <si>
    <t>a1j0a000003c0dp</t>
  </si>
  <si>
    <t>a1j0a000003c0dz</t>
  </si>
  <si>
    <t>a1j0a000003c0e4</t>
  </si>
  <si>
    <t>a1j0a000003c0e9</t>
  </si>
  <si>
    <t>a1j0a000003c0eE</t>
  </si>
  <si>
    <t>a1j0a000003c0eJ</t>
  </si>
  <si>
    <t>a1j0a000003c0eO</t>
  </si>
  <si>
    <t>a1j0a000003c0eT</t>
  </si>
  <si>
    <t>a1j0a000003c0eY</t>
  </si>
  <si>
    <t>a1j0a000003c0ed</t>
  </si>
  <si>
    <t>a1j0a000003c0ei</t>
  </si>
  <si>
    <t>a1j0a000003c0en</t>
  </si>
  <si>
    <t>a1j0a000003c0es</t>
  </si>
  <si>
    <t>a1j0a000003c0ex</t>
  </si>
  <si>
    <t>a1j0a000003c0f2</t>
  </si>
  <si>
    <t>a1j0a000003c0f3</t>
  </si>
  <si>
    <t>a1j0a000003c0f7</t>
  </si>
  <si>
    <t>a1j0a000003c0fC</t>
  </si>
  <si>
    <t>a1j0a000003c0fH</t>
  </si>
  <si>
    <t>a1j0a000003c0fM</t>
  </si>
  <si>
    <t>a1j0a000003c0fR</t>
  </si>
  <si>
    <t>a1j0a000003c0fW</t>
  </si>
  <si>
    <t>a1j0a000003c0fb</t>
  </si>
  <si>
    <t>a1j0a000003c0fg</t>
  </si>
  <si>
    <t>a1j0a000003c0fl</t>
  </si>
  <si>
    <t>a1j0a000003c0fq</t>
  </si>
  <si>
    <t>a1j0a000003c0fv</t>
  </si>
  <si>
    <t>a1j0a000003c0g0</t>
  </si>
  <si>
    <t>a1j0a000003c0g5</t>
  </si>
  <si>
    <t>a1j0a000003c0gA</t>
  </si>
  <si>
    <t>a1j0a000003c0gF</t>
  </si>
  <si>
    <t>a1j0a000003c0gK</t>
  </si>
  <si>
    <t>a1j0a000003c0gP</t>
  </si>
  <si>
    <t>a1j0a000003c0gU</t>
  </si>
  <si>
    <t>a1j0a000003c0gZ</t>
  </si>
  <si>
    <t>a1j0a000003c0ge</t>
  </si>
  <si>
    <t>a1j0a000003c0gj</t>
  </si>
  <si>
    <t>a1j0a000003c0go</t>
  </si>
  <si>
    <t>a1j0a000003c0gt</t>
  </si>
  <si>
    <t>a1j0a000003c0gy</t>
  </si>
  <si>
    <t>a1j0a000003c0h3</t>
  </si>
  <si>
    <t>a1j0a000003c0h8</t>
  </si>
  <si>
    <t>a1j0a000003c0hD</t>
  </si>
  <si>
    <t>a1j0a000003c0hI</t>
  </si>
  <si>
    <t>a1j0a000003c0hN</t>
  </si>
  <si>
    <t>a1j0a000003c0hS</t>
  </si>
  <si>
    <t>a1j0a000003c0hX</t>
  </si>
  <si>
    <t>a1j0a000003c0hc</t>
  </si>
  <si>
    <t>a1j0a000003c0hh</t>
  </si>
  <si>
    <t>a1j0a000003c0hm</t>
  </si>
  <si>
    <t>a1j0a000003c0hr</t>
  </si>
  <si>
    <t>a1j0a000003c0iL</t>
  </si>
  <si>
    <t>a1j0a000003c0iM</t>
  </si>
  <si>
    <t>a1j0a000003c0iQ</t>
  </si>
  <si>
    <t>a1j0a000003c0iV</t>
  </si>
  <si>
    <t>a1j0a000003c0ia</t>
  </si>
  <si>
    <t>a1j0a000003c0if</t>
  </si>
  <si>
    <t>a1j0a000003c0ik</t>
  </si>
  <si>
    <t>a1j0a000003c0ip</t>
  </si>
  <si>
    <t>a1j0a000003c0iu</t>
  </si>
  <si>
    <t>a1j0a000003c0iz</t>
  </si>
  <si>
    <t>a1j0a000003c0j4</t>
  </si>
  <si>
    <t>a1j0a000003c0j9</t>
  </si>
  <si>
    <t>a1j0a000003c0jE</t>
  </si>
  <si>
    <t>a1j0a000003c0jJ</t>
  </si>
  <si>
    <t>a1j0a000003c0jO</t>
  </si>
  <si>
    <t>a1j0a000003c0jT</t>
  </si>
  <si>
    <t>a1j0a000003c0jY</t>
  </si>
  <si>
    <t>a1j0a000003c0jd</t>
  </si>
  <si>
    <t>a1j0a000003c0ji</t>
  </si>
  <si>
    <t>a1j0a000003c0jn</t>
  </si>
  <si>
    <t>a1j0a000003c0js</t>
  </si>
  <si>
    <t>a1j0a000003c0jx</t>
  </si>
  <si>
    <t>a1j0a000003c0k2</t>
  </si>
  <si>
    <t>a1j0a000003c0kC</t>
  </si>
  <si>
    <t>a1j0a000003c0kH</t>
  </si>
  <si>
    <t>a1j0a000003c0kM</t>
  </si>
  <si>
    <t>a1j0a000003c0kR</t>
  </si>
  <si>
    <t>a1j0a000003c0kW</t>
  </si>
  <si>
    <t>a1j0a000003c0kb</t>
  </si>
  <si>
    <t>a1j0a000003c0kg</t>
  </si>
  <si>
    <t>a1j0a000003c0kl</t>
  </si>
  <si>
    <t>a1j0a000003c0kq</t>
  </si>
  <si>
    <t>a1j0a000003c0l5</t>
  </si>
  <si>
    <t>a1j0a000003c0lA</t>
  </si>
  <si>
    <t>a1j0a000003c1DZ</t>
  </si>
  <si>
    <t>a1j0a000003c1De</t>
  </si>
  <si>
    <t>a1j0a000003c1Dj</t>
  </si>
  <si>
    <t>a1j0a000003c1Do</t>
  </si>
  <si>
    <t>a1j0a000003c1Dt</t>
  </si>
  <si>
    <t>a1j0a000003c1E3</t>
  </si>
  <si>
    <t>a1j0a000003c1E8</t>
  </si>
  <si>
    <t>a1j0a000003c1ED</t>
  </si>
  <si>
    <t>a1j0a000003c1EI</t>
  </si>
  <si>
    <t>a1j0a000003c1EN</t>
  </si>
  <si>
    <t>a1j0a000003c1ES</t>
  </si>
  <si>
    <t>a1j0a000003c1EX</t>
  </si>
  <si>
    <t>a1j0a000003c1F1</t>
  </si>
  <si>
    <t>a1j0a000003c1F6</t>
  </si>
  <si>
    <t>a1j0a000003c1FB</t>
  </si>
  <si>
    <t>a1j0a000003c1FG</t>
  </si>
  <si>
    <t>a1j0a000003c1FL</t>
  </si>
  <si>
    <t>a1j0a000003c1FQ</t>
  </si>
  <si>
    <t>a1j0a000003c1FV</t>
  </si>
  <si>
    <t>a1j0a000003c1Fa</t>
  </si>
  <si>
    <t>a1j0a000003c1Ff</t>
  </si>
  <si>
    <t>a1j0a000003c1Fk</t>
  </si>
  <si>
    <t>a1j0a000003c1Fp</t>
  </si>
  <si>
    <t>a1j0a000003c1Fu</t>
  </si>
  <si>
    <t>a1j0a000003c1Fz</t>
  </si>
  <si>
    <t>a1j0a000003c1G9</t>
  </si>
  <si>
    <t>a1j0a000003c1GE</t>
  </si>
  <si>
    <t>a1j0a000003c1GJ</t>
  </si>
  <si>
    <t>a1j0a000003c1GO</t>
  </si>
  <si>
    <t>a1j0a000003c1GT</t>
  </si>
  <si>
    <t>a1j0a000003c1GY</t>
  </si>
  <si>
    <t>a1j0a000003c1Gd</t>
  </si>
  <si>
    <t>a1j0a000003c1Gi</t>
  </si>
  <si>
    <t>a1j0a000003c1Gn</t>
  </si>
  <si>
    <t>a1j0a000003c1Gx</t>
  </si>
  <si>
    <t>a1j0a000003c1H2</t>
  </si>
  <si>
    <t>a1j0a000003c1H7</t>
  </si>
  <si>
    <t>a1j0a000003c1HC</t>
  </si>
  <si>
    <t>a1j0a000003c1HH</t>
  </si>
  <si>
    <t>a1j0a000003c1HM</t>
  </si>
  <si>
    <t>a1j0a000003c1HW</t>
  </si>
  <si>
    <t>a1j0a000003c1Hb</t>
  </si>
  <si>
    <t>a1j0a000003c1Hg</t>
  </si>
  <si>
    <t>a1j0a000003c1Hl</t>
  </si>
  <si>
    <t>a1j0a000003c1Hq</t>
  </si>
  <si>
    <t>a1j0a000003c1Hv</t>
  </si>
  <si>
    <t>a1j0a000003c1I0</t>
  </si>
  <si>
    <t>a1j0a000003c1I5</t>
  </si>
  <si>
    <t>a1j0a000003c1IA</t>
  </si>
  <si>
    <t>a1j0a000003c1IF</t>
  </si>
  <si>
    <t>a1j0a000003c1IK</t>
  </si>
  <si>
    <t>a1j0a000003c1IP</t>
  </si>
  <si>
    <t>a1j0a000003c1IU</t>
  </si>
  <si>
    <t>a1j0a000003c1Io</t>
  </si>
  <si>
    <t>a1j0a000003c1fd</t>
  </si>
  <si>
    <t>a1j0a000003c1fi</t>
  </si>
  <si>
    <t>a1j0a000003c1xw</t>
  </si>
  <si>
    <t>a1j0a000003c2Fq</t>
  </si>
  <si>
    <t>a1j0a000003c2G0</t>
  </si>
  <si>
    <t>a1j0a000003c7q9</t>
  </si>
  <si>
    <t>a1j0a000003c7rz</t>
  </si>
  <si>
    <t>a1j0a000003dZfY</t>
  </si>
  <si>
    <t>a1j0a000003oEOK</t>
  </si>
  <si>
    <t>a1j0a000003oEOU</t>
  </si>
  <si>
    <t>a1j0a000003oEOo</t>
  </si>
  <si>
    <t>a1j0a000003oEP8</t>
  </si>
  <si>
    <t>a1j0a000003oEPD</t>
  </si>
  <si>
    <t>a1j0a000003oEPm</t>
  </si>
  <si>
    <t>a1j0a000003oEPw</t>
  </si>
  <si>
    <t>a1j0a000003oERE</t>
  </si>
  <si>
    <t>a1j0a000003oERJ</t>
  </si>
  <si>
    <t>a1j0a00000D48jr</t>
  </si>
  <si>
    <t>a1j0a00000D48lx</t>
  </si>
  <si>
    <t>a1j0a00000D49V2</t>
  </si>
  <si>
    <t>a1j0a00000D4EJe</t>
  </si>
  <si>
    <t>a1j0a00000D4EJl</t>
  </si>
  <si>
    <t>a1j0a00000D4EK8</t>
  </si>
  <si>
    <t>a1j0a00000D4EKF</t>
  </si>
  <si>
    <t>a1j0a00000D4EKJ</t>
  </si>
  <si>
    <t>a1j0a00000D4EKP</t>
  </si>
  <si>
    <t>a1j0a00000D4EKX</t>
  </si>
  <si>
    <t>a1j0a00000D4EKr</t>
  </si>
  <si>
    <t>a1j0a00000D4EKv</t>
  </si>
  <si>
    <t>a1j0a00000D4EL5</t>
  </si>
  <si>
    <t>a1j0a00000D4ELb</t>
  </si>
  <si>
    <t>a1j0a00000D4ELt</t>
  </si>
  <si>
    <t>a1j0a00000D4ELy</t>
  </si>
  <si>
    <t>a1j0a00000D4EMD</t>
  </si>
  <si>
    <t>a1j0a00000D4EMN</t>
  </si>
  <si>
    <t>a1j0a00000D4EMW</t>
  </si>
  <si>
    <t>a1j0a00000D4EMo</t>
  </si>
  <si>
    <t>a1j0a00000D4EMy</t>
  </si>
  <si>
    <t>a1j0a00000D4EN7</t>
  </si>
  <si>
    <t>a1j0a00000D4EN9</t>
  </si>
  <si>
    <t>a1j0a00000D4ENG</t>
  </si>
  <si>
    <t>a1j0a00000D4ENH</t>
  </si>
  <si>
    <t>a1j0a00000D4ENY</t>
  </si>
  <si>
    <t>a1j0a00000D4ENe</t>
  </si>
  <si>
    <t>a1j0a00000D4ENi</t>
  </si>
  <si>
    <t>a1j0a00000D4ENk</t>
  </si>
  <si>
    <t>a1j0a00000D4ENq</t>
  </si>
  <si>
    <t>a1j0a00000D4EO5</t>
  </si>
  <si>
    <t>a1j0a00000D4EOM</t>
  </si>
  <si>
    <t>a1j0a00000D4EOR</t>
  </si>
  <si>
    <t>a1j0a00000D4EOc</t>
  </si>
  <si>
    <t>a1j0a00000D4EOn</t>
  </si>
  <si>
    <t>a1j0a00000D4EPH</t>
  </si>
  <si>
    <t>a1j0a00000D4EPI</t>
  </si>
  <si>
    <t>a1j0a00000D4EPW</t>
  </si>
  <si>
    <t>a1j0a00000D4EPb</t>
  </si>
  <si>
    <t>a1j0a00000D4EPi</t>
  </si>
  <si>
    <t>a1j0a00000D4EPn</t>
  </si>
  <si>
    <t>a1j0a00000D4EQ3</t>
  </si>
  <si>
    <t>a1j0a00000D4EQ6</t>
  </si>
  <si>
    <t>a1j0a00000D4EQ7</t>
  </si>
  <si>
    <t>a1j0a00000D4EQ8</t>
  </si>
  <si>
    <t>a1j0a00000D4EQ9</t>
  </si>
  <si>
    <t>a1j0a00000D4EQG</t>
  </si>
  <si>
    <t>a1j0a00000D4EQH</t>
  </si>
  <si>
    <t>a1j0a00000D4EQU</t>
  </si>
  <si>
    <t>a1j0a00000D4EQf</t>
  </si>
  <si>
    <t>a1j0a00000D4EQm</t>
  </si>
  <si>
    <t>a1j0a00000D4EQn</t>
  </si>
  <si>
    <t>a1j0a00000D4ER0</t>
  </si>
  <si>
    <t>a1j0a00000D4ER1</t>
  </si>
  <si>
    <t>a1j0a00000D4ER2</t>
  </si>
  <si>
    <t>a1j0a00000D4ER8</t>
  </si>
  <si>
    <t>a1j0a00000D4ERF</t>
  </si>
  <si>
    <t>a1j0a00000D4ERO</t>
  </si>
  <si>
    <t>a1jj00000014g0Z</t>
  </si>
  <si>
    <t>a1jj00000014g1c</t>
  </si>
  <si>
    <t>a1jj00000014gHG</t>
  </si>
  <si>
    <t>a1jj00000014gIx</t>
  </si>
  <si>
    <t>a1jj00000014gLX</t>
  </si>
  <si>
    <t>a1jj00000014gg6</t>
  </si>
  <si>
    <t>a1jj00000014gil</t>
  </si>
  <si>
    <t>a1jj00000014gkN</t>
  </si>
  <si>
    <t>a1jj00000014glQ</t>
  </si>
  <si>
    <t>a1jj00000014hvM</t>
  </si>
  <si>
    <t>a1jj00000014ih1</t>
  </si>
  <si>
    <t>a1jj00000014ihf</t>
  </si>
  <si>
    <t>a1jj00000014ii4</t>
  </si>
  <si>
    <t>a1jj00000014iid</t>
  </si>
  <si>
    <t>a1jj0000001QWqj</t>
  </si>
  <si>
    <t>a1jj0000001QciQ</t>
  </si>
  <si>
    <t>a1jj0000001QciR</t>
  </si>
  <si>
    <t>a1jj0000001QciS</t>
  </si>
  <si>
    <t>a1jj0000001QciT</t>
  </si>
  <si>
    <t>a1jj0000001QciU</t>
  </si>
  <si>
    <t>a1jj0000001QciV</t>
  </si>
  <si>
    <t>a1jj0000001QciW</t>
  </si>
  <si>
    <t>a1jj0000001QciX</t>
  </si>
  <si>
    <t>a1jj0000001QciY</t>
  </si>
  <si>
    <t>a1jj0000001QciZ</t>
  </si>
  <si>
    <t>a1jj0000001Qcia</t>
  </si>
  <si>
    <t>a1jj0000001Qcib</t>
  </si>
  <si>
    <t>a1jj0000001Qcic</t>
  </si>
  <si>
    <t>a1jj0000001Qcid</t>
  </si>
  <si>
    <t>a1jj0000001Qcie</t>
  </si>
  <si>
    <t>a1jj0000001Qcif</t>
  </si>
  <si>
    <t>a1jj0000001Qcig</t>
  </si>
  <si>
    <t>a1jj0000001Qcih</t>
  </si>
  <si>
    <t>a1jj0000001Qcii</t>
  </si>
  <si>
    <t>a1jj0000001Qcij</t>
  </si>
  <si>
    <t>a1jj0000001Qcik</t>
  </si>
  <si>
    <t>a1jj0000001Qcil</t>
  </si>
  <si>
    <t>a1jj0000001QfED</t>
  </si>
  <si>
    <t>a1jj0000001QfEE</t>
  </si>
  <si>
    <t>a1jj0000001QfEF</t>
  </si>
  <si>
    <t>a1jj0000001QfEG</t>
  </si>
  <si>
    <t>a1jj0000001QfEH</t>
  </si>
  <si>
    <t>a1jj0000001QfEI</t>
  </si>
  <si>
    <t>a1jj0000001QfEJ</t>
  </si>
  <si>
    <t>a1jj0000001QfEK</t>
  </si>
  <si>
    <t>a1jj0000001QfEL</t>
  </si>
  <si>
    <t>a1jj0000001QfEM</t>
  </si>
  <si>
    <t>a1jj0000001QfEN</t>
  </si>
  <si>
    <t>a1jj0000001QfEO</t>
  </si>
  <si>
    <t>a1jj0000001QfEP</t>
  </si>
  <si>
    <t>a1jj0000001QfEQ</t>
  </si>
  <si>
    <t>a1jj0000001QfEW</t>
  </si>
  <si>
    <t>a1jj0000001QfEX</t>
  </si>
  <si>
    <t>a1jj0000001QfEY</t>
  </si>
  <si>
    <t>a1jj0000001QfEZ</t>
  </si>
  <si>
    <t>a1jj0000001QfEa</t>
  </si>
  <si>
    <t>a1jj0000001QfEb</t>
  </si>
  <si>
    <t>a1jj0000001QfEc</t>
  </si>
  <si>
    <t>a1jj0000001QfEd</t>
  </si>
  <si>
    <t>a1jj0000001QfEe</t>
  </si>
  <si>
    <t>a1jj0000001QfEf</t>
  </si>
  <si>
    <t>a1jj0000001QfEg</t>
  </si>
  <si>
    <t>a1jj0000001QfEh</t>
  </si>
  <si>
    <t>a1jj0000001QfEi</t>
  </si>
  <si>
    <t>a1jj0000001QfEj</t>
  </si>
  <si>
    <t>a1jj0000001QfEk</t>
  </si>
  <si>
    <t>a1jj0000001QfEl</t>
  </si>
  <si>
    <t>a1jj0000001QfEm</t>
  </si>
  <si>
    <t>a1jj0000001QfEn</t>
  </si>
  <si>
    <t>a1jj0000001QfEo</t>
  </si>
  <si>
    <t>a1jj0000001QfEp</t>
  </si>
  <si>
    <t>a1jj0000001QfEq</t>
  </si>
  <si>
    <t>a1jj0000001QfEr</t>
  </si>
  <si>
    <t>a1jj0000001QfEs</t>
  </si>
  <si>
    <t>a1jj0000001QfEt</t>
  </si>
  <si>
    <t>a1jj0000001QfEu</t>
  </si>
  <si>
    <t>a1jj0000001QfEv</t>
  </si>
  <si>
    <t>a1jj0000001QfEw</t>
  </si>
  <si>
    <t>a1jj0000001QfEx</t>
  </si>
  <si>
    <t>a1jj0000001QfEy</t>
  </si>
  <si>
    <t>a1jj0000001QfEz</t>
  </si>
  <si>
    <t>a1jj0000001QfF0</t>
  </si>
  <si>
    <t>a1jj0000001QfF1</t>
  </si>
  <si>
    <t>a1jj0000001QfF2</t>
  </si>
  <si>
    <t>a1jj0000001QfF3</t>
  </si>
  <si>
    <t>a1jj0000001QfF4</t>
  </si>
  <si>
    <t>a1jj0000001QfF5</t>
  </si>
  <si>
    <t>a1jj0000001QfF6</t>
  </si>
  <si>
    <t>a1jj0000001QfF7</t>
  </si>
  <si>
    <t>a1jj0000001QfF8</t>
  </si>
  <si>
    <t>a1jj0000001QfF9</t>
  </si>
  <si>
    <t>a1jj0000001QfFA</t>
  </si>
  <si>
    <t>a1jj0000001QfFB</t>
  </si>
  <si>
    <t>a1jj0000001QfFC</t>
  </si>
  <si>
    <t>a1jj0000001QfFD</t>
  </si>
  <si>
    <t>a1jj0000001QfFE</t>
  </si>
  <si>
    <t>a1jj0000001QfFF</t>
  </si>
  <si>
    <t>a1jj0000001QfFG</t>
  </si>
  <si>
    <t>a1jj0000001QfFH</t>
  </si>
  <si>
    <t>a1jj0000001QfFI</t>
  </si>
  <si>
    <t>a1jj0000001QfFJ</t>
  </si>
  <si>
    <t>a1jj0000001QfFK</t>
  </si>
  <si>
    <t>a1jj0000001QfFL</t>
  </si>
  <si>
    <t>a1jj0000001QfFM</t>
  </si>
  <si>
    <t>a1jj0000001QfFN</t>
  </si>
  <si>
    <t>a1jj0000001QfFO</t>
  </si>
  <si>
    <t>a1jj0000001QfFP</t>
  </si>
  <si>
    <t>a1jj0000001QfFQ</t>
  </si>
  <si>
    <t>a1jj0000001QfFR</t>
  </si>
  <si>
    <t>a1jj0000001QfFS</t>
  </si>
  <si>
    <t>a1jj0000001QfFT</t>
  </si>
  <si>
    <t>a1jj0000001QfFU</t>
  </si>
  <si>
    <t>a1jj0000001QfFV</t>
  </si>
  <si>
    <t>a1jj0000001QfFW</t>
  </si>
  <si>
    <t>a1jj0000001QfFX</t>
  </si>
  <si>
    <t>a1jj0000001QfFY</t>
  </si>
  <si>
    <t>a1jj0000001QfFZ</t>
  </si>
  <si>
    <t>a1jj0000001QfFa</t>
  </si>
  <si>
    <t>a1jj0000001QfFb</t>
  </si>
  <si>
    <t>a1jj0000001QfFc</t>
  </si>
  <si>
    <t>a1jj0000001QfFd</t>
  </si>
  <si>
    <t>a1jj0000001QfFe</t>
  </si>
  <si>
    <t>a1jj0000001QfFf</t>
  </si>
  <si>
    <t>a1jj0000001QfFg</t>
  </si>
  <si>
    <t>a1jj0000001QfFh</t>
  </si>
  <si>
    <t>a1jj0000001QfFi</t>
  </si>
  <si>
    <t>a1jj0000001QfFj</t>
  </si>
  <si>
    <t>a1jj0000001QfFk</t>
  </si>
  <si>
    <t>a1jj0000001QfFl</t>
  </si>
  <si>
    <t>a1jj0000001QfFm</t>
  </si>
  <si>
    <t>a1jj0000001QfFn</t>
  </si>
  <si>
    <t>a1jj0000001QfFo</t>
  </si>
  <si>
    <t>a1jj0000001QfFp</t>
  </si>
  <si>
    <t>a1jj0000001QfFq</t>
  </si>
  <si>
    <t>a1jj0000001QfFr</t>
  </si>
  <si>
    <t>a1jj0000001QfFs</t>
  </si>
  <si>
    <t>a1jj0000001QfFt</t>
  </si>
  <si>
    <t>a1jj0000001QfFu</t>
  </si>
  <si>
    <t>a1jj0000001QfFv</t>
  </si>
  <si>
    <t>a1jj0000001QfFw</t>
  </si>
  <si>
    <t>a1jj0000001QfFx</t>
  </si>
  <si>
    <t>a1jj0000001QfFy</t>
  </si>
  <si>
    <t>a1jj0000001QfFz</t>
  </si>
  <si>
    <t>a1jj0000001QfG0</t>
  </si>
  <si>
    <t>a1jj0000001QfG1</t>
  </si>
  <si>
    <t>a1jj0000001QfG2</t>
  </si>
  <si>
    <t>a1jj0000001QfG3</t>
  </si>
  <si>
    <t>a1jj0000001QfG4</t>
  </si>
  <si>
    <t>a1jj0000001QfG5</t>
  </si>
  <si>
    <t>a1jj0000001QfG6</t>
  </si>
  <si>
    <t>a1jj0000001QfG7</t>
  </si>
  <si>
    <t>a1jj0000001QfHp</t>
  </si>
  <si>
    <t>a1jj0000001QfHq</t>
  </si>
  <si>
    <t>a1jj0000001QfHr</t>
  </si>
  <si>
    <t>a1jj0000001QfHs</t>
  </si>
  <si>
    <t>a1jj0000001QfHt</t>
  </si>
  <si>
    <t>a1jj0000001QfHu</t>
  </si>
  <si>
    <t>a1jj0000001QfHv</t>
  </si>
  <si>
    <t>a1jj0000001QfHw</t>
  </si>
  <si>
    <t>a1jj0000001QfHx</t>
  </si>
  <si>
    <t>a1jj0000001QfHy</t>
  </si>
  <si>
    <t>a1jj0000001QfHz</t>
  </si>
  <si>
    <t>a1jj0000001QfI0</t>
  </si>
  <si>
    <t>a1jj0000001QfI1</t>
  </si>
  <si>
    <t>a1jj0000001QfI2</t>
  </si>
  <si>
    <t>a1jj0000001QfI3</t>
  </si>
  <si>
    <t>a1jj0000001QfI4</t>
  </si>
  <si>
    <t>a1jj0000001QfI5</t>
  </si>
  <si>
    <t>a1jj0000001QfI6</t>
  </si>
  <si>
    <t>a1jj0000001QfI7</t>
  </si>
  <si>
    <t>a1jj0000001QfI8</t>
  </si>
  <si>
    <t>a1jj0000001QfI9</t>
  </si>
  <si>
    <t>a1jj0000001QfIA</t>
  </si>
  <si>
    <t>a1jj0000001QfIB</t>
  </si>
  <si>
    <t>a1jj0000001QfIC</t>
  </si>
  <si>
    <t>a1jj0000001QfID</t>
  </si>
  <si>
    <t>a1jj0000001QfIE</t>
  </si>
  <si>
    <t>a1jj0000001QfIF</t>
  </si>
  <si>
    <t>a1jj0000001QfIG</t>
  </si>
  <si>
    <t>a1jj0000001QfIH</t>
  </si>
  <si>
    <t>a1jj0000001QfII</t>
  </si>
  <si>
    <t>a1jj0000001QfIJ</t>
  </si>
  <si>
    <t>a1jj0000001QfIK</t>
  </si>
  <si>
    <t>a1jj0000001QfIL</t>
  </si>
  <si>
    <t>a1jj0000001QfIM</t>
  </si>
  <si>
    <t>a1jj0000001QfIN</t>
  </si>
  <si>
    <t>a1jj0000001QfIO</t>
  </si>
  <si>
    <t>a1jj0000001QfIP</t>
  </si>
  <si>
    <t>a1jj0000001QfIQ</t>
  </si>
  <si>
    <t>a1jj0000001QfIR</t>
  </si>
  <si>
    <t>a1jj0000001QfIS</t>
  </si>
  <si>
    <t>a1jj0000001QfIT</t>
  </si>
  <si>
    <t>a1jj0000001QfIU</t>
  </si>
  <si>
    <t>a1jj0000001QfIV</t>
  </si>
  <si>
    <t>a1jj0000001QfIW</t>
  </si>
  <si>
    <t>a1jj0000001QfIX</t>
  </si>
  <si>
    <t>a1jj0000001QfIY</t>
  </si>
  <si>
    <t>a1jj0000001QfIZ</t>
  </si>
  <si>
    <t>a1jj0000001QfIa</t>
  </si>
  <si>
    <t>a1jj0000001QfIb</t>
  </si>
  <si>
    <t>a1jj0000001QfIc</t>
  </si>
  <si>
    <t>a1jj0000001QfId</t>
  </si>
  <si>
    <t>a1jj0000001QfIe</t>
  </si>
  <si>
    <t>a1jj0000001QfIf</t>
  </si>
  <si>
    <t>a1jj0000001QfIg</t>
  </si>
  <si>
    <t>a1jj0000001QfIh</t>
  </si>
  <si>
    <t>a1jj0000001QfIi</t>
  </si>
  <si>
    <t>a1jj0000001QfIj</t>
  </si>
  <si>
    <t>a1jj0000001QfIk</t>
  </si>
  <si>
    <t>a1jj0000001QfIl</t>
  </si>
  <si>
    <t>a1jj0000001QfIm</t>
  </si>
  <si>
    <t>a1jj0000001QfIn</t>
  </si>
  <si>
    <t>a1jj0000001QfIo</t>
  </si>
  <si>
    <t>a1jj0000001QfIp</t>
  </si>
  <si>
    <t>a1jj0000001QfIq</t>
  </si>
  <si>
    <t>a1jj0000001QfIr</t>
  </si>
  <si>
    <t>a1jj0000001QfIs</t>
  </si>
  <si>
    <t>a1jj0000001QfIt</t>
  </si>
  <si>
    <t>a1jj0000001QfIu</t>
  </si>
  <si>
    <t>a1jj0000001QfIv</t>
  </si>
  <si>
    <t>a1jj0000001QfIw</t>
  </si>
  <si>
    <t>a1jj0000001QfIx</t>
  </si>
  <si>
    <t>a1jj0000001QfIy</t>
  </si>
  <si>
    <t>a1jj0000001QfIz</t>
  </si>
  <si>
    <t>a1jj0000001QfJ0</t>
  </si>
  <si>
    <t>a1jj0000001QfJ1</t>
  </si>
  <si>
    <t>a1jj0000001QfJ2</t>
  </si>
  <si>
    <t>a1jj0000001QfJ3</t>
  </si>
  <si>
    <t>a1jj0000001QfJ4</t>
  </si>
  <si>
    <t>a1jj0000001QfJ5</t>
  </si>
  <si>
    <t>a1jj0000001QfJ6</t>
  </si>
  <si>
    <t>a1jj0000001QfJ7</t>
  </si>
  <si>
    <t>a1jj0000001QfJ8</t>
  </si>
  <si>
    <t>a1jj0000001QfJ9</t>
  </si>
  <si>
    <t>a1jj0000001QfJA</t>
  </si>
  <si>
    <t>a1jj0000001QfJB</t>
  </si>
  <si>
    <t>a1jj0000001QfJC</t>
  </si>
  <si>
    <t>a1jj0000001QfJD</t>
  </si>
  <si>
    <t>a1jj0000001QfJE</t>
  </si>
  <si>
    <t>a1jj0000001QfJF</t>
  </si>
  <si>
    <t>a1jj0000001QfJG</t>
  </si>
  <si>
    <t>a1jj0000001QfJH</t>
  </si>
  <si>
    <t>a1jj0000001QfJI</t>
  </si>
  <si>
    <t>a1jj0000001QfJJ</t>
  </si>
  <si>
    <t>a1jj0000001QfJK</t>
  </si>
  <si>
    <t>a1jj0000001QfJL</t>
  </si>
  <si>
    <t>a1jj0000001QfJM</t>
  </si>
  <si>
    <t>a1jj0000001QfJN</t>
  </si>
  <si>
    <t>a1jj0000001QfJO</t>
  </si>
  <si>
    <t>a1jj0000001QfJP</t>
  </si>
  <si>
    <t>a1jj0000001QfJQ</t>
  </si>
  <si>
    <t>a1jj0000001QfL8</t>
  </si>
  <si>
    <t>a1jj0000001QfL9</t>
  </si>
  <si>
    <t>a1jj0000001QfLA</t>
  </si>
  <si>
    <t>a1jj0000001QfLB</t>
  </si>
  <si>
    <t>a1jj0000001QfLC</t>
  </si>
  <si>
    <t>a1jj0000001QfLD</t>
  </si>
  <si>
    <t>a1jj0000001QfLE</t>
  </si>
  <si>
    <t>a1jj0000001QfLF</t>
  </si>
  <si>
    <t>a1jj0000001QfLG</t>
  </si>
  <si>
    <t>a1jj0000001QfLH</t>
  </si>
  <si>
    <t>a1jj0000001QfLI</t>
  </si>
  <si>
    <t>a1jj0000001QfLJ</t>
  </si>
  <si>
    <t>a1jj0000001QfLK</t>
  </si>
  <si>
    <t>a1jj0000001QfLL</t>
  </si>
  <si>
    <t>a1jj0000001QfLM</t>
  </si>
  <si>
    <t>a1jj0000001QfLN</t>
  </si>
  <si>
    <t>a1jj0000001QfLO</t>
  </si>
  <si>
    <t>a1jj0000001QfLP</t>
  </si>
  <si>
    <t>a1jj0000001QfLQ</t>
  </si>
  <si>
    <t>a1jj0000001QfLR</t>
  </si>
  <si>
    <t>a1jj0000001QfLS</t>
  </si>
  <si>
    <t>a1jj0000001QfLT</t>
  </si>
  <si>
    <t>a1jj0000001QfLU</t>
  </si>
  <si>
    <t>a1jj0000001QfLV</t>
  </si>
  <si>
    <t>a1jj0000001QfLW</t>
  </si>
  <si>
    <t>a1jj0000001QfLX</t>
  </si>
  <si>
    <t>a1jj0000001QfLY</t>
  </si>
  <si>
    <t>a1jj0000001QfLZ</t>
  </si>
  <si>
    <t>a1jj0000001QfLa</t>
  </si>
  <si>
    <t>a1jj0000001QfLb</t>
  </si>
  <si>
    <t>a1jj0000001QfLc</t>
  </si>
  <si>
    <t>a1jj0000001QfLd</t>
  </si>
  <si>
    <t>a1jj0000001QfLe</t>
  </si>
  <si>
    <t>a1jj0000001QfLf</t>
  </si>
  <si>
    <t>a1jj0000001QfLg</t>
  </si>
  <si>
    <t>a1jj0000001QfLh</t>
  </si>
  <si>
    <t>a1jj0000001QfLi</t>
  </si>
  <si>
    <t>a1jj0000001QfLj</t>
  </si>
  <si>
    <t>a1jj0000001QfLk</t>
  </si>
  <si>
    <t>a1jj0000001QfLl</t>
  </si>
  <si>
    <t>a1jj0000001QfLm</t>
  </si>
  <si>
    <t>a1jj0000001QfLn</t>
  </si>
  <si>
    <t>a1jj0000001QfLo</t>
  </si>
  <si>
    <t>a1jj0000001QfLp</t>
  </si>
  <si>
    <t>a1jj0000001QfLq</t>
  </si>
  <si>
    <t>a1jj0000001QfLr</t>
  </si>
  <si>
    <t>a1jj0000001QfLs</t>
  </si>
  <si>
    <t>a1jj0000001QfLt</t>
  </si>
  <si>
    <t>a1jj0000001QfLu</t>
  </si>
  <si>
    <t>a1jj0000001QfLv</t>
  </si>
  <si>
    <t>a1jj0000001QfLw</t>
  </si>
  <si>
    <t>a1jj0000001QfLx</t>
  </si>
  <si>
    <t>a1jj0000001QfLy</t>
  </si>
  <si>
    <t>a1jj0000001QfLz</t>
  </si>
  <si>
    <t>a1jj0000001QfM0</t>
  </si>
  <si>
    <t>a1jj0000001QfM1</t>
  </si>
  <si>
    <t>a1jj0000001QfM2</t>
  </si>
  <si>
    <t>a1jj0000001QfM3</t>
  </si>
  <si>
    <t>a1jj0000001QfM4</t>
  </si>
  <si>
    <t>a1jj0000001QfM5</t>
  </si>
  <si>
    <t>a1jj0000001QfM6</t>
  </si>
  <si>
    <t>a1jj0000001QfM7</t>
  </si>
  <si>
    <t>a1jj0000001QfM8</t>
  </si>
  <si>
    <t>a1jj0000001QfM9</t>
  </si>
  <si>
    <t>a1jj0000001QfMA</t>
  </si>
  <si>
    <t>a1jj0000001QfMB</t>
  </si>
  <si>
    <t>a1jj0000001QfMC</t>
  </si>
  <si>
    <t>a1jj0000001QfMD</t>
  </si>
  <si>
    <t>a1jj0000001QfME</t>
  </si>
  <si>
    <t>a1jj0000001QfMF</t>
  </si>
  <si>
    <t>a1jj0000001QfMG</t>
  </si>
  <si>
    <t>a1jj0000001QfMH</t>
  </si>
  <si>
    <t>a1jj0000001QfMI</t>
  </si>
  <si>
    <t>a1jj0000001QfMJ</t>
  </si>
  <si>
    <t>a1jj0000001QfMK</t>
  </si>
  <si>
    <t>a1jj0000001QfML</t>
  </si>
  <si>
    <t>a1jj0000001QfMM</t>
  </si>
  <si>
    <t>a1jj0000001QfMN</t>
  </si>
  <si>
    <t>a1jj0000001QfMO</t>
  </si>
  <si>
    <t>a1jj0000001QfMP</t>
  </si>
  <si>
    <t>a1jj0000001QfMQ</t>
  </si>
  <si>
    <t>a1jj0000001QfMR</t>
  </si>
  <si>
    <t>a1jj0000001QfMS</t>
  </si>
  <si>
    <t>a1jj0000001QfMT</t>
  </si>
  <si>
    <t>a1jj0000001QfMU</t>
  </si>
  <si>
    <t>a1jj0000001QfMV</t>
  </si>
  <si>
    <t>a1jj0000001QfMW</t>
  </si>
  <si>
    <t>a1jj0000001QfMX</t>
  </si>
  <si>
    <t>a1jj0000001QfMY</t>
  </si>
  <si>
    <t>a1jj0000001QfMZ</t>
  </si>
  <si>
    <t>a1jj0000001QfMa</t>
  </si>
  <si>
    <t>a1jj0000001QfMb</t>
  </si>
  <si>
    <t>a1jj0000001QfMc</t>
  </si>
  <si>
    <t>a1jj0000001QfMd</t>
  </si>
  <si>
    <t>a1jj0000001QfMe</t>
  </si>
  <si>
    <t>a1jj0000001QfMf</t>
  </si>
  <si>
    <t>a1jj0000001QfMg</t>
  </si>
  <si>
    <t>a1jj0000001QfMh</t>
  </si>
  <si>
    <t>a1jj0000001QfMi</t>
  </si>
  <si>
    <t>a1jj0000001QfMj</t>
  </si>
  <si>
    <t>a1jj0000001QfMu</t>
  </si>
  <si>
    <t>a1jj0000001QfMv</t>
  </si>
  <si>
    <t>a1jj0000001QfMw</t>
  </si>
  <si>
    <t>a1jj0000001QfMx</t>
  </si>
  <si>
    <t>a1jj0000001QfMy</t>
  </si>
  <si>
    <t>a1jj0000001QfMz</t>
  </si>
  <si>
    <t>a1jj0000001QfN0</t>
  </si>
  <si>
    <t>a1jj0000001QfN1</t>
  </si>
  <si>
    <t>a1jj0000001QfN2</t>
  </si>
  <si>
    <t>a1jj0000001QfN3</t>
  </si>
  <si>
    <t>a1jj0000001QfN4</t>
  </si>
  <si>
    <t>a1jj0000001QfN5</t>
  </si>
  <si>
    <t>a1jj0000001QfN6</t>
  </si>
  <si>
    <t>a1jj0000001QfN7</t>
  </si>
  <si>
    <t>a1jj0000001QfN8</t>
  </si>
  <si>
    <t>a1jj0000001QfN9</t>
  </si>
  <si>
    <t>a1jj0000001QfNA</t>
  </si>
  <si>
    <t>a1jj0000001QfNB</t>
  </si>
  <si>
    <t>a1jj0000001QfNC</t>
  </si>
  <si>
    <t>a1jj0000001QfND</t>
  </si>
  <si>
    <t>a1jj0000001QfNE</t>
  </si>
  <si>
    <t>a1jj0000001QfNF</t>
  </si>
  <si>
    <t>a1jj0000001QfNG</t>
  </si>
  <si>
    <t>a1jj0000001QfNH</t>
  </si>
  <si>
    <t>a1jj0000001QfNI</t>
  </si>
  <si>
    <t>a1jj0000001QfNJ</t>
  </si>
  <si>
    <t>a1jj0000001QfNK</t>
  </si>
  <si>
    <t>a1jj0000001QfNL</t>
  </si>
  <si>
    <t>a1jj0000001QfNM</t>
  </si>
  <si>
    <t>a1jj0000001QfNN</t>
  </si>
  <si>
    <t>a1jj0000001QfNO</t>
  </si>
  <si>
    <t>a1jj0000001QfNP</t>
  </si>
  <si>
    <t>a1jj0000001QfNQ</t>
  </si>
  <si>
    <t>a1jj0000001QfNR</t>
  </si>
  <si>
    <t>a1jj0000001QfNS</t>
  </si>
  <si>
    <t>a1jj0000001QfNT</t>
  </si>
  <si>
    <t>a1jj0000001QfNU</t>
  </si>
  <si>
    <t>a1jj0000001QfNV</t>
  </si>
  <si>
    <t>a1jj0000001QfNW</t>
  </si>
  <si>
    <t>a1jj0000001QfNX</t>
  </si>
  <si>
    <t>a1jj0000001QfNY</t>
  </si>
  <si>
    <t>a1jj0000001QfNZ</t>
  </si>
  <si>
    <t>a1jj0000001QfNa</t>
  </si>
  <si>
    <t>a1jj0000001QfNb</t>
  </si>
  <si>
    <t>a1jj0000001QfNc</t>
  </si>
  <si>
    <t>a1jj0000001QfNd</t>
  </si>
  <si>
    <t>a1jj0000001QfNe</t>
  </si>
  <si>
    <t>a1jj0000001QfNf</t>
  </si>
  <si>
    <t>a1jj0000001QfNg</t>
  </si>
  <si>
    <t>a1jj0000001QfNh</t>
  </si>
  <si>
    <t>a1jj0000001QfNi</t>
  </si>
  <si>
    <t>a1jj0000001QfNj</t>
  </si>
  <si>
    <t>a1jj0000001QfNk</t>
  </si>
  <si>
    <t>a1jj0000001QfNl</t>
  </si>
  <si>
    <t>a1jj0000001QfNm</t>
  </si>
  <si>
    <t>a1jj0000001QfNn</t>
  </si>
  <si>
    <t>a1jj0000001QfNo</t>
  </si>
  <si>
    <t>a1jj0000001QfNp</t>
  </si>
  <si>
    <t>a1jj0000001QfNq</t>
  </si>
  <si>
    <t>a1jj0000001QfNr</t>
  </si>
  <si>
    <t>a1jj0000001QfNs</t>
  </si>
  <si>
    <t>a1jj0000001QfNt</t>
  </si>
  <si>
    <t>a1jj0000001QfNu</t>
  </si>
  <si>
    <t>a1jj0000001QfNv</t>
  </si>
  <si>
    <t>a1jj0000001QfNw</t>
  </si>
  <si>
    <t>a1jj0000001QfNx</t>
  </si>
  <si>
    <t>a1jj0000001QfNy</t>
  </si>
  <si>
    <t>a1jj0000001QfNz</t>
  </si>
  <si>
    <t>a1jj0000001QfO0</t>
  </si>
  <si>
    <t>a1jj0000001QfO1</t>
  </si>
  <si>
    <t>a1jj0000001QfO2</t>
  </si>
  <si>
    <t>a1jj0000001QfO3</t>
  </si>
  <si>
    <t>a1jj0000001QfO4</t>
  </si>
  <si>
    <t>a1jj0000001QfO5</t>
  </si>
  <si>
    <t>a1jj0000001QfO6</t>
  </si>
  <si>
    <t>a1jj0000001QfO7</t>
  </si>
  <si>
    <t>a1jj0000001QfO8</t>
  </si>
  <si>
    <t>a1jj0000001QfO9</t>
  </si>
  <si>
    <t>a1jj0000001QfOA</t>
  </si>
  <si>
    <t>a1jj0000001QfOB</t>
  </si>
  <si>
    <t>a1jj0000001QfOC</t>
  </si>
  <si>
    <t>a1jj0000001QfOD</t>
  </si>
  <si>
    <t>a1jj0000001QfOE</t>
  </si>
  <si>
    <t>a1jj0000001QfOF</t>
  </si>
  <si>
    <t>a1jj0000001QfOG</t>
  </si>
  <si>
    <t>a1jj0000001QfOH</t>
  </si>
  <si>
    <t>a1jj0000001QfOI</t>
  </si>
  <si>
    <t>a1jj0000001QfOJ</t>
  </si>
  <si>
    <t>a1jj0000001QfOK</t>
  </si>
  <si>
    <t>a1jj0000001QfOL</t>
  </si>
  <si>
    <t>a1jj0000001QfOM</t>
  </si>
  <si>
    <t>a1jj0000001QfON</t>
  </si>
  <si>
    <t>a1jj0000001QfOO</t>
  </si>
  <si>
    <t>a1jj0000001QfOP</t>
  </si>
  <si>
    <t>a1jj0000001QfOQ</t>
  </si>
  <si>
    <t>a1jj0000001QfOR</t>
  </si>
  <si>
    <t>a1jj0000001QfOS</t>
  </si>
  <si>
    <t>a1jj0000001QfOT</t>
  </si>
  <si>
    <t>a1jj0000001QfOU</t>
  </si>
  <si>
    <t>a1jj0000001QfOV</t>
  </si>
  <si>
    <t>a1jj0000001QfQD</t>
  </si>
  <si>
    <t>a1jj0000001QfQE</t>
  </si>
  <si>
    <t>a1jj0000001QfQF</t>
  </si>
  <si>
    <t>a1jj0000001QfQG</t>
  </si>
  <si>
    <t>a1jj0000001QfQH</t>
  </si>
  <si>
    <t>a1jj0000001QfQI</t>
  </si>
  <si>
    <t>a1jj0000001QfQJ</t>
  </si>
  <si>
    <t>a1jj0000001QfQK</t>
  </si>
  <si>
    <t>a1jj0000001QfQL</t>
  </si>
  <si>
    <t>a1jj0000001QfQM</t>
  </si>
  <si>
    <t>a1jj0000001QfQN</t>
  </si>
  <si>
    <t>a1jj0000001QfQO</t>
  </si>
  <si>
    <t>a1jj0000001QfQP</t>
  </si>
  <si>
    <t>a1jj0000001QfQQ</t>
  </si>
  <si>
    <t>a1jj0000001QfQR</t>
  </si>
  <si>
    <t>a1jj0000001QfQS</t>
  </si>
  <si>
    <t>a1jj0000001QfQT</t>
  </si>
  <si>
    <t>a1jj0000001QfQU</t>
  </si>
  <si>
    <t>a1jj0000001QfQV</t>
  </si>
  <si>
    <t>a1jj0000001QfQW</t>
  </si>
  <si>
    <t>a1jj0000001QfQX</t>
  </si>
  <si>
    <t>a1jj0000001QfQY</t>
  </si>
  <si>
    <t>a1jj0000001QfQZ</t>
  </si>
  <si>
    <t>a1jj0000001QfQa</t>
  </si>
  <si>
    <t>a1jj0000001QfQb</t>
  </si>
  <si>
    <t>a1jj0000001QfQc</t>
  </si>
  <si>
    <t>a1jj0000001QfQd</t>
  </si>
  <si>
    <t>a1jj0000001QfQe</t>
  </si>
  <si>
    <t>a1jj0000001QfQf</t>
  </si>
  <si>
    <t>a1jj0000001QfQg</t>
  </si>
  <si>
    <t>a1jj0000001QfQh</t>
  </si>
  <si>
    <t>a1jj0000001QfQi</t>
  </si>
  <si>
    <t>a1jj0000001QfQj</t>
  </si>
  <si>
    <t>a1jj0000001QfQk</t>
  </si>
  <si>
    <t>a1jj0000001QfQl</t>
  </si>
  <si>
    <t>a1jj0000001QfQm</t>
  </si>
  <si>
    <t>a1jj0000001QfQn</t>
  </si>
  <si>
    <t>a1jj0000001QfQo</t>
  </si>
  <si>
    <t>a1jj0000001QfQp</t>
  </si>
  <si>
    <t>a1jj0000001QfQq</t>
  </si>
  <si>
    <t>a1jj0000001QfQr</t>
  </si>
  <si>
    <t>a1jj0000001QfQs</t>
  </si>
  <si>
    <t>a1jj0000001QfQt</t>
  </si>
  <si>
    <t>a1jj0000001QfQu</t>
  </si>
  <si>
    <t>a1jj0000001QfQv</t>
  </si>
  <si>
    <t>a1jj0000001QfQw</t>
  </si>
  <si>
    <t>a1jj0000001QfQx</t>
  </si>
  <si>
    <t>a1jj0000001QfQy</t>
  </si>
  <si>
    <t>a1jj0000001QfQz</t>
  </si>
  <si>
    <t>a1jj0000001QfR0</t>
  </si>
  <si>
    <t>a1jj0000001QfR1</t>
  </si>
  <si>
    <t>a1jj0000001QfR2</t>
  </si>
  <si>
    <t>a1jj0000001QfR3</t>
  </si>
  <si>
    <t>a1jj0000001QfR4</t>
  </si>
  <si>
    <t>a1jj0000001QfR5</t>
  </si>
  <si>
    <t>a1jj0000001QfR6</t>
  </si>
  <si>
    <t>a1jj0000001QfR7</t>
  </si>
  <si>
    <t>a1jj0000001QfR8</t>
  </si>
  <si>
    <t>a1jj0000001QfR9</t>
  </si>
  <si>
    <t>a1jj0000001QfRA</t>
  </si>
  <si>
    <t>a1jj0000001QfRB</t>
  </si>
  <si>
    <t>a1jj0000001QfRC</t>
  </si>
  <si>
    <t>a1jj0000001QfRD</t>
  </si>
  <si>
    <t>a1jj0000001QfRE</t>
  </si>
  <si>
    <t>a1jj0000001QfRF</t>
  </si>
  <si>
    <t>a1jj0000001QfRG</t>
  </si>
  <si>
    <t>a1jj0000001QfRH</t>
  </si>
  <si>
    <t>a1jj0000001QfRI</t>
  </si>
  <si>
    <t>a1jj0000001QfRJ</t>
  </si>
  <si>
    <t>a1jj0000001QfRK</t>
  </si>
  <si>
    <t>a1jj0000001QfRL</t>
  </si>
  <si>
    <t>a1jj0000001QfRM</t>
  </si>
  <si>
    <t>a1jj0000001QfRN</t>
  </si>
  <si>
    <t>a1jj0000001QfRO</t>
  </si>
  <si>
    <t>a1jj0000001QfRP</t>
  </si>
  <si>
    <t>a1jj0000001QfRQ</t>
  </si>
  <si>
    <t>a1jj0000001QfRR</t>
  </si>
  <si>
    <t>a1jj0000001QfRS</t>
  </si>
  <si>
    <t>a1jj0000001QfRT</t>
  </si>
  <si>
    <t>a1jj0000001QfRU</t>
  </si>
  <si>
    <t>a1jj0000001QfRV</t>
  </si>
  <si>
    <t>a1jj0000001QfRW</t>
  </si>
  <si>
    <t>a1jj0000001QfRX</t>
  </si>
  <si>
    <t>a1jj0000001QfRY</t>
  </si>
  <si>
    <t>a1jj0000001QfRZ</t>
  </si>
  <si>
    <t>a1jj0000001QfRa</t>
  </si>
  <si>
    <t>a1jj0000001QfRb</t>
  </si>
  <si>
    <t>a1jj0000001QfRc</t>
  </si>
  <si>
    <t>a1jj0000001QfRd</t>
  </si>
  <si>
    <t>a1jj0000001QfRe</t>
  </si>
  <si>
    <t>a1jj0000001QfRf</t>
  </si>
  <si>
    <t>a1jj0000001QfRg</t>
  </si>
  <si>
    <t>a1jj0000001QfRh</t>
  </si>
  <si>
    <t>a1jj0000001QfRi</t>
  </si>
  <si>
    <t>a1jj0000001QfRj</t>
  </si>
  <si>
    <t>a1jj0000001QfRk</t>
  </si>
  <si>
    <t>a1jj0000001QfRl</t>
  </si>
  <si>
    <t>a1jj0000001QfRm</t>
  </si>
  <si>
    <t>a1jj0000001QfRn</t>
  </si>
  <si>
    <t>a1jj0000001QfRo</t>
  </si>
  <si>
    <t>a1jj0000001QfTR</t>
  </si>
  <si>
    <t>a1jj0000001QfTS</t>
  </si>
  <si>
    <t>a1jj0000001QfTT</t>
  </si>
  <si>
    <t>a1jj0000001QfTU</t>
  </si>
  <si>
    <t>a1jj0000001QfTV</t>
  </si>
  <si>
    <t>a1jj0000001QfTW</t>
  </si>
  <si>
    <t>a1jj0000001QfTX</t>
  </si>
  <si>
    <t>a1jj0000001QfTY</t>
  </si>
  <si>
    <t>a1jj0000001QfTZ</t>
  </si>
  <si>
    <t>a1jj0000001QfTa</t>
  </si>
  <si>
    <t>a1jj0000001QfTb</t>
  </si>
  <si>
    <t>a1jj0000001QfTc</t>
  </si>
  <si>
    <t>a1jj0000001QfTd</t>
  </si>
  <si>
    <t>a1jj0000001QfTe</t>
  </si>
  <si>
    <t>a1jj0000001QfTf</t>
  </si>
  <si>
    <t>a1jj0000001QfTg</t>
  </si>
  <si>
    <t>a1jj0000001QfTh</t>
  </si>
  <si>
    <t>a1jj0000001QfTi</t>
  </si>
  <si>
    <t>a1jj0000001QfTj</t>
  </si>
  <si>
    <t>a1jj0000001QfTk</t>
  </si>
  <si>
    <t>a1jj0000001QfTl</t>
  </si>
  <si>
    <t>a1jj0000001QfTm</t>
  </si>
  <si>
    <t>a1jj0000001QfTn</t>
  </si>
  <si>
    <t>a1jj0000001QfTo</t>
  </si>
  <si>
    <t>a1jj0000001QfTp</t>
  </si>
  <si>
    <t>a1jj0000001QfTq</t>
  </si>
  <si>
    <t>a1jj0000001QfTr</t>
  </si>
  <si>
    <t>a1jj0000001QfTs</t>
  </si>
  <si>
    <t>a1jj0000001QfTt</t>
  </si>
  <si>
    <t>a1jj0000001QfTu</t>
  </si>
  <si>
    <t>a1jj0000001QfTv</t>
  </si>
  <si>
    <t>a1jj0000001QfTw</t>
  </si>
  <si>
    <t>a1jj0000001QfTx</t>
  </si>
  <si>
    <t>a1jj0000001QfTy</t>
  </si>
  <si>
    <t>a1jj0000001QfTz</t>
  </si>
  <si>
    <t>a1jj0000001QfU0</t>
  </si>
  <si>
    <t>a1jj0000001QfU1</t>
  </si>
  <si>
    <t>a1jj0000001QfU2</t>
  </si>
  <si>
    <t>a1jj0000001QfU3</t>
  </si>
  <si>
    <t>a1jj0000001QfU4</t>
  </si>
  <si>
    <t>a1jj0000001QfU5</t>
  </si>
  <si>
    <t>a1jj0000001QfU6</t>
  </si>
  <si>
    <t>a1jj0000001QfU7</t>
  </si>
  <si>
    <t>a1jj0000001QfU8</t>
  </si>
  <si>
    <t>a1jj0000001QfU9</t>
  </si>
  <si>
    <t>a1jj0000001QfUA</t>
  </si>
  <si>
    <t>a1jj0000001QfUB</t>
  </si>
  <si>
    <t>a1jj0000001QfUC</t>
  </si>
  <si>
    <t>a1jj0000001QfUD</t>
  </si>
  <si>
    <t>a1jj0000001QfUE</t>
  </si>
  <si>
    <t>a1jj0000001QfUF</t>
  </si>
  <si>
    <t>a1jj0000001QfUG</t>
  </si>
  <si>
    <t>a1jj0000001QfUH</t>
  </si>
  <si>
    <t>a1jj0000001QfUI</t>
  </si>
  <si>
    <t>a1jj0000001QfUJ</t>
  </si>
  <si>
    <t>a1jj0000001QfUK</t>
  </si>
  <si>
    <t>a1jj0000001QfUL</t>
  </si>
  <si>
    <t>a1jj0000001QfUM</t>
  </si>
  <si>
    <t>a1jj0000001QfUN</t>
  </si>
  <si>
    <t>a1jj0000001QfUO</t>
  </si>
  <si>
    <t>a1jj0000001QfUP</t>
  </si>
  <si>
    <t>a1jj0000001QfUQ</t>
  </si>
  <si>
    <t>a1jj0000001QfUR</t>
  </si>
  <si>
    <t>a1jj0000001QfUS</t>
  </si>
  <si>
    <t>a1jj0000001QfUT</t>
  </si>
  <si>
    <t>a1jj0000001QfUU</t>
  </si>
  <si>
    <t>a1jj0000001QfUV</t>
  </si>
  <si>
    <t>a1jj0000001QfUW</t>
  </si>
  <si>
    <t>a1jj0000001QfUX</t>
  </si>
  <si>
    <t>a1jj0000001QfUY</t>
  </si>
  <si>
    <t>a1jj0000001QfUZ</t>
  </si>
  <si>
    <t>a1jj0000001QfUa</t>
  </si>
  <si>
    <t>a1jj0000001QfUb</t>
  </si>
  <si>
    <t>a1jj0000001QfUc</t>
  </si>
  <si>
    <t>a1jj0000001QfUd</t>
  </si>
  <si>
    <t>a1jj0000001QfUe</t>
  </si>
  <si>
    <t>a1jj0000001QfUf</t>
  </si>
  <si>
    <t>a1jj0000001QfUg</t>
  </si>
  <si>
    <t>a1jj0000001QfUh</t>
  </si>
  <si>
    <t>a1jj0000001QfUi</t>
  </si>
  <si>
    <t>a1jj0000001QfUj</t>
  </si>
  <si>
    <t>a1jj0000001QfUk</t>
  </si>
  <si>
    <t>a1jj0000001QfUl</t>
  </si>
  <si>
    <t>a1jj0000001QfUm</t>
  </si>
  <si>
    <t>a1jj0000001QfUn</t>
  </si>
  <si>
    <t>a1jj0000001QfUo</t>
  </si>
  <si>
    <t>a1jj0000001QfUp</t>
  </si>
  <si>
    <t>a1jj0000001QfUq</t>
  </si>
  <si>
    <t>a1jj0000001QfUr</t>
  </si>
  <si>
    <t>a1jj0000001QfUs</t>
  </si>
  <si>
    <t>a1jj0000001QfUt</t>
  </si>
  <si>
    <t>a1jj0000001QfUu</t>
  </si>
  <si>
    <t>a1jj0000001QfUv</t>
  </si>
  <si>
    <t>a1jj0000001QfUw</t>
  </si>
  <si>
    <t>a1jj0000001QfUx</t>
  </si>
  <si>
    <t>a1jj0000001QfUy</t>
  </si>
  <si>
    <t>a1jj0000001QfUz</t>
  </si>
  <si>
    <t>a1jj0000001QfV0</t>
  </si>
  <si>
    <t>a1jj0000001QfV1</t>
  </si>
  <si>
    <t>a1jj0000001QfV2</t>
  </si>
  <si>
    <t>a1jj0000001QfWk</t>
  </si>
  <si>
    <t>a1jj0000001QfWl</t>
  </si>
  <si>
    <t>a1jj0000001QfWm</t>
  </si>
  <si>
    <t>a1jj0000001QfWn</t>
  </si>
  <si>
    <t>a1jj0000001QfWo</t>
  </si>
  <si>
    <t>a1jj0000001QfWp</t>
  </si>
  <si>
    <t>a1jj0000001QfWq</t>
  </si>
  <si>
    <t>a1jj0000001QfWr</t>
  </si>
  <si>
    <t>a1jj0000001QfWs</t>
  </si>
  <si>
    <t>a1jj0000001QfWt</t>
  </si>
  <si>
    <t>a1jj0000001QfWu</t>
  </si>
  <si>
    <t>a1jj0000001QfWv</t>
  </si>
  <si>
    <t>a1jj0000001QfWw</t>
  </si>
  <si>
    <t>a1jj0000001QfWx</t>
  </si>
  <si>
    <t>a1jj0000001QfWy</t>
  </si>
  <si>
    <t>a1jj0000001QfWz</t>
  </si>
  <si>
    <t>a1jj0000001QfX0</t>
  </si>
  <si>
    <t>a1jj0000001QfX1</t>
  </si>
  <si>
    <t>a1jj0000001QfX2</t>
  </si>
  <si>
    <t>a1jj0000001QfX3</t>
  </si>
  <si>
    <t>a1jj0000001QfX4</t>
  </si>
  <si>
    <t>a1jj0000001QfX5</t>
  </si>
  <si>
    <t>a1jj0000001QfX6</t>
  </si>
  <si>
    <t>a1jj0000001QfX7</t>
  </si>
  <si>
    <t>a1jj0000001QfX8</t>
  </si>
  <si>
    <t>a1jj0000001QfX9</t>
  </si>
  <si>
    <t>a1jj0000001QfXA</t>
  </si>
  <si>
    <t>a1jj0000001QfXB</t>
  </si>
  <si>
    <t>a1jj0000001QfXC</t>
  </si>
  <si>
    <t>a1jj0000001QfXD</t>
  </si>
  <si>
    <t>a1jj0000001QfXE</t>
  </si>
  <si>
    <t>a1jj0000001QfXF</t>
  </si>
  <si>
    <t>a1jj0000001QfXG</t>
  </si>
  <si>
    <t>a1jj0000001QfXH</t>
  </si>
  <si>
    <t>a1jj0000001QfXI</t>
  </si>
  <si>
    <t>a1jj0000001QfXJ</t>
  </si>
  <si>
    <t>a1jj0000001QfXK</t>
  </si>
  <si>
    <t>a1jj0000001QfXL</t>
  </si>
  <si>
    <t>a1jj0000001QfXM</t>
  </si>
  <si>
    <t>a1jj0000001QfXN</t>
  </si>
  <si>
    <t>a1jj0000001QfXO</t>
  </si>
  <si>
    <t>a1jj0000001QfXP</t>
  </si>
  <si>
    <t>a1jj0000001QfXQ</t>
  </si>
  <si>
    <t>a1jj0000001QfXR</t>
  </si>
  <si>
    <t>a1jj0000001QfXS</t>
  </si>
  <si>
    <t>a1jj0000001QfXT</t>
  </si>
  <si>
    <t>a1jj0000001QfXU</t>
  </si>
  <si>
    <t>a1jj0000001QfXV</t>
  </si>
  <si>
    <t>a1jj0000001QfXW</t>
  </si>
  <si>
    <t>a1jj0000001QfXX</t>
  </si>
  <si>
    <t>a1jj0000001QfXY</t>
  </si>
  <si>
    <t>a1jj0000001QfXZ</t>
  </si>
  <si>
    <t>a1jj0000001QfXa</t>
  </si>
  <si>
    <t>a1jj0000001QfXb</t>
  </si>
  <si>
    <t>a1jj0000001QfXc</t>
  </si>
  <si>
    <t>a1jj0000001QfXd</t>
  </si>
  <si>
    <t>a1jj0000001QfXe</t>
  </si>
  <si>
    <t>a1jj0000001QfXf</t>
  </si>
  <si>
    <t>a1jj0000001QfXg</t>
  </si>
  <si>
    <t>a1jj0000001QfXh</t>
  </si>
  <si>
    <t>a1jj0000001QfXi</t>
  </si>
  <si>
    <t>a1jj0000001QfXj</t>
  </si>
  <si>
    <t>a1jj0000001QfXk</t>
  </si>
  <si>
    <t>a1jj0000001QfXl</t>
  </si>
  <si>
    <t>a1jj0000001QfXm</t>
  </si>
  <si>
    <t>a1jj0000001QfXn</t>
  </si>
  <si>
    <t>a1jj0000001QfXo</t>
  </si>
  <si>
    <t>a1jj0000001QfXp</t>
  </si>
  <si>
    <t>a1jj0000001QfXq</t>
  </si>
  <si>
    <t>a1jj0000001QfXr</t>
  </si>
  <si>
    <t>a1jj0000001QfXs</t>
  </si>
  <si>
    <t>a1jj0000001QfXt</t>
  </si>
  <si>
    <t>a1jj0000001QfXu</t>
  </si>
  <si>
    <t>a1jj0000001QfXv</t>
  </si>
  <si>
    <t>a1jj0000001QfXw</t>
  </si>
  <si>
    <t>a1jj0000001QfXx</t>
  </si>
  <si>
    <t>a1jj0000001QfXy</t>
  </si>
  <si>
    <t>a1jj0000001QfXz</t>
  </si>
  <si>
    <t>a1jj0000001QfY0</t>
  </si>
  <si>
    <t>a1jj0000001QfY1</t>
  </si>
  <si>
    <t>a1jj0000001QfY2</t>
  </si>
  <si>
    <t>a1jj0000001QfY3</t>
  </si>
  <si>
    <t>a1jj0000001QfY4</t>
  </si>
  <si>
    <t>a1jj0000001QfY5</t>
  </si>
  <si>
    <t>a1jj0000001QfY6</t>
  </si>
  <si>
    <t>a1jj0000001QfY7</t>
  </si>
  <si>
    <t>a1jj0000001QfY8</t>
  </si>
  <si>
    <t>a1jj0000001QfY9</t>
  </si>
  <si>
    <t>a1jj0000001QfYA</t>
  </si>
  <si>
    <t>a1jj0000001QfYB</t>
  </si>
  <si>
    <t>a1jj0000001QfYC</t>
  </si>
  <si>
    <t>a1jj0000001QfYD</t>
  </si>
  <si>
    <t>a1jj0000001QfYE</t>
  </si>
  <si>
    <t>a1jj0000001QfYF</t>
  </si>
  <si>
    <t>a1jj0000001QfYG</t>
  </si>
  <si>
    <t>a1jj0000001QfYH</t>
  </si>
  <si>
    <t>a1jj0000001QfYI</t>
  </si>
  <si>
    <t>a1jj0000001QfYJ</t>
  </si>
  <si>
    <t>a1jj0000001QfYK</t>
  </si>
  <si>
    <t>a1jj0000001QfYL</t>
  </si>
  <si>
    <t>a1jj0000001Qfa3</t>
  </si>
  <si>
    <t>a1jj0000001Qfa4</t>
  </si>
  <si>
    <t>a1jj0000001Qfa5</t>
  </si>
  <si>
    <t>a1jj0000001Qfa6</t>
  </si>
  <si>
    <t>a1jj0000001Qfa7</t>
  </si>
  <si>
    <t>a1jj0000001Qfa8</t>
  </si>
  <si>
    <t>a1jj0000001Qfa9</t>
  </si>
  <si>
    <t>a1jj0000001QfaA</t>
  </si>
  <si>
    <t>a1jj0000001QfaB</t>
  </si>
  <si>
    <t>a1jj0000001QfaC</t>
  </si>
  <si>
    <t>a1jj0000001QfaD</t>
  </si>
  <si>
    <t>a1jj0000001QfaE</t>
  </si>
  <si>
    <t>a1jj0000001QfaF</t>
  </si>
  <si>
    <t>a1jj0000001QfaG</t>
  </si>
  <si>
    <t>a1jj0000001QfaH</t>
  </si>
  <si>
    <t>a1jj0000001QfaI</t>
  </si>
  <si>
    <t>a1jj0000001QfaJ</t>
  </si>
  <si>
    <t>a1jj0000001QfaK</t>
  </si>
  <si>
    <t>a1jj0000001QfaL</t>
  </si>
  <si>
    <t>a1jj0000001QfaM</t>
  </si>
  <si>
    <t>a1jj0000001QfaN</t>
  </si>
  <si>
    <t>a1jj0000001QfaO</t>
  </si>
  <si>
    <t>a1jj0000001QfaP</t>
  </si>
  <si>
    <t>a1jj0000001QfaQ</t>
  </si>
  <si>
    <t>a1jj0000001QfaR</t>
  </si>
  <si>
    <t>a1jj0000001QfaS</t>
  </si>
  <si>
    <t>a1jj0000001QfaT</t>
  </si>
  <si>
    <t>a1jj0000001QfaU</t>
  </si>
  <si>
    <t>a1jj0000001QfaV</t>
  </si>
  <si>
    <t>a1jj0000001QfaW</t>
  </si>
  <si>
    <t>a1jj0000001QfaX</t>
  </si>
  <si>
    <t>a1jj0000001QfaY</t>
  </si>
  <si>
    <t>a1jj0000001QfaZ</t>
  </si>
  <si>
    <t>a1jj0000001Qfaa</t>
  </si>
  <si>
    <t>a1jj0000001Qfab</t>
  </si>
  <si>
    <t>a1jj0000001Qfac</t>
  </si>
  <si>
    <t>a1jj0000001Qfad</t>
  </si>
  <si>
    <t>a1jj0000001Qfae</t>
  </si>
  <si>
    <t>a1jj0000001Qfaf</t>
  </si>
  <si>
    <t>a1jj0000001Qfag</t>
  </si>
  <si>
    <t>a1jj0000001Qfah</t>
  </si>
  <si>
    <t>a1jj0000001Qfai</t>
  </si>
  <si>
    <t>a1jj0000001Qfaj</t>
  </si>
  <si>
    <t>a1jj0000001Qfak</t>
  </si>
  <si>
    <t>a1jj0000001Qfal</t>
  </si>
  <si>
    <t>a1jj0000001Qfam</t>
  </si>
  <si>
    <t>a1jj0000001Qfan</t>
  </si>
  <si>
    <t>a1jj0000001Qfao</t>
  </si>
  <si>
    <t>a1jj0000001Qfap</t>
  </si>
  <si>
    <t>a1jj0000001Qfaq</t>
  </si>
  <si>
    <t>a1jj0000001Qfar</t>
  </si>
  <si>
    <t>a1jj0000001Qfas</t>
  </si>
  <si>
    <t>a1jj0000001Qfat</t>
  </si>
  <si>
    <t>a1jj0000001Qfau</t>
  </si>
  <si>
    <t>a1jj0000001Qfav</t>
  </si>
  <si>
    <t>a1jj0000001Qfaw</t>
  </si>
  <si>
    <t>a1jj0000001Qfax</t>
  </si>
  <si>
    <t>a1jj0000001Qfay</t>
  </si>
  <si>
    <t>a1jj0000001Qfaz</t>
  </si>
  <si>
    <t>a1jj0000001Qfb0</t>
  </si>
  <si>
    <t>a1jj0000001Qfb1</t>
  </si>
  <si>
    <t>a1jj0000001Qfb2</t>
  </si>
  <si>
    <t>a1jj0000001Qfb3</t>
  </si>
  <si>
    <t>a1jj0000001Qfb4</t>
  </si>
  <si>
    <t>a1jj0000001Qfb5</t>
  </si>
  <si>
    <t>a1jj0000001Qfb6</t>
  </si>
  <si>
    <t>a1jj0000001Qfb7</t>
  </si>
  <si>
    <t>a1jj0000001Qfb8</t>
  </si>
  <si>
    <t>a1jj0000001Qfb9</t>
  </si>
  <si>
    <t>a1jj0000001QfbA</t>
  </si>
  <si>
    <t>a1jj0000001QfbB</t>
  </si>
  <si>
    <t>a1jj0000001QfbC</t>
  </si>
  <si>
    <t>a1jj0000001QfbD</t>
  </si>
  <si>
    <t>a1jj0000001QfbE</t>
  </si>
  <si>
    <t>a1jj0000001QfbF</t>
  </si>
  <si>
    <t>a1jj0000001QfbG</t>
  </si>
  <si>
    <t>a1jj0000001QfbH</t>
  </si>
  <si>
    <t>a1jj0000001QfbI</t>
  </si>
  <si>
    <t>a1jj0000001QfbJ</t>
  </si>
  <si>
    <t>a1jj0000001QfbK</t>
  </si>
  <si>
    <t>a1jj0000001QfbL</t>
  </si>
  <si>
    <t>a1jj0000001QfbM</t>
  </si>
  <si>
    <t>a1jj0000001QfbN</t>
  </si>
  <si>
    <t>a1jj0000001QfbO</t>
  </si>
  <si>
    <t>a1jj0000001QfbP</t>
  </si>
  <si>
    <t>a1jj0000001QfbQ</t>
  </si>
  <si>
    <t>a1jj0000001QfbR</t>
  </si>
  <si>
    <t>a1jj0000001QfbS</t>
  </si>
  <si>
    <t>a1jj0000001QfbT</t>
  </si>
  <si>
    <t>a1jj0000001QfbU</t>
  </si>
  <si>
    <t>a1jj0000001QfbV</t>
  </si>
  <si>
    <t>a1jj0000001QfbW</t>
  </si>
  <si>
    <t>a1jj0000001QfbX</t>
  </si>
  <si>
    <t>a1jj0000001QfbY</t>
  </si>
  <si>
    <t>a1jj0000001QfbZ</t>
  </si>
  <si>
    <t>a1jj0000001Qfba</t>
  </si>
  <si>
    <t>a1jj0000001Qfbb</t>
  </si>
  <si>
    <t>a1jj0000001Qfbc</t>
  </si>
  <si>
    <t>a1jj0000001Qfbd</t>
  </si>
  <si>
    <t>a1jj0000001Qfbe</t>
  </si>
  <si>
    <t>a1jj0000001QfdA</t>
  </si>
  <si>
    <t>a1jj0000001QfdB</t>
  </si>
  <si>
    <t>a1jj0000001Soh5</t>
  </si>
  <si>
    <t>a1jj0000001Soh7</t>
  </si>
  <si>
    <t>a1jj0000001Soio</t>
  </si>
  <si>
    <t>a1jj0000001Soip</t>
  </si>
  <si>
    <t>a1jj0000001Soiq</t>
  </si>
  <si>
    <t>a1jj0000001Soir</t>
  </si>
  <si>
    <t>a1jj0000001Sois</t>
  </si>
  <si>
    <t>a1jj0000001Soit</t>
  </si>
  <si>
    <t>a1jj0000001Soiu</t>
  </si>
  <si>
    <t>a1jj0000001Soiv</t>
  </si>
  <si>
    <t>a1jj0000001Soiw</t>
  </si>
  <si>
    <t>a1jj0000001Soix</t>
  </si>
  <si>
    <t>a1jj0000001Soiy</t>
  </si>
  <si>
    <t>a1jj0000001Soiz</t>
  </si>
  <si>
    <t>a1jj0000001Soj0</t>
  </si>
  <si>
    <t>a1jj0000001Soj1</t>
  </si>
  <si>
    <t>a1jj0000001Soj2</t>
  </si>
  <si>
    <t>a1jj0000001Soj3</t>
  </si>
  <si>
    <t>a1jj0000001Soj4</t>
  </si>
  <si>
    <t>a1jj0000001Soj5</t>
  </si>
  <si>
    <t>a1jj0000001Soj6</t>
  </si>
  <si>
    <t>a1jj0000001Soj7</t>
  </si>
  <si>
    <t>a1jj0000001Soj8</t>
  </si>
  <si>
    <t>a1jj0000001Soj9</t>
  </si>
  <si>
    <t>a1jj0000001SojA</t>
  </si>
  <si>
    <t>a1jj0000001SojB</t>
  </si>
  <si>
    <t>a1jj0000001SojC</t>
  </si>
  <si>
    <t>a1jj0000001SojD</t>
  </si>
  <si>
    <t>a1jj0000001SojE</t>
  </si>
  <si>
    <t>a1jj0000001SojF</t>
  </si>
  <si>
    <t>a1jj0000001SojG</t>
  </si>
  <si>
    <t>a1jj0000001SojH</t>
  </si>
  <si>
    <t>a1jj0000001SojI</t>
  </si>
  <si>
    <t>a1jj0000001SojJ</t>
  </si>
  <si>
    <t>a1jj0000001SojK</t>
  </si>
  <si>
    <t>a1jj0000001SojL</t>
  </si>
  <si>
    <t>a1jj0000001SojM</t>
  </si>
  <si>
    <t>a1jj0000001SojN</t>
  </si>
  <si>
    <t>a1jj0000001SojO</t>
  </si>
  <si>
    <t>a1jj0000001SojP</t>
  </si>
  <si>
    <t>a1jj0000001SojQ</t>
  </si>
  <si>
    <t>a1jj0000001SojR</t>
  </si>
  <si>
    <t>a1jj0000001SojS</t>
  </si>
  <si>
    <t>a1jj0000001SojT</t>
  </si>
  <si>
    <t>a1jj0000001SojU</t>
  </si>
  <si>
    <t>a1jj0000001SojV</t>
  </si>
  <si>
    <t>a1jj0000001SojW</t>
  </si>
  <si>
    <t>a1jj0000001SojX</t>
  </si>
  <si>
    <t>a1jj0000001SojY</t>
  </si>
  <si>
    <t>a1jj0000001SojZ</t>
  </si>
  <si>
    <t>a1jj0000001Soja</t>
  </si>
  <si>
    <t>a1jj0000001Sojb</t>
  </si>
  <si>
    <t>a1jj0000001Sojc</t>
  </si>
  <si>
    <t>a1jj0000001Sojd</t>
  </si>
  <si>
    <t>a1jj0000001Soje</t>
  </si>
  <si>
    <t>a1jj0000001Sojf</t>
  </si>
  <si>
    <t>a1jj0000001Sojg</t>
  </si>
  <si>
    <t>a1jj0000001Sojh</t>
  </si>
  <si>
    <t>a1jj0000001Soji</t>
  </si>
  <si>
    <t>a1jj0000001Sojj</t>
  </si>
  <si>
    <t>a1jj0000001Sojk</t>
  </si>
  <si>
    <t>a1jj0000001Sojl</t>
  </si>
  <si>
    <t>a1jj0000001Sojm</t>
  </si>
  <si>
    <t>a1jj0000001Sojn</t>
  </si>
  <si>
    <t>a1jj0000001Sojo</t>
  </si>
  <si>
    <t>a1jj0000001Sojp</t>
  </si>
  <si>
    <t>a1jj0000001Sojq</t>
  </si>
  <si>
    <t>a1jj0000001Sojr</t>
  </si>
  <si>
    <t>a1jj0000001Sojs</t>
  </si>
  <si>
    <t>a1jj0000001Sojt</t>
  </si>
  <si>
    <t>a1jj0000001Soju</t>
  </si>
  <si>
    <t>a1jj0000001Sojv</t>
  </si>
  <si>
    <t>a1jj0000001Sojw</t>
  </si>
  <si>
    <t>a1jj0000001Sojx</t>
  </si>
  <si>
    <t>a1jj0000001Sojy</t>
  </si>
  <si>
    <t>a1jj0000001Sojz</t>
  </si>
  <si>
    <t>a1jj0000001Sok0</t>
  </si>
  <si>
    <t>a1jj0000001Sok1</t>
  </si>
  <si>
    <t>a1jj0000001Sok2</t>
  </si>
  <si>
    <t>a1jj0000001Sok3</t>
  </si>
  <si>
    <t>a1jj0000001Sok4</t>
  </si>
  <si>
    <t>a1jj0000001Sok5</t>
  </si>
  <si>
    <t>a1jj0000001Sok6</t>
  </si>
  <si>
    <t>a1jj0000001Sok7</t>
  </si>
  <si>
    <t>a1jj0000001Sok8</t>
  </si>
  <si>
    <t>a1jj0000001Sok9</t>
  </si>
  <si>
    <t>a1jj0000001SokA</t>
  </si>
  <si>
    <t>a1jj0000001SokB</t>
  </si>
  <si>
    <t>a1jj0000001SokC</t>
  </si>
  <si>
    <t>a1jj0000001SokD</t>
  </si>
  <si>
    <t>a1jj0000001SokE</t>
  </si>
  <si>
    <t>a1jj0000001SokF</t>
  </si>
  <si>
    <t>a1jj0000001SokG</t>
  </si>
  <si>
    <t>a1jj0000001SokH</t>
  </si>
  <si>
    <t>a1jj0000001SokI</t>
  </si>
  <si>
    <t>a1jj0000001SokJ</t>
  </si>
  <si>
    <t>a1jj0000001SokK</t>
  </si>
  <si>
    <t>a1jj0000001SokL</t>
  </si>
  <si>
    <t>a1jj0000001SokM</t>
  </si>
  <si>
    <t>a1jj0000001SokN</t>
  </si>
  <si>
    <t>a1jj0000001SokO</t>
  </si>
  <si>
    <t>a1jj0000001SokP</t>
  </si>
  <si>
    <t>a1jj0000001SokQ</t>
  </si>
  <si>
    <t>a1jj0000001SokR</t>
  </si>
  <si>
    <t>a1jj0000001SokS</t>
  </si>
  <si>
    <t>a1jj0000001SokT</t>
  </si>
  <si>
    <t>a1jj0000001SokU</t>
  </si>
  <si>
    <t>a1jj0000001SokV</t>
  </si>
  <si>
    <t>a1jj0000001SokW</t>
  </si>
  <si>
    <t>a1jj0000001SokX</t>
  </si>
  <si>
    <t>a1jj0000001SokY</t>
  </si>
  <si>
    <t>a1jj0000001SokZ</t>
  </si>
  <si>
    <t>a1jj0000001Soka</t>
  </si>
  <si>
    <t>a1jj0000001Sokb</t>
  </si>
  <si>
    <t>a1jj0000001Sokc</t>
  </si>
  <si>
    <t>a1jj0000001Sokd</t>
  </si>
  <si>
    <t>a1jj0000001Soke</t>
  </si>
  <si>
    <t>a1jj0000001T0yi</t>
  </si>
  <si>
    <t>a1jj0000001ZTv7</t>
  </si>
  <si>
    <t>a1jj0000002M3AO</t>
  </si>
  <si>
    <t>04335699</t>
  </si>
  <si>
    <t>17839 Bear Creek Rd</t>
  </si>
  <si>
    <t>12469951</t>
  </si>
  <si>
    <t>Rise Stem Academy For Girls</t>
  </si>
  <si>
    <t>2420 Spurr Rd</t>
  </si>
  <si>
    <t>00385707</t>
  </si>
  <si>
    <t>Central Academy</t>
  </si>
  <si>
    <t>851 Center St</t>
  </si>
  <si>
    <t>FY200330</t>
  </si>
  <si>
    <t>FY200329</t>
  </si>
  <si>
    <t>JCPS Home Hospital</t>
  </si>
  <si>
    <t>FY200331</t>
  </si>
  <si>
    <t>Females of Color STEAM Academy</t>
  </si>
  <si>
    <t>00394667</t>
  </si>
  <si>
    <t>8120 W Highway 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</si>
</sst>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14"/>
      <color rgb="FF00B5CA"/>
      <name val="Calibri"/>
      <family val="2"/>
      <scheme val="minor"/>
    </font>
    <font>
      <b/>
      <sz val="36"/>
      <color rgb="FF9FC243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rgb="FF00488D"/>
      <name val="Calibri"/>
      <family val="2"/>
      <scheme val="minor"/>
    </font>
    <font>
      <b/>
      <sz val="36"/>
      <color rgb="FF00488D"/>
      <name val="Calibri"/>
      <family val="2"/>
      <scheme val="minor"/>
    </font>
    <font>
      <b/>
      <u/>
      <sz val="36"/>
      <color rgb="FF00488D"/>
      <name val="Calibri"/>
      <family val="2"/>
      <scheme val="minor"/>
    </font>
    <font>
      <b/>
      <u/>
      <sz val="14"/>
      <color rgb="FF00488D"/>
      <name val="Calibri"/>
      <family val="2"/>
      <scheme val="minor"/>
    </font>
    <font>
      <sz val="14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8"/>
      <color rgb="FF00488D"/>
      <name val="Calibri"/>
      <family val="2"/>
      <scheme val="minor"/>
    </font>
    <font>
      <b/>
      <sz val="13"/>
      <color rgb="FF00488D"/>
      <name val="Calibri"/>
      <family val="2"/>
      <scheme val="minor"/>
    </font>
    <font>
      <b/>
      <u/>
      <sz val="13"/>
      <color rgb="FF00488D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488D"/>
        <bgColor indexed="64"/>
      </patternFill>
    </fill>
  </fills>
  <borders count="17">
    <border>
      <left/>
      <right/>
      <top/>
      <bottom/>
      <diagonal/>
    </border>
    <border>
      <left style="medium">
        <color rgb="FF00488D"/>
      </left>
      <right/>
      <top/>
      <bottom/>
      <diagonal/>
    </border>
    <border>
      <left/>
      <right style="medium">
        <color rgb="FF00488D"/>
      </right>
      <top/>
      <bottom/>
      <diagonal/>
    </border>
    <border>
      <left style="medium">
        <color rgb="FF00488D"/>
      </left>
      <right/>
      <top/>
      <bottom style="medium">
        <color rgb="FF00488D"/>
      </bottom>
      <diagonal/>
    </border>
    <border>
      <left/>
      <right/>
      <top/>
      <bottom style="medium">
        <color rgb="FF00488D"/>
      </bottom>
      <diagonal/>
    </border>
    <border>
      <left/>
      <right style="medium">
        <color rgb="FF00488D"/>
      </right>
      <top/>
      <bottom style="medium">
        <color rgb="FF00488D"/>
      </bottom>
      <diagonal/>
    </border>
    <border>
      <left style="medium">
        <color rgb="FF00488D"/>
      </left>
      <right/>
      <top style="medium">
        <color rgb="FF00488D"/>
      </top>
      <bottom style="medium">
        <color rgb="FF00488D"/>
      </bottom>
      <diagonal/>
    </border>
    <border>
      <left/>
      <right/>
      <top style="medium">
        <color rgb="FF00488D"/>
      </top>
      <bottom style="medium">
        <color rgb="FF00488D"/>
      </bottom>
      <diagonal/>
    </border>
    <border>
      <left/>
      <right style="medium">
        <color rgb="FF00488D"/>
      </right>
      <top style="medium">
        <color rgb="FF00488D"/>
      </top>
      <bottom style="medium">
        <color rgb="FF00488D"/>
      </bottom>
      <diagonal/>
    </border>
    <border>
      <left style="medium">
        <color rgb="FF00488D"/>
      </left>
      <right style="medium">
        <color rgb="FF00488D"/>
      </right>
      <top/>
      <bottom style="medium">
        <color rgb="FF00488D"/>
      </bottom>
      <diagonal/>
    </border>
    <border>
      <left style="medium">
        <color rgb="FF00488D"/>
      </left>
      <right/>
      <top style="medium">
        <color rgb="FF00488D"/>
      </top>
      <bottom/>
      <diagonal/>
    </border>
    <border>
      <left/>
      <right/>
      <top style="medium">
        <color rgb="FF00488D"/>
      </top>
      <bottom/>
      <diagonal/>
    </border>
    <border>
      <left/>
      <right style="medium">
        <color rgb="FF00488D"/>
      </right>
      <top style="medium">
        <color rgb="FF00488D"/>
      </top>
      <bottom/>
      <diagonal/>
    </border>
    <border>
      <left style="thin">
        <color rgb="FF00488D"/>
      </left>
      <right/>
      <top style="thin">
        <color rgb="FF00488D"/>
      </top>
      <bottom style="thin">
        <color rgb="FF00488D"/>
      </bottom>
      <diagonal/>
    </border>
    <border>
      <left/>
      <right/>
      <top style="thin">
        <color rgb="FF00488D"/>
      </top>
      <bottom style="thin">
        <color rgb="FF00488D"/>
      </bottom>
      <diagonal/>
    </border>
    <border>
      <left/>
      <right style="thin">
        <color rgb="FF00488D"/>
      </right>
      <top style="thin">
        <color rgb="FF00488D"/>
      </top>
      <bottom style="thin">
        <color rgb="FF00488D"/>
      </bottom>
      <diagonal/>
    </border>
    <border>
      <left style="thin">
        <color rgb="FF00488D"/>
      </left>
      <right/>
      <top/>
      <bottom/>
      <diagonal/>
    </border>
  </borders>
  <cellStyleXfs count="1">
    <xf numFmtId="0" fontId="0" fillId="0" borderId="0"/>
  </cellStyleXfs>
  <cellXfs count="71">
    <xf numFmtId="0" fontId="0" fillId="0" borderId="0" xfId="0"/>
    <xf numFmtId="0" fontId="0" fillId="2" borderId="0" xfId="0" applyFill="1" applyProtection="1"/>
    <xf numFmtId="0" fontId="0" fillId="2" borderId="0" xfId="0" applyFill="1" applyAlignment="1">
      <alignment horizontal="center"/>
    </xf>
    <xf numFmtId="0" fontId="0" fillId="2" borderId="0" xfId="0" applyFill="1"/>
    <xf numFmtId="0" fontId="6" fillId="2" borderId="0" xfId="0" applyFont="1" applyFill="1" applyAlignment="1">
      <alignment horizontal="center"/>
    </xf>
    <xf numFmtId="0" fontId="1" fillId="2" borderId="0" xfId="0" applyFont="1" applyFill="1"/>
    <xf numFmtId="0" fontId="5" fillId="2" borderId="0" xfId="0" applyFont="1" applyFill="1"/>
    <xf numFmtId="0" fontId="2" fillId="2" borderId="0" xfId="0" applyFont="1" applyFill="1" applyAlignment="1">
      <alignment horizontal="center" wrapText="1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0" fillId="0" borderId="0" xfId="0" applyFill="1"/>
    <xf numFmtId="0" fontId="5" fillId="2" borderId="0" xfId="0" applyFont="1" applyFill="1" applyAlignment="1" applyProtection="1">
      <alignment horizontal="left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0" fontId="1" fillId="2" borderId="0" xfId="0" applyFont="1" applyFill="1" applyAlignment="1" applyProtection="1">
      <alignment horizontal="center" vertical="center"/>
      <protection locked="0"/>
    </xf>
    <xf numFmtId="0" fontId="0" fillId="2" borderId="0" xfId="0" applyFont="1" applyFill="1" applyProtection="1">
      <protection locked="0"/>
    </xf>
    <xf numFmtId="0" fontId="0" fillId="2" borderId="0" xfId="0" applyFill="1" applyAlignment="1" applyProtection="1">
      <alignment horizontal="center" vertical="center"/>
      <protection locked="0"/>
    </xf>
    <xf numFmtId="0" fontId="0" fillId="0" borderId="0" xfId="0" applyNumberFormat="1" applyFill="1"/>
    <xf numFmtId="0" fontId="0" fillId="2" borderId="0" xfId="0" applyFont="1" applyFill="1" applyAlignment="1" applyProtection="1">
      <alignment vertical="center" wrapText="1"/>
      <protection locked="0"/>
    </xf>
    <xf numFmtId="0" fontId="5" fillId="2" borderId="0" xfId="0" applyFont="1" applyFill="1" applyAlignment="1" applyProtection="1">
      <alignment horizontal="left" vertical="center" wrapText="1"/>
      <protection locked="0"/>
    </xf>
    <xf numFmtId="0" fontId="7" fillId="2" borderId="0" xfId="0" applyFont="1" applyFill="1" applyAlignment="1" applyProtection="1">
      <alignment horizontal="center" vertical="center" wrapText="1"/>
    </xf>
    <xf numFmtId="0" fontId="2" fillId="2" borderId="0" xfId="0" applyFont="1" applyFill="1" applyAlignment="1" applyProtection="1">
      <alignment horizontal="center" wrapText="1"/>
    </xf>
    <xf numFmtId="0" fontId="4" fillId="4" borderId="6" xfId="0" applyFont="1" applyFill="1" applyBorder="1" applyAlignment="1">
      <alignment horizontal="left"/>
    </xf>
    <xf numFmtId="0" fontId="4" fillId="4" borderId="7" xfId="0" applyFont="1" applyFill="1" applyBorder="1" applyAlignment="1">
      <alignment horizontal="center"/>
    </xf>
    <xf numFmtId="0" fontId="4" fillId="4" borderId="8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 vertical="center"/>
    </xf>
    <xf numFmtId="0" fontId="10" fillId="2" borderId="0" xfId="0" applyFont="1" applyFill="1" applyAlignment="1" applyProtection="1">
      <alignment horizontal="center" vertical="center"/>
    </xf>
    <xf numFmtId="0" fontId="0" fillId="0" borderId="0" xfId="0" applyNumberFormat="1"/>
    <xf numFmtId="49" fontId="0" fillId="0" borderId="0" xfId="0" applyNumberFormat="1"/>
    <xf numFmtId="0" fontId="0" fillId="2" borderId="0" xfId="0" applyFill="1" applyAlignment="1">
      <alignment horizontal="left"/>
    </xf>
    <xf numFmtId="0" fontId="5" fillId="2" borderId="0" xfId="0" applyFont="1" applyFill="1" applyAlignment="1">
      <alignment horizontal="left"/>
    </xf>
    <xf numFmtId="0" fontId="0" fillId="2" borderId="0" xfId="0" applyFont="1" applyFill="1" applyAlignment="1" applyProtection="1">
      <alignment horizontal="left"/>
      <protection locked="0"/>
    </xf>
    <xf numFmtId="0" fontId="0" fillId="2" borderId="0" xfId="0" applyFont="1" applyFill="1" applyAlignment="1" applyProtection="1">
      <alignment horizontal="left" vertical="center" wrapText="1"/>
      <protection locked="0"/>
    </xf>
    <xf numFmtId="0" fontId="0" fillId="2" borderId="0" xfId="0" applyFill="1" applyAlignment="1" applyProtection="1">
      <alignment horizontal="left"/>
      <protection locked="0"/>
    </xf>
    <xf numFmtId="0" fontId="4" fillId="4" borderId="0" xfId="0" applyFont="1" applyFill="1" applyBorder="1" applyAlignment="1">
      <alignment horizontal="center"/>
    </xf>
    <xf numFmtId="0" fontId="15" fillId="2" borderId="0" xfId="0" applyFont="1" applyFill="1" applyAlignment="1">
      <alignment vertical="center" wrapText="1"/>
    </xf>
    <xf numFmtId="0" fontId="0" fillId="2" borderId="0" xfId="0" applyFill="1" applyAlignment="1"/>
    <xf numFmtId="0" fontId="0" fillId="2" borderId="0" xfId="0" applyFill="1" applyAlignment="1">
      <alignment horizontal="center"/>
    </xf>
    <xf numFmtId="0" fontId="5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left" vertical="center"/>
    </xf>
    <xf numFmtId="0" fontId="11" fillId="2" borderId="0" xfId="0" applyFont="1" applyFill="1" applyAlignment="1">
      <alignment horizontal="left" vertical="center" wrapText="1"/>
    </xf>
    <xf numFmtId="0" fontId="16" fillId="4" borderId="0" xfId="0" applyFont="1" applyFill="1" applyAlignment="1" applyProtection="1">
      <alignment horizontal="left"/>
      <protection locked="0"/>
    </xf>
    <xf numFmtId="14" fontId="10" fillId="2" borderId="0" xfId="0" applyNumberFormat="1" applyFont="1" applyFill="1" applyAlignment="1">
      <alignment horizontal="left"/>
    </xf>
    <xf numFmtId="49" fontId="18" fillId="3" borderId="12" xfId="0" applyNumberFormat="1" applyFont="1" applyFill="1" applyBorder="1" applyAlignment="1">
      <alignment horizontal="center" vertical="center" wrapText="1"/>
    </xf>
    <xf numFmtId="49" fontId="18" fillId="3" borderId="2" xfId="0" applyNumberFormat="1" applyFont="1" applyFill="1" applyBorder="1" applyAlignment="1">
      <alignment horizontal="center" vertical="center" wrapText="1"/>
    </xf>
    <xf numFmtId="49" fontId="18" fillId="3" borderId="5" xfId="0" applyNumberFormat="1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Alignment="1">
      <alignment horizontal="left" vertical="center" wrapText="1"/>
    </xf>
    <xf numFmtId="49" fontId="18" fillId="3" borderId="11" xfId="0" applyNumberFormat="1" applyFont="1" applyFill="1" applyBorder="1" applyAlignment="1">
      <alignment horizontal="center" vertical="center" wrapText="1"/>
    </xf>
    <xf numFmtId="49" fontId="18" fillId="3" borderId="0" xfId="0" applyNumberFormat="1" applyFont="1" applyFill="1" applyBorder="1" applyAlignment="1">
      <alignment horizontal="center" vertical="center" wrapText="1"/>
    </xf>
    <xf numFmtId="49" fontId="18" fillId="3" borderId="4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49" fontId="18" fillId="3" borderId="10" xfId="0" applyNumberFormat="1" applyFont="1" applyFill="1" applyBorder="1" applyAlignment="1">
      <alignment horizontal="center" vertical="center" wrapText="1"/>
    </xf>
    <xf numFmtId="49" fontId="18" fillId="3" borderId="1" xfId="0" applyNumberFormat="1" applyFont="1" applyFill="1" applyBorder="1" applyAlignment="1">
      <alignment horizontal="center" vertical="center" wrapText="1"/>
    </xf>
    <xf numFmtId="49" fontId="18" fillId="3" borderId="3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2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 wrapText="1"/>
    </xf>
    <xf numFmtId="0" fontId="4" fillId="4" borderId="13" xfId="0" applyFont="1" applyFill="1" applyBorder="1" applyAlignment="1" applyProtection="1">
      <alignment horizontal="center" vertical="center"/>
      <protection locked="0"/>
    </xf>
    <xf numFmtId="0" fontId="4" fillId="4" borderId="14" xfId="0" applyFont="1" applyFill="1" applyBorder="1" applyAlignment="1" applyProtection="1">
      <alignment horizontal="center" vertical="center"/>
      <protection locked="0"/>
    </xf>
    <xf numFmtId="0" fontId="4" fillId="4" borderId="15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</xf>
    <xf numFmtId="0" fontId="9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 wrapText="1"/>
    </xf>
    <xf numFmtId="0" fontId="4" fillId="2" borderId="0" xfId="0" applyFont="1" applyFill="1" applyBorder="1" applyAlignment="1" applyProtection="1">
      <alignment horizontal="center" wrapText="1"/>
    </xf>
  </cellXfs>
  <cellStyles count="1">
    <cellStyle name="Normal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auto="1"/>
      </font>
      <border>
        <left style="thin">
          <color rgb="FF00488D"/>
        </left>
        <right style="thin">
          <color rgb="FF00488D"/>
        </right>
        <top style="thin">
          <color rgb="FF00488D"/>
        </top>
        <bottom style="thin">
          <color rgb="FF00488D"/>
        </bottom>
        <vertical/>
        <horizontal/>
      </border>
    </dxf>
    <dxf>
      <border>
        <left style="thin">
          <color rgb="FF00488D"/>
        </left>
        <right style="thin">
          <color rgb="FF00488D"/>
        </right>
        <top style="thin">
          <color rgb="FF00488D"/>
        </top>
        <bottom style="thin">
          <color rgb="FF00488D"/>
        </bottom>
        <vertical/>
        <horizontal/>
      </border>
    </dxf>
    <dxf>
      <border>
        <left style="thin">
          <color rgb="FF00488D"/>
        </left>
        <right style="thin">
          <color rgb="FF00488D"/>
        </right>
        <top style="thin">
          <color rgb="FF00488D"/>
        </top>
        <bottom style="thin">
          <color rgb="FF00488D"/>
        </bottom>
        <vertical/>
        <horizontal/>
      </border>
    </dxf>
    <dxf>
      <border>
        <left style="thin">
          <color rgb="FF00488D"/>
        </left>
        <right style="thin">
          <color rgb="FF00488D"/>
        </right>
        <top style="thin">
          <color rgb="FF00488D"/>
        </top>
        <bottom style="thin">
          <color rgb="FF00488D"/>
        </bottom>
        <vertical/>
        <horizontal/>
      </border>
    </dxf>
    <dxf>
      <border>
        <left style="thin">
          <color rgb="FF00488D"/>
        </left>
        <right style="thin">
          <color rgb="FF00488D"/>
        </right>
        <top style="thin">
          <color rgb="FF00488D"/>
        </top>
        <bottom style="thin">
          <color rgb="FF00488D"/>
        </bottom>
        <vertical/>
        <horizontal/>
      </border>
    </dxf>
    <dxf>
      <font>
        <color theme="0"/>
      </font>
      <fill>
        <patternFill>
          <bgColor rgb="FF00488D"/>
        </patternFill>
      </fill>
      <border>
        <left style="thin">
          <color rgb="FF00488D"/>
        </left>
        <right style="thin">
          <color rgb="FF00488D"/>
        </right>
        <top style="thin">
          <color rgb="FF00488D"/>
        </top>
        <bottom style="thin">
          <color rgb="FF00488D"/>
        </bottom>
      </border>
    </dxf>
    <dxf>
      <border>
        <left style="thin">
          <color rgb="FF00488D"/>
        </left>
        <right style="thin">
          <color rgb="FF00488D"/>
        </right>
        <top style="thin">
          <color rgb="FF00488D"/>
        </top>
        <bottom style="thin">
          <color rgb="FF00488D"/>
        </bottom>
        <vertical/>
        <horizontal/>
      </border>
    </dxf>
    <dxf>
      <border>
        <left style="thin">
          <color rgb="FF00488D"/>
        </left>
        <right style="thin">
          <color rgb="FF00488D"/>
        </right>
        <top style="thin">
          <color rgb="FF00488D"/>
        </top>
        <bottom style="thin">
          <color rgb="FF00488D"/>
        </bottom>
        <vertical/>
        <horizontal/>
      </border>
    </dxf>
  </dxfs>
  <tableStyles count="0" defaultTableStyle="TableStyleMedium2" defaultPivotStyle="PivotStyleLight16"/>
  <colors>
    <mruColors>
      <color rgb="FF00488D"/>
      <color rgb="FFF69C2D"/>
      <color rgb="FF00B5CA"/>
      <color rgb="FF00B5CB"/>
      <color rgb="FF9FC243"/>
      <color rgb="FFF8B462"/>
      <color rgb="FF00B5FF"/>
      <color rgb="FF91F5FF"/>
      <color rgb="FF9C0006"/>
      <color rgb="FFFFC7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569480</xdr:colOff>
      <xdr:row>7</xdr:row>
      <xdr:rowOff>95250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CC143DC-B90C-494C-A918-A97E06DE0202}"/>
            </a:ext>
          </a:extLst>
        </xdr:cNvPr>
        <xdr:cNvGrpSpPr/>
      </xdr:nvGrpSpPr>
      <xdr:grpSpPr>
        <a:xfrm>
          <a:off x="0" y="0"/>
          <a:ext cx="6332105" cy="1362075"/>
          <a:chOff x="99060" y="99060"/>
          <a:chExt cx="6513080" cy="1371600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4D5EA73F-DFD0-40A1-930C-603F6DB958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844040" y="335280"/>
            <a:ext cx="4768100" cy="914400"/>
          </a:xfrm>
          <a:prstGeom prst="rect">
            <a:avLst/>
          </a:prstGeom>
        </xdr:spPr>
      </xdr:pic>
      <xdr:pic>
        <xdr:nvPicPr>
          <xdr:cNvPr id="4" name="Picture 3" descr="Image result for kentucky department of education logo">
            <a:extLst>
              <a:ext uri="{FF2B5EF4-FFF2-40B4-BE49-F238E27FC236}">
                <a16:creationId xmlns:a16="http://schemas.microsoft.com/office/drawing/2014/main" id="{817002C0-E820-42F9-B7B0-25EF9361D1C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060" y="99060"/>
            <a:ext cx="1371600" cy="13716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1201940</xdr:colOff>
      <xdr:row>5</xdr:row>
      <xdr:rowOff>38100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350A5A1D-B6D6-41A4-BB14-A03133DC2502}"/>
            </a:ext>
          </a:extLst>
        </xdr:cNvPr>
        <xdr:cNvGrpSpPr/>
      </xdr:nvGrpSpPr>
      <xdr:grpSpPr>
        <a:xfrm>
          <a:off x="0" y="0"/>
          <a:ext cx="6364490" cy="1371600"/>
          <a:chOff x="99060" y="99060"/>
          <a:chExt cx="6513080" cy="1371600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75CCDE76-8609-4397-B713-5B29D0B7A0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844040" y="335280"/>
            <a:ext cx="4768100" cy="914400"/>
          </a:xfrm>
          <a:prstGeom prst="rect">
            <a:avLst/>
          </a:prstGeom>
        </xdr:spPr>
      </xdr:pic>
      <xdr:pic>
        <xdr:nvPicPr>
          <xdr:cNvPr id="6" name="Picture 5" descr="Image result for kentucky department of education logo">
            <a:extLst>
              <a:ext uri="{FF2B5EF4-FFF2-40B4-BE49-F238E27FC236}">
                <a16:creationId xmlns:a16="http://schemas.microsoft.com/office/drawing/2014/main" id="{DBBB8201-D0D4-4790-829F-06297B2DE19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060" y="99060"/>
            <a:ext cx="1371600" cy="13716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1698192</xdr:colOff>
      <xdr:row>7</xdr:row>
      <xdr:rowOff>91440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7D90BE2-5375-416D-BF80-211C3EE8BD93}"/>
            </a:ext>
          </a:extLst>
        </xdr:cNvPr>
        <xdr:cNvGrpSpPr/>
      </xdr:nvGrpSpPr>
      <xdr:grpSpPr>
        <a:xfrm>
          <a:off x="0" y="0"/>
          <a:ext cx="6365442" cy="1358265"/>
          <a:chOff x="99060" y="99060"/>
          <a:chExt cx="6513080" cy="1371600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1C1528E6-8532-4F17-BA66-4EF0709923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844040" y="335280"/>
            <a:ext cx="4768100" cy="914400"/>
          </a:xfrm>
          <a:prstGeom prst="rect">
            <a:avLst/>
          </a:prstGeom>
        </xdr:spPr>
      </xdr:pic>
      <xdr:pic>
        <xdr:nvPicPr>
          <xdr:cNvPr id="4" name="Picture 3" descr="Image result for kentucky department of education logo">
            <a:extLst>
              <a:ext uri="{FF2B5EF4-FFF2-40B4-BE49-F238E27FC236}">
                <a16:creationId xmlns:a16="http://schemas.microsoft.com/office/drawing/2014/main" id="{56688492-4D0E-4386-BE19-D996E6C6C39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060" y="99060"/>
            <a:ext cx="1371600" cy="13716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0"/>
  <sheetViews>
    <sheetView tabSelected="1" zoomScaleNormal="100" workbookViewId="0">
      <selection activeCell="D19" sqref="D19:H19"/>
    </sheetView>
  </sheetViews>
  <sheetFormatPr defaultColWidth="8.85546875" defaultRowHeight="15" x14ac:dyDescent="0.25"/>
  <cols>
    <col min="1" max="1" width="24.28515625" style="3" bestFit="1" customWidth="1"/>
    <col min="2" max="8" width="20.7109375" style="3" customWidth="1"/>
    <col min="9" max="16384" width="8.85546875" style="3"/>
  </cols>
  <sheetData>
    <row r="1" spans="1:8" ht="14.45" customHeight="1" x14ac:dyDescent="0.25">
      <c r="A1" s="38"/>
      <c r="B1" s="38"/>
      <c r="C1" s="38"/>
      <c r="D1" s="38"/>
      <c r="E1" s="38"/>
      <c r="F1" s="38"/>
      <c r="G1" s="38"/>
      <c r="H1" s="38"/>
    </row>
    <row r="2" spans="1:8" ht="14.45" customHeight="1" x14ac:dyDescent="0.25">
      <c r="A2" s="38"/>
      <c r="B2" s="38"/>
      <c r="C2" s="38"/>
      <c r="D2" s="38"/>
      <c r="E2" s="38"/>
      <c r="F2" s="38"/>
      <c r="G2" s="38"/>
      <c r="H2" s="38"/>
    </row>
    <row r="3" spans="1:8" ht="14.45" customHeight="1" x14ac:dyDescent="0.25">
      <c r="A3" s="38"/>
      <c r="B3" s="38"/>
      <c r="C3" s="38"/>
      <c r="D3" s="38"/>
      <c r="E3" s="38"/>
      <c r="F3" s="38"/>
      <c r="G3" s="38"/>
      <c r="H3" s="38"/>
    </row>
    <row r="4" spans="1:8" ht="14.45" customHeight="1" x14ac:dyDescent="0.25">
      <c r="A4" s="38"/>
      <c r="B4" s="38"/>
      <c r="C4" s="38"/>
      <c r="D4" s="38"/>
      <c r="E4" s="38"/>
      <c r="F4" s="38"/>
      <c r="G4" s="38"/>
      <c r="H4" s="38"/>
    </row>
    <row r="5" spans="1:8" ht="14.45" customHeight="1" x14ac:dyDescent="0.25">
      <c r="A5" s="38"/>
      <c r="B5" s="38"/>
      <c r="C5" s="38"/>
      <c r="D5" s="38"/>
      <c r="E5" s="38"/>
      <c r="F5" s="38"/>
      <c r="G5" s="38"/>
      <c r="H5" s="38"/>
    </row>
    <row r="6" spans="1:8" ht="14.45" customHeight="1" x14ac:dyDescent="0.25">
      <c r="A6" s="38"/>
      <c r="B6" s="38"/>
      <c r="C6" s="38"/>
      <c r="D6" s="38"/>
      <c r="E6" s="38"/>
      <c r="F6" s="38"/>
      <c r="G6" s="38"/>
      <c r="H6" s="38"/>
    </row>
    <row r="7" spans="1:8" ht="14.45" customHeight="1" x14ac:dyDescent="0.25">
      <c r="A7" s="38"/>
      <c r="B7" s="38"/>
      <c r="C7" s="38"/>
      <c r="D7" s="38"/>
      <c r="E7" s="38"/>
      <c r="F7" s="38"/>
      <c r="G7" s="38"/>
      <c r="H7" s="38"/>
    </row>
    <row r="8" spans="1:8" x14ac:dyDescent="0.25">
      <c r="A8" s="38"/>
      <c r="B8" s="38"/>
      <c r="C8" s="38"/>
      <c r="D8" s="38"/>
      <c r="E8" s="38"/>
      <c r="F8" s="38"/>
      <c r="G8" s="38"/>
      <c r="H8" s="38"/>
    </row>
    <row r="9" spans="1:8" ht="18.75" x14ac:dyDescent="0.3">
      <c r="A9" s="43" t="str">
        <f ca="1">"Date: " &amp; TEXT(TODAY(),"m/d/yyyy")</f>
        <v>Date: 2/5/2021</v>
      </c>
      <c r="B9" s="43"/>
      <c r="C9" s="43"/>
      <c r="D9" s="43"/>
      <c r="E9" s="43"/>
      <c r="F9" s="43"/>
      <c r="G9" s="43"/>
      <c r="H9" s="43"/>
    </row>
    <row r="10" spans="1:8" x14ac:dyDescent="0.25">
      <c r="A10" s="38"/>
      <c r="B10" s="38"/>
      <c r="C10" s="38"/>
      <c r="D10" s="38"/>
      <c r="E10" s="38"/>
      <c r="F10" s="38"/>
      <c r="G10" s="38"/>
      <c r="H10" s="38"/>
    </row>
    <row r="11" spans="1:8" x14ac:dyDescent="0.25">
      <c r="A11" s="39" t="s">
        <v>4061</v>
      </c>
      <c r="B11" s="40"/>
      <c r="C11" s="40"/>
      <c r="D11" s="40"/>
      <c r="E11" s="40"/>
      <c r="F11" s="40"/>
      <c r="G11" s="40"/>
      <c r="H11" s="40"/>
    </row>
    <row r="12" spans="1:8" x14ac:dyDescent="0.25">
      <c r="A12" s="40"/>
      <c r="B12" s="40"/>
      <c r="C12" s="40"/>
      <c r="D12" s="40"/>
      <c r="E12" s="40"/>
      <c r="F12" s="40"/>
      <c r="G12" s="40"/>
      <c r="H12" s="40"/>
    </row>
    <row r="13" spans="1:8" x14ac:dyDescent="0.25">
      <c r="A13" s="40"/>
      <c r="B13" s="40"/>
      <c r="C13" s="40"/>
      <c r="D13" s="40"/>
      <c r="E13" s="40"/>
      <c r="F13" s="40"/>
      <c r="G13" s="40"/>
      <c r="H13" s="40"/>
    </row>
    <row r="14" spans="1:8" x14ac:dyDescent="0.25">
      <c r="A14" s="40"/>
      <c r="B14" s="40"/>
      <c r="C14" s="40"/>
      <c r="D14" s="40"/>
      <c r="E14" s="40"/>
      <c r="F14" s="40"/>
      <c r="G14" s="40"/>
      <c r="H14" s="40"/>
    </row>
    <row r="15" spans="1:8" x14ac:dyDescent="0.25">
      <c r="A15" s="40"/>
      <c r="B15" s="40"/>
      <c r="C15" s="40"/>
      <c r="D15" s="40"/>
      <c r="E15" s="40"/>
      <c r="F15" s="40"/>
      <c r="G15" s="40"/>
      <c r="H15" s="40"/>
    </row>
    <row r="16" spans="1:8" x14ac:dyDescent="0.25">
      <c r="A16" s="40"/>
      <c r="B16" s="40"/>
      <c r="C16" s="40"/>
      <c r="D16" s="40"/>
      <c r="E16" s="40"/>
      <c r="F16" s="40"/>
      <c r="G16" s="40"/>
      <c r="H16" s="40"/>
    </row>
    <row r="17" spans="1:8" x14ac:dyDescent="0.25">
      <c r="A17" s="40"/>
      <c r="B17" s="40"/>
      <c r="C17" s="40"/>
      <c r="D17" s="40"/>
      <c r="E17" s="40"/>
      <c r="F17" s="40"/>
      <c r="G17" s="40"/>
      <c r="H17" s="40"/>
    </row>
    <row r="18" spans="1:8" x14ac:dyDescent="0.25">
      <c r="A18" s="38"/>
      <c r="B18" s="38"/>
      <c r="C18" s="38"/>
      <c r="D18" s="38"/>
      <c r="E18" s="38"/>
      <c r="F18" s="38"/>
      <c r="G18" s="38"/>
      <c r="H18" s="38"/>
    </row>
    <row r="19" spans="1:8" ht="46.5" x14ac:dyDescent="0.7">
      <c r="A19" s="41" t="s">
        <v>2891</v>
      </c>
      <c r="B19" s="41"/>
      <c r="C19" s="41"/>
      <c r="D19" s="42"/>
      <c r="E19" s="42"/>
      <c r="F19" s="42"/>
      <c r="G19" s="42"/>
      <c r="H19" s="42"/>
    </row>
    <row r="20" spans="1:8" x14ac:dyDescent="0.25">
      <c r="D20" s="38"/>
      <c r="E20" s="38"/>
      <c r="F20" s="38"/>
      <c r="G20" s="38"/>
      <c r="H20" s="38"/>
    </row>
  </sheetData>
  <sheetProtection algorithmName="SHA-512" hashValue="Irg8rEoh5Ou1fewWwl4FBVJr9BVU1I5PcXFwGetg8uOSjCkvmAaGRVsQKO6bADfC6z5bjww7rZtDPAobBkVYwA==" saltValue="ciqJx+kYTkJiEcSOGoiZpA==" spinCount="100000" sheet="1" objects="1" scenarios="1"/>
  <mergeCells count="8">
    <mergeCell ref="D20:H20"/>
    <mergeCell ref="A10:H10"/>
    <mergeCell ref="A18:H18"/>
    <mergeCell ref="A1:H8"/>
    <mergeCell ref="A11:H17"/>
    <mergeCell ref="A19:C19"/>
    <mergeCell ref="D19:H19"/>
    <mergeCell ref="A9:H9"/>
  </mergeCells>
  <dataValidations count="1">
    <dataValidation type="list" allowBlank="1" showInputMessage="1" showErrorMessage="1" sqref="D19" xr:uid="{00000000-0002-0000-0000-000000000000}">
      <formula1>districts</formula1>
    </dataValidation>
  </dataValidations>
  <pageMargins left="0.7" right="0.7" top="0.75" bottom="0.75" header="0.3" footer="0.3"/>
  <pageSetup scale="72" fitToHeight="0" orientation="landscape" r:id="rId1"/>
  <headerFooter>
    <oddHeader>&amp;C&amp;F - Page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47"/>
  <sheetViews>
    <sheetView zoomScaleNormal="100" workbookViewId="0">
      <selection activeCell="A16" sqref="A16"/>
    </sheetView>
  </sheetViews>
  <sheetFormatPr defaultColWidth="8.85546875" defaultRowHeight="18.75" x14ac:dyDescent="0.3"/>
  <cols>
    <col min="1" max="1" width="46.42578125" style="12" customWidth="1"/>
    <col min="2" max="2" width="31" style="13" bestFit="1" customWidth="1"/>
    <col min="3" max="3" width="40.28515625" style="13" customWidth="1"/>
    <col min="4" max="4" width="28.5703125" style="13" bestFit="1" customWidth="1"/>
    <col min="5" max="5" width="29.28515625" style="13" bestFit="1" customWidth="1"/>
    <col min="6" max="6" width="34.28515625" style="13" bestFit="1" customWidth="1"/>
    <col min="7" max="16384" width="8.85546875" style="14"/>
  </cols>
  <sheetData>
    <row r="1" spans="1:7" s="3" customFormat="1" ht="21" customHeight="1" x14ac:dyDescent="0.25">
      <c r="A1" s="38"/>
      <c r="B1" s="38"/>
      <c r="C1" s="38"/>
      <c r="D1" s="50" t="str">
        <f>IF(A16="","Remember to select your district on the first tab!","If you don't see your school listed, please add it below the schools already in column A.")</f>
        <v>Remember to select your district on the first tab!</v>
      </c>
      <c r="E1" s="50"/>
      <c r="F1" s="50"/>
    </row>
    <row r="2" spans="1:7" s="3" customFormat="1" ht="21" customHeight="1" x14ac:dyDescent="0.25">
      <c r="A2" s="38"/>
      <c r="B2" s="38"/>
      <c r="C2" s="38"/>
      <c r="D2" s="50"/>
      <c r="E2" s="50"/>
      <c r="F2" s="50"/>
    </row>
    <row r="3" spans="1:7" s="3" customFormat="1" ht="21" customHeight="1" x14ac:dyDescent="0.25">
      <c r="A3" s="38"/>
      <c r="B3" s="38"/>
      <c r="C3" s="38"/>
      <c r="D3" s="50"/>
      <c r="E3" s="50"/>
      <c r="F3" s="50"/>
    </row>
    <row r="4" spans="1:7" s="3" customFormat="1" ht="21" customHeight="1" x14ac:dyDescent="0.25">
      <c r="A4" s="38"/>
      <c r="B4" s="38"/>
      <c r="C4" s="38"/>
      <c r="D4" s="50"/>
      <c r="E4" s="50"/>
      <c r="F4" s="50"/>
    </row>
    <row r="5" spans="1:7" s="3" customFormat="1" ht="21" customHeight="1" x14ac:dyDescent="0.25">
      <c r="A5" s="38"/>
      <c r="B5" s="38"/>
      <c r="C5" s="38"/>
      <c r="D5" s="50"/>
      <c r="E5" s="50"/>
      <c r="F5" s="50"/>
    </row>
    <row r="6" spans="1:7" s="3" customFormat="1" ht="21" customHeight="1" x14ac:dyDescent="0.25">
      <c r="A6" s="38"/>
      <c r="B6" s="38"/>
      <c r="C6" s="38"/>
      <c r="D6" s="50"/>
      <c r="E6" s="50"/>
      <c r="F6" s="50"/>
    </row>
    <row r="7" spans="1:7" s="3" customFormat="1" ht="21" customHeight="1" x14ac:dyDescent="0.25">
      <c r="A7" s="37"/>
      <c r="B7" s="37"/>
      <c r="C7" s="37"/>
      <c r="D7" s="36"/>
      <c r="E7" s="36"/>
      <c r="F7" s="36"/>
    </row>
    <row r="8" spans="1:7" s="3" customFormat="1" ht="21" customHeight="1" x14ac:dyDescent="0.25">
      <c r="A8" s="37"/>
      <c r="B8" s="37"/>
      <c r="C8" s="37"/>
      <c r="D8" s="36"/>
      <c r="E8" s="36"/>
      <c r="F8" s="36"/>
    </row>
    <row r="9" spans="1:7" s="3" customFormat="1" ht="45" customHeight="1" x14ac:dyDescent="0.7">
      <c r="A9" s="49" t="s">
        <v>28</v>
      </c>
      <c r="B9" s="49"/>
      <c r="C9" s="49"/>
      <c r="D9" s="49"/>
      <c r="E9" s="49"/>
      <c r="F9" s="49"/>
    </row>
    <row r="10" spans="1:7" s="3" customFormat="1" ht="35.1" customHeight="1" x14ac:dyDescent="0.25">
      <c r="A10" s="47" t="s">
        <v>2899</v>
      </c>
      <c r="B10" s="48"/>
      <c r="C10" s="48"/>
      <c r="D10" s="48"/>
      <c r="E10" s="48"/>
      <c r="F10" s="48"/>
    </row>
    <row r="11" spans="1:7" s="3" customFormat="1" ht="19.5" thickBot="1" x14ac:dyDescent="0.35">
      <c r="A11" s="26" t="s">
        <v>2</v>
      </c>
      <c r="B11" s="55" t="s">
        <v>2896</v>
      </c>
      <c r="C11" s="55"/>
      <c r="D11" s="55"/>
      <c r="E11" s="56"/>
      <c r="F11" s="35"/>
    </row>
    <row r="12" spans="1:7" s="3" customFormat="1" ht="14.45" customHeight="1" x14ac:dyDescent="0.25">
      <c r="A12" s="54"/>
      <c r="B12" s="57" t="s">
        <v>8227</v>
      </c>
      <c r="C12" s="51" t="s">
        <v>8226</v>
      </c>
      <c r="D12" s="51" t="s">
        <v>2897</v>
      </c>
      <c r="E12" s="51" t="s">
        <v>2898</v>
      </c>
      <c r="F12" s="44" t="s">
        <v>4062</v>
      </c>
    </row>
    <row r="13" spans="1:7" s="3" customFormat="1" ht="14.45" customHeight="1" x14ac:dyDescent="0.25">
      <c r="A13" s="54"/>
      <c r="B13" s="58"/>
      <c r="C13" s="52"/>
      <c r="D13" s="52"/>
      <c r="E13" s="52"/>
      <c r="F13" s="45"/>
    </row>
    <row r="14" spans="1:7" s="3" customFormat="1" ht="15" customHeight="1" thickBot="1" x14ac:dyDescent="0.3">
      <c r="A14" s="54"/>
      <c r="B14" s="59"/>
      <c r="C14" s="53"/>
      <c r="D14" s="53"/>
      <c r="E14" s="53"/>
      <c r="F14" s="46"/>
    </row>
    <row r="15" spans="1:7" s="3" customFormat="1" ht="19.5" thickBot="1" x14ac:dyDescent="0.35">
      <c r="A15" s="23" t="s">
        <v>1</v>
      </c>
      <c r="B15" s="24">
        <f t="shared" ref="B15:E15" si="0">SUM(B16:B41)</f>
        <v>0</v>
      </c>
      <c r="C15" s="24">
        <f t="shared" si="0"/>
        <v>0</v>
      </c>
      <c r="D15" s="24">
        <f t="shared" si="0"/>
        <v>0</v>
      </c>
      <c r="E15" s="25">
        <f t="shared" si="0"/>
        <v>0</v>
      </c>
      <c r="F15" s="25"/>
      <c r="G15" s="10"/>
    </row>
    <row r="16" spans="1:7" x14ac:dyDescent="0.3">
      <c r="A16" s="20" t="str">
        <f>IFERROR(IF(VLOOKUP(Instructions!$D$19,'District Information'!A:S,19,FALSE)&gt;=(ROW(A16)-15),INDEX('District Information'!AC:AC,MATCH(Instructions!$D$19,'District Information'!U:U,0)+(ROW(A16)-16)),""),"")</f>
        <v/>
      </c>
    </row>
    <row r="17" spans="1:1" x14ac:dyDescent="0.3">
      <c r="A17" s="20" t="str">
        <f>IFERROR(IF(VLOOKUP(Instructions!$D$19,'District Information'!A:S,19,FALSE)&gt;=(ROW(A17)-15),INDEX('District Information'!AC:AC,MATCH(Instructions!$D$19,'District Information'!U:U,0)+(ROW(A17)-16)),""),"")</f>
        <v/>
      </c>
    </row>
    <row r="18" spans="1:1" x14ac:dyDescent="0.3">
      <c r="A18" s="20" t="str">
        <f>IFERROR(IF(VLOOKUP(Instructions!$D$19,'District Information'!A:S,19,FALSE)&gt;=(ROW(A18)-15),INDEX('District Information'!AC:AC,MATCH(Instructions!$D$19,'District Information'!U:U,0)+(ROW(A18)-16)),""),"")</f>
        <v/>
      </c>
    </row>
    <row r="19" spans="1:1" x14ac:dyDescent="0.3">
      <c r="A19" s="20" t="str">
        <f>IFERROR(IF(VLOOKUP(Instructions!$D$19,'District Information'!A:S,19,FALSE)&gt;=(ROW(A19)-15),INDEX('District Information'!AC:AC,MATCH(Instructions!$D$19,'District Information'!U:U,0)+(ROW(A19)-16)),""),"")</f>
        <v/>
      </c>
    </row>
    <row r="20" spans="1:1" x14ac:dyDescent="0.3">
      <c r="A20" s="20" t="str">
        <f>IFERROR(IF(VLOOKUP(Instructions!$D$19,'District Information'!A:S,19,FALSE)&gt;=(ROW(A20)-15),INDEX('District Information'!AC:AC,MATCH(Instructions!$D$19,'District Information'!U:U,0)+(ROW(A20)-16)),""),"")</f>
        <v/>
      </c>
    </row>
    <row r="21" spans="1:1" x14ac:dyDescent="0.3">
      <c r="A21" s="20" t="str">
        <f>IFERROR(IF(VLOOKUP(Instructions!$D$19,'District Information'!A:S,19,FALSE)&gt;=(ROW(A21)-15),INDEX('District Information'!AC:AC,MATCH(Instructions!$D$19,'District Information'!U:U,0)+(ROW(A21)-16)),""),"")</f>
        <v/>
      </c>
    </row>
    <row r="22" spans="1:1" x14ac:dyDescent="0.3">
      <c r="A22" s="20" t="str">
        <f>IFERROR(IF(VLOOKUP(Instructions!$D$19,'District Information'!A:S,19,FALSE)&gt;=(ROW(A22)-15),INDEX('District Information'!AC:AC,MATCH(Instructions!$D$19,'District Information'!U:U,0)+(ROW(A22)-16)),""),"")</f>
        <v/>
      </c>
    </row>
    <row r="23" spans="1:1" x14ac:dyDescent="0.3">
      <c r="A23" s="20" t="str">
        <f>IFERROR(IF(VLOOKUP(Instructions!$D$19,'District Information'!A:S,19,FALSE)&gt;=(ROW(A23)-15),INDEX('District Information'!AC:AC,MATCH(Instructions!$D$19,'District Information'!U:U,0)+(ROW(A23)-16)),""),"")</f>
        <v/>
      </c>
    </row>
    <row r="24" spans="1:1" x14ac:dyDescent="0.3">
      <c r="A24" s="20" t="str">
        <f>IFERROR(IF(VLOOKUP(Instructions!$D$19,'District Information'!A:S,19,FALSE)&gt;=(ROW(A24)-15),INDEX('District Information'!AC:AC,MATCH(Instructions!$D$19,'District Information'!U:U,0)+(ROW(A24)-16)),""),"")</f>
        <v/>
      </c>
    </row>
    <row r="25" spans="1:1" x14ac:dyDescent="0.3">
      <c r="A25" s="20" t="str">
        <f>IFERROR(IF(VLOOKUP(Instructions!$D$19,'District Information'!A:S,19,FALSE)&gt;=(ROW(A25)-15),INDEX('District Information'!AC:AC,MATCH(Instructions!$D$19,'District Information'!U:U,0)+(ROW(A25)-16)),""),"")</f>
        <v/>
      </c>
    </row>
    <row r="26" spans="1:1" x14ac:dyDescent="0.3">
      <c r="A26" s="20" t="str">
        <f>IFERROR(IF(VLOOKUP(Instructions!$D$19,'District Information'!A:S,19,FALSE)&gt;=(ROW(A26)-15),INDEX('District Information'!AC:AC,MATCH(Instructions!$D$19,'District Information'!U:U,0)+(ROW(A26)-16)),""),"")</f>
        <v/>
      </c>
    </row>
    <row r="27" spans="1:1" x14ac:dyDescent="0.3">
      <c r="A27" s="20" t="str">
        <f>IFERROR(IF(VLOOKUP(Instructions!$D$19,'District Information'!A:S,19,FALSE)&gt;=(ROW(A27)-15),INDEX('District Information'!AC:AC,MATCH(Instructions!$D$19,'District Information'!U:U,0)+(ROW(A27)-16)),""),"")</f>
        <v/>
      </c>
    </row>
    <row r="28" spans="1:1" x14ac:dyDescent="0.3">
      <c r="A28" s="20" t="str">
        <f>IFERROR(IF(VLOOKUP(Instructions!$D$19,'District Information'!A:S,19,FALSE)&gt;=(ROW(A28)-15),INDEX('District Information'!AC:AC,MATCH(Instructions!$D$19,'District Information'!U:U,0)+(ROW(A28)-16)),""),"")</f>
        <v/>
      </c>
    </row>
    <row r="29" spans="1:1" x14ac:dyDescent="0.3">
      <c r="A29" s="20" t="str">
        <f>IFERROR(IF(VLOOKUP(Instructions!$D$19,'District Information'!A:S,19,FALSE)&gt;=(ROW(A29)-15),INDEX('District Information'!AC:AC,MATCH(Instructions!$D$19,'District Information'!U:U,0)+(ROW(A29)-16)),""),"")</f>
        <v/>
      </c>
    </row>
    <row r="30" spans="1:1" x14ac:dyDescent="0.3">
      <c r="A30" s="20" t="str">
        <f>IFERROR(IF(VLOOKUP(Instructions!$D$19,'District Information'!A:S,19,FALSE)&gt;=(ROW(A30)-15),INDEX('District Information'!AC:AC,MATCH(Instructions!$D$19,'District Information'!U:U,0)+(ROW(A30)-16)),""),"")</f>
        <v/>
      </c>
    </row>
    <row r="31" spans="1:1" x14ac:dyDescent="0.3">
      <c r="A31" s="20" t="str">
        <f>IFERROR(IF(VLOOKUP(Instructions!$D$19,'District Information'!A:S,19,FALSE)&gt;=(ROW(A31)-15),INDEX('District Information'!AC:AC,MATCH(Instructions!$D$19,'District Information'!U:U,0)+(ROW(A31)-16)),""),"")</f>
        <v/>
      </c>
    </row>
    <row r="32" spans="1:1" x14ac:dyDescent="0.3">
      <c r="A32" s="20" t="str">
        <f>IFERROR(IF(VLOOKUP(Instructions!$D$19,'District Information'!A:S,19,FALSE)&gt;=(ROW(A32)-15),INDEX('District Information'!AC:AC,MATCH(Instructions!$D$19,'District Information'!U:U,0)+(ROW(A32)-16)),""),"")</f>
        <v/>
      </c>
    </row>
    <row r="33" spans="1:1" x14ac:dyDescent="0.3">
      <c r="A33" s="20" t="str">
        <f>IFERROR(IF(VLOOKUP(Instructions!$D$19,'District Information'!A:S,19,FALSE)&gt;=(ROW(A33)-15),INDEX('District Information'!AC:AC,MATCH(Instructions!$D$19,'District Information'!U:U,0)+(ROW(A33)-16)),""),"")</f>
        <v/>
      </c>
    </row>
    <row r="34" spans="1:1" x14ac:dyDescent="0.3">
      <c r="A34" s="20" t="str">
        <f>IFERROR(IF(VLOOKUP(Instructions!$D$19,'District Information'!A:S,19,FALSE)&gt;=(ROW(A34)-15),INDEX('District Information'!AC:AC,MATCH(Instructions!$D$19,'District Information'!U:U,0)+(ROW(A34)-16)),""),"")</f>
        <v/>
      </c>
    </row>
    <row r="35" spans="1:1" x14ac:dyDescent="0.3">
      <c r="A35" s="20" t="str">
        <f>IFERROR(IF(VLOOKUP(Instructions!$D$19,'District Information'!A:S,19,FALSE)&gt;=(ROW(A35)-15),INDEX('District Information'!AC:AC,MATCH(Instructions!$D$19,'District Information'!U:U,0)+(ROW(A35)-16)),""),"")</f>
        <v/>
      </c>
    </row>
    <row r="36" spans="1:1" x14ac:dyDescent="0.3">
      <c r="A36" s="20" t="str">
        <f>IFERROR(IF(VLOOKUP(Instructions!$D$19,'District Information'!A:S,19,FALSE)&gt;=(ROW(A36)-15),INDEX('District Information'!AC:AC,MATCH(Instructions!$D$19,'District Information'!U:U,0)+(ROW(A36)-16)),""),"")</f>
        <v/>
      </c>
    </row>
    <row r="37" spans="1:1" x14ac:dyDescent="0.3">
      <c r="A37" s="20" t="str">
        <f>IFERROR(IF(VLOOKUP(Instructions!$D$19,'District Information'!A:S,19,FALSE)&gt;=(ROW(A37)-15),INDEX('District Information'!AC:AC,MATCH(Instructions!$D$19,'District Information'!U:U,0)+(ROW(A37)-16)),""),"")</f>
        <v/>
      </c>
    </row>
    <row r="38" spans="1:1" x14ac:dyDescent="0.3">
      <c r="A38" s="20" t="str">
        <f>IFERROR(IF(VLOOKUP(Instructions!$D$19,'District Information'!A:S,19,FALSE)&gt;=(ROW(A38)-15),INDEX('District Information'!AC:AC,MATCH(Instructions!$D$19,'District Information'!U:U,0)+(ROW(A38)-16)),""),"")</f>
        <v/>
      </c>
    </row>
    <row r="39" spans="1:1" x14ac:dyDescent="0.3">
      <c r="A39" s="20" t="str">
        <f>IFERROR(IF(VLOOKUP(Instructions!$D$19,'District Information'!A:S,19,FALSE)&gt;=(ROW(A39)-15),INDEX('District Information'!AC:AC,MATCH(Instructions!$D$19,'District Information'!U:U,0)+(ROW(A39)-16)),""),"")</f>
        <v/>
      </c>
    </row>
    <row r="40" spans="1:1" x14ac:dyDescent="0.3">
      <c r="A40" s="20" t="str">
        <f>IFERROR(IF(VLOOKUP(Instructions!$D$19,'District Information'!A:S,19,FALSE)&gt;=(ROW(A40)-15),INDEX('District Information'!AC:AC,MATCH(Instructions!$D$19,'District Information'!U:U,0)+(ROW(A40)-16)),""),"")</f>
        <v/>
      </c>
    </row>
    <row r="41" spans="1:1" x14ac:dyDescent="0.3">
      <c r="A41" s="20" t="str">
        <f>IFERROR(IF(VLOOKUP(Instructions!$D$19,'District Information'!A:S,19,FALSE)&gt;=(ROW(A41)-15),INDEX('District Information'!AC:AC,MATCH(Instructions!$D$19,'District Information'!U:U,0)+(ROW(A41)-16)),""),"")</f>
        <v/>
      </c>
    </row>
    <row r="42" spans="1:1" x14ac:dyDescent="0.3">
      <c r="A42" s="20" t="str">
        <f>IFERROR(IF(VLOOKUP(Instructions!$D$19,'District Information'!A:S,19,FALSE)&gt;=(ROW(A42)-15),INDEX('District Information'!AC:AC,MATCH(Instructions!$D$19,'District Information'!U:U,0)+(ROW(A42)-16)),""),"")</f>
        <v/>
      </c>
    </row>
    <row r="43" spans="1:1" x14ac:dyDescent="0.3">
      <c r="A43" s="20" t="str">
        <f>IFERROR(IF(VLOOKUP(Instructions!$D$19,'District Information'!A:S,19,FALSE)&gt;=(ROW(A43)-15),INDEX('District Information'!AC:AC,MATCH(Instructions!$D$19,'District Information'!U:U,0)+(ROW(A43)-16)),""),"")</f>
        <v/>
      </c>
    </row>
    <row r="44" spans="1:1" x14ac:dyDescent="0.3">
      <c r="A44" s="20" t="str">
        <f>IFERROR(IF(VLOOKUP(Instructions!$D$19,'District Information'!A:S,19,FALSE)&gt;=(ROW(A44)-15),INDEX('District Information'!AC:AC,MATCH(Instructions!$D$19,'District Information'!U:U,0)+(ROW(A44)-16)),""),"")</f>
        <v/>
      </c>
    </row>
    <row r="45" spans="1:1" x14ac:dyDescent="0.3">
      <c r="A45" s="20" t="str">
        <f>IFERROR(IF(VLOOKUP(Instructions!$D$19,'District Information'!A:S,19,FALSE)&gt;=(ROW(A45)-15),INDEX('District Information'!AC:AC,MATCH(Instructions!$D$19,'District Information'!U:U,0)+(ROW(A45)-16)),""),"")</f>
        <v/>
      </c>
    </row>
    <row r="46" spans="1:1" x14ac:dyDescent="0.3">
      <c r="A46" s="20" t="str">
        <f>IFERROR(IF(VLOOKUP(Instructions!$D$19,'District Information'!A:S,19,FALSE)&gt;=(ROW(A46)-15),INDEX('District Information'!AC:AC,MATCH(Instructions!$D$19,'District Information'!U:U,0)+(ROW(A46)-16)),""),"")</f>
        <v/>
      </c>
    </row>
    <row r="47" spans="1:1" x14ac:dyDescent="0.3">
      <c r="A47" s="20" t="str">
        <f>IFERROR(IF(VLOOKUP(Instructions!$D$19,'District Information'!A:S,19,FALSE)&gt;=(ROW(A47)-15),INDEX('District Information'!AC:AC,MATCH(Instructions!$D$19,'District Information'!U:U,0)+(ROW(A47)-16)),""),"")</f>
        <v/>
      </c>
    </row>
    <row r="48" spans="1:1" x14ac:dyDescent="0.3">
      <c r="A48" s="20" t="str">
        <f>IFERROR(IF(VLOOKUP(Instructions!$D$19,'District Information'!A:S,19,FALSE)&gt;=(ROW(A48)-15),INDEX('District Information'!AC:AC,MATCH(Instructions!$D$19,'District Information'!U:U,0)+(ROW(A48)-16)),""),"")</f>
        <v/>
      </c>
    </row>
    <row r="49" spans="1:1" x14ac:dyDescent="0.3">
      <c r="A49" s="20" t="str">
        <f>IFERROR(IF(VLOOKUP(Instructions!$D$19,'District Information'!A:S,19,FALSE)&gt;=(ROW(A49)-15),INDEX('District Information'!AC:AC,MATCH(Instructions!$D$19,'District Information'!U:U,0)+(ROW(A49)-16)),""),"")</f>
        <v/>
      </c>
    </row>
    <row r="50" spans="1:1" x14ac:dyDescent="0.3">
      <c r="A50" s="20" t="str">
        <f>IFERROR(IF(VLOOKUP(Instructions!$D$19,'District Information'!A:S,19,FALSE)&gt;=(ROW(A50)-15),INDEX('District Information'!AC:AC,MATCH(Instructions!$D$19,'District Information'!U:U,0)+(ROW(A50)-16)),""),"")</f>
        <v/>
      </c>
    </row>
    <row r="51" spans="1:1" x14ac:dyDescent="0.3">
      <c r="A51" s="20" t="str">
        <f>IFERROR(IF(VLOOKUP(Instructions!$D$19,'District Information'!A:S,19,FALSE)&gt;=(ROW(A51)-15),INDEX('District Information'!AC:AC,MATCH(Instructions!$D$19,'District Information'!U:U,0)+(ROW(A51)-16)),""),"")</f>
        <v/>
      </c>
    </row>
    <row r="52" spans="1:1" x14ac:dyDescent="0.3">
      <c r="A52" s="20" t="str">
        <f>IFERROR(IF(VLOOKUP(Instructions!$D$19,'District Information'!A:S,19,FALSE)&gt;=(ROW(A52)-15),INDEX('District Information'!AC:AC,MATCH(Instructions!$D$19,'District Information'!U:U,0)+(ROW(A52)-16)),""),"")</f>
        <v/>
      </c>
    </row>
    <row r="53" spans="1:1" x14ac:dyDescent="0.3">
      <c r="A53" s="20" t="str">
        <f>IFERROR(IF(VLOOKUP(Instructions!$D$19,'District Information'!A:S,19,FALSE)&gt;=(ROW(A53)-15),INDEX('District Information'!AC:AC,MATCH(Instructions!$D$19,'District Information'!U:U,0)+(ROW(A53)-16)),""),"")</f>
        <v/>
      </c>
    </row>
    <row r="54" spans="1:1" x14ac:dyDescent="0.3">
      <c r="A54" s="20" t="str">
        <f>IFERROR(IF(VLOOKUP(Instructions!$D$19,'District Information'!A:S,19,FALSE)&gt;=(ROW(A54)-15),INDEX('District Information'!AC:AC,MATCH(Instructions!$D$19,'District Information'!U:U,0)+(ROW(A54)-16)),""),"")</f>
        <v/>
      </c>
    </row>
    <row r="55" spans="1:1" x14ac:dyDescent="0.3">
      <c r="A55" s="20" t="str">
        <f>IFERROR(IF(VLOOKUP(Instructions!$D$19,'District Information'!A:S,19,FALSE)&gt;=(ROW(A55)-15),INDEX('District Information'!AC:AC,MATCH(Instructions!$D$19,'District Information'!U:U,0)+(ROW(A55)-16)),""),"")</f>
        <v/>
      </c>
    </row>
    <row r="56" spans="1:1" x14ac:dyDescent="0.3">
      <c r="A56" s="20" t="str">
        <f>IFERROR(IF(VLOOKUP(Instructions!$D$19,'District Information'!A:S,19,FALSE)&gt;=(ROW(A56)-15),INDEX('District Information'!AC:AC,MATCH(Instructions!$D$19,'District Information'!U:U,0)+(ROW(A56)-16)),""),"")</f>
        <v/>
      </c>
    </row>
    <row r="57" spans="1:1" x14ac:dyDescent="0.3">
      <c r="A57" s="20" t="str">
        <f>IFERROR(IF(VLOOKUP(Instructions!$D$19,'District Information'!A:S,19,FALSE)&gt;=(ROW(A57)-15),INDEX('District Information'!AC:AC,MATCH(Instructions!$D$19,'District Information'!U:U,0)+(ROW(A57)-16)),""),"")</f>
        <v/>
      </c>
    </row>
    <row r="58" spans="1:1" x14ac:dyDescent="0.3">
      <c r="A58" s="20" t="str">
        <f>IFERROR(IF(VLOOKUP(Instructions!$D$19,'District Information'!A:S,19,FALSE)&gt;=(ROW(A58)-15),INDEX('District Information'!AC:AC,MATCH(Instructions!$D$19,'District Information'!U:U,0)+(ROW(A58)-16)),""),"")</f>
        <v/>
      </c>
    </row>
    <row r="59" spans="1:1" x14ac:dyDescent="0.3">
      <c r="A59" s="20" t="str">
        <f>IFERROR(IF(VLOOKUP(Instructions!$D$19,'District Information'!A:S,19,FALSE)&gt;=(ROW(A59)-15),INDEX('District Information'!AC:AC,MATCH(Instructions!$D$19,'District Information'!U:U,0)+(ROW(A59)-16)),""),"")</f>
        <v/>
      </c>
    </row>
    <row r="60" spans="1:1" x14ac:dyDescent="0.3">
      <c r="A60" s="20" t="str">
        <f>IFERROR(IF(VLOOKUP(Instructions!$D$19,'District Information'!A:S,19,FALSE)&gt;=(ROW(A60)-15),INDEX('District Information'!AC:AC,MATCH(Instructions!$D$19,'District Information'!U:U,0)+(ROW(A60)-16)),""),"")</f>
        <v/>
      </c>
    </row>
    <row r="61" spans="1:1" x14ac:dyDescent="0.3">
      <c r="A61" s="20" t="str">
        <f>IFERROR(IF(VLOOKUP(Instructions!$D$19,'District Information'!A:S,19,FALSE)&gt;=(ROW(A61)-15),INDEX('District Information'!AC:AC,MATCH(Instructions!$D$19,'District Information'!U:U,0)+(ROW(A61)-16)),""),"")</f>
        <v/>
      </c>
    </row>
    <row r="62" spans="1:1" x14ac:dyDescent="0.3">
      <c r="A62" s="20" t="str">
        <f>IFERROR(IF(VLOOKUP(Instructions!$D$19,'District Information'!A:S,19,FALSE)&gt;=(ROW(A62)-15),INDEX('District Information'!AC:AC,MATCH(Instructions!$D$19,'District Information'!U:U,0)+(ROW(A62)-16)),""),"")</f>
        <v/>
      </c>
    </row>
    <row r="63" spans="1:1" x14ac:dyDescent="0.3">
      <c r="A63" s="20" t="str">
        <f>IFERROR(IF(VLOOKUP(Instructions!$D$19,'District Information'!A:S,19,FALSE)&gt;=(ROW(A63)-15),INDEX('District Information'!AC:AC,MATCH(Instructions!$D$19,'District Information'!U:U,0)+(ROW(A63)-16)),""),"")</f>
        <v/>
      </c>
    </row>
    <row r="64" spans="1:1" x14ac:dyDescent="0.3">
      <c r="A64" s="20" t="str">
        <f>IFERROR(IF(VLOOKUP(Instructions!$D$19,'District Information'!A:S,19,FALSE)&gt;=(ROW(A64)-15),INDEX('District Information'!AC:AC,MATCH(Instructions!$D$19,'District Information'!U:U,0)+(ROW(A64)-16)),""),"")</f>
        <v/>
      </c>
    </row>
    <row r="65" spans="1:1" x14ac:dyDescent="0.3">
      <c r="A65" s="20" t="str">
        <f>IFERROR(IF(VLOOKUP(Instructions!$D$19,'District Information'!A:S,19,FALSE)&gt;=(ROW(A65)-15),INDEX('District Information'!AC:AC,MATCH(Instructions!$D$19,'District Information'!U:U,0)+(ROW(A65)-16)),""),"")</f>
        <v/>
      </c>
    </row>
    <row r="66" spans="1:1" x14ac:dyDescent="0.3">
      <c r="A66" s="20" t="str">
        <f>IFERROR(IF(VLOOKUP(Instructions!$D$19,'District Information'!A:S,19,FALSE)&gt;=(ROW(A66)-15),INDEX('District Information'!AC:AC,MATCH(Instructions!$D$19,'District Information'!U:U,0)+(ROW(A66)-16)),""),"")</f>
        <v/>
      </c>
    </row>
    <row r="67" spans="1:1" x14ac:dyDescent="0.3">
      <c r="A67" s="20" t="str">
        <f>IFERROR(IF(VLOOKUP(Instructions!$D$19,'District Information'!A:S,19,FALSE)&gt;=(ROW(A67)-15),INDEX('District Information'!AC:AC,MATCH(Instructions!$D$19,'District Information'!U:U,0)+(ROW(A67)-16)),""),"")</f>
        <v/>
      </c>
    </row>
    <row r="68" spans="1:1" x14ac:dyDescent="0.3">
      <c r="A68" s="20" t="str">
        <f>IFERROR(IF(VLOOKUP(Instructions!$D$19,'District Information'!A:S,19,FALSE)&gt;=(ROW(A68)-15),INDEX('District Information'!AC:AC,MATCH(Instructions!$D$19,'District Information'!U:U,0)+(ROW(A68)-16)),""),"")</f>
        <v/>
      </c>
    </row>
    <row r="69" spans="1:1" x14ac:dyDescent="0.3">
      <c r="A69" s="20" t="str">
        <f>IFERROR(IF(VLOOKUP(Instructions!$D$19,'District Information'!A:S,19,FALSE)&gt;=(ROW(A69)-15),INDEX('District Information'!AC:AC,MATCH(Instructions!$D$19,'District Information'!U:U,0)+(ROW(A69)-16)),""),"")</f>
        <v/>
      </c>
    </row>
    <row r="70" spans="1:1" x14ac:dyDescent="0.3">
      <c r="A70" s="20" t="str">
        <f>IFERROR(IF(VLOOKUP(Instructions!$D$19,'District Information'!A:S,19,FALSE)&gt;=(ROW(A70)-15),INDEX('District Information'!AC:AC,MATCH(Instructions!$D$19,'District Information'!U:U,0)+(ROW(A70)-16)),""),"")</f>
        <v/>
      </c>
    </row>
    <row r="71" spans="1:1" x14ac:dyDescent="0.3">
      <c r="A71" s="20" t="str">
        <f>IFERROR(IF(VLOOKUP(Instructions!$D$19,'District Information'!A:S,19,FALSE)&gt;=(ROW(A71)-15),INDEX('District Information'!AC:AC,MATCH(Instructions!$D$19,'District Information'!U:U,0)+(ROW(A71)-16)),""),"")</f>
        <v/>
      </c>
    </row>
    <row r="72" spans="1:1" x14ac:dyDescent="0.3">
      <c r="A72" s="20" t="str">
        <f>IFERROR(IF(VLOOKUP(Instructions!$D$19,'District Information'!A:S,19,FALSE)&gt;=(ROW(A72)-15),INDEX('District Information'!AC:AC,MATCH(Instructions!$D$19,'District Information'!U:U,0)+(ROW(A72)-16)),""),"")</f>
        <v/>
      </c>
    </row>
    <row r="73" spans="1:1" x14ac:dyDescent="0.3">
      <c r="A73" s="20" t="str">
        <f>IFERROR(IF(VLOOKUP(Instructions!$D$19,'District Information'!A:S,19,FALSE)&gt;=(ROW(A73)-15),INDEX('District Information'!AC:AC,MATCH(Instructions!$D$19,'District Information'!U:U,0)+(ROW(A73)-16)),""),"")</f>
        <v/>
      </c>
    </row>
    <row r="74" spans="1:1" x14ac:dyDescent="0.3">
      <c r="A74" s="20" t="str">
        <f>IFERROR(IF(VLOOKUP(Instructions!$D$19,'District Information'!A:S,19,FALSE)&gt;=(ROW(A74)-15),INDEX('District Information'!AC:AC,MATCH(Instructions!$D$19,'District Information'!U:U,0)+(ROW(A74)-16)),""),"")</f>
        <v/>
      </c>
    </row>
    <row r="75" spans="1:1" x14ac:dyDescent="0.3">
      <c r="A75" s="20" t="str">
        <f>IFERROR(IF(VLOOKUP(Instructions!$D$19,'District Information'!A:S,19,FALSE)&gt;=(ROW(A75)-15),INDEX('District Information'!AC:AC,MATCH(Instructions!$D$19,'District Information'!U:U,0)+(ROW(A75)-16)),""),"")</f>
        <v/>
      </c>
    </row>
    <row r="76" spans="1:1" x14ac:dyDescent="0.3">
      <c r="A76" s="20" t="str">
        <f>IFERROR(IF(VLOOKUP(Instructions!$D$19,'District Information'!A:S,19,FALSE)&gt;=(ROW(A76)-15),INDEX('District Information'!AC:AC,MATCH(Instructions!$D$19,'District Information'!U:U,0)+(ROW(A76)-16)),""),"")</f>
        <v/>
      </c>
    </row>
    <row r="77" spans="1:1" x14ac:dyDescent="0.3">
      <c r="A77" s="20" t="str">
        <f>IFERROR(IF(VLOOKUP(Instructions!$D$19,'District Information'!A:S,19,FALSE)&gt;=(ROW(A77)-15),INDEX('District Information'!AC:AC,MATCH(Instructions!$D$19,'District Information'!U:U,0)+(ROW(A77)-16)),""),"")</f>
        <v/>
      </c>
    </row>
    <row r="78" spans="1:1" x14ac:dyDescent="0.3">
      <c r="A78" s="20" t="str">
        <f>IFERROR(IF(VLOOKUP(Instructions!$D$19,'District Information'!A:S,19,FALSE)&gt;=(ROW(A78)-15),INDEX('District Information'!AC:AC,MATCH(Instructions!$D$19,'District Information'!U:U,0)+(ROW(A78)-16)),""),"")</f>
        <v/>
      </c>
    </row>
    <row r="79" spans="1:1" x14ac:dyDescent="0.3">
      <c r="A79" s="20" t="str">
        <f>IFERROR(IF(VLOOKUP(Instructions!$D$19,'District Information'!A:S,19,FALSE)&gt;=(ROW(A79)-15),INDEX('District Information'!AC:AC,MATCH(Instructions!$D$19,'District Information'!U:U,0)+(ROW(A79)-16)),""),"")</f>
        <v/>
      </c>
    </row>
    <row r="80" spans="1:1" x14ac:dyDescent="0.3">
      <c r="A80" s="20" t="str">
        <f>IFERROR(IF(VLOOKUP(Instructions!$D$19,'District Information'!A:S,19,FALSE)&gt;=(ROW(A80)-15),INDEX('District Information'!AC:AC,MATCH(Instructions!$D$19,'District Information'!U:U,0)+(ROW(A80)-16)),""),"")</f>
        <v/>
      </c>
    </row>
    <row r="81" spans="1:1" x14ac:dyDescent="0.3">
      <c r="A81" s="20" t="str">
        <f>IFERROR(IF(VLOOKUP(Instructions!$D$19,'District Information'!A:S,19,FALSE)&gt;=(ROW(A81)-15),INDEX('District Information'!AC:AC,MATCH(Instructions!$D$19,'District Information'!U:U,0)+(ROW(A81)-16)),""),"")</f>
        <v/>
      </c>
    </row>
    <row r="82" spans="1:1" x14ac:dyDescent="0.3">
      <c r="A82" s="20" t="str">
        <f>IFERROR(IF(VLOOKUP(Instructions!$D$19,'District Information'!A:S,19,FALSE)&gt;=(ROW(A82)-15),INDEX('District Information'!AC:AC,MATCH(Instructions!$D$19,'District Information'!U:U,0)+(ROW(A82)-16)),""),"")</f>
        <v/>
      </c>
    </row>
    <row r="83" spans="1:1" x14ac:dyDescent="0.3">
      <c r="A83" s="20" t="str">
        <f>IFERROR(IF(VLOOKUP(Instructions!$D$19,'District Information'!A:S,19,FALSE)&gt;=(ROW(A83)-15),INDEX('District Information'!AC:AC,MATCH(Instructions!$D$19,'District Information'!U:U,0)+(ROW(A83)-16)),""),"")</f>
        <v/>
      </c>
    </row>
    <row r="84" spans="1:1" x14ac:dyDescent="0.3">
      <c r="A84" s="20" t="str">
        <f>IFERROR(IF(VLOOKUP(Instructions!$D$19,'District Information'!A:S,19,FALSE)&gt;=(ROW(A84)-15),INDEX('District Information'!AC:AC,MATCH(Instructions!$D$19,'District Information'!U:U,0)+(ROW(A84)-16)),""),"")</f>
        <v/>
      </c>
    </row>
    <row r="85" spans="1:1" x14ac:dyDescent="0.3">
      <c r="A85" s="20" t="str">
        <f>IFERROR(IF(VLOOKUP(Instructions!$D$19,'District Information'!A:S,19,FALSE)&gt;=(ROW(A85)-15),INDEX('District Information'!AC:AC,MATCH(Instructions!$D$19,'District Information'!U:U,0)+(ROW(A85)-16)),""),"")</f>
        <v/>
      </c>
    </row>
    <row r="86" spans="1:1" x14ac:dyDescent="0.3">
      <c r="A86" s="20" t="str">
        <f>IFERROR(IF(VLOOKUP(Instructions!$D$19,'District Information'!A:S,19,FALSE)&gt;=(ROW(A86)-15),INDEX('District Information'!AC:AC,MATCH(Instructions!$D$19,'District Information'!U:U,0)+(ROW(A86)-16)),""),"")</f>
        <v/>
      </c>
    </row>
    <row r="87" spans="1:1" x14ac:dyDescent="0.3">
      <c r="A87" s="20" t="str">
        <f>IFERROR(IF(VLOOKUP(Instructions!$D$19,'District Information'!A:S,19,FALSE)&gt;=(ROW(A87)-15),INDEX('District Information'!AC:AC,MATCH(Instructions!$D$19,'District Information'!U:U,0)+(ROW(A87)-16)),""),"")</f>
        <v/>
      </c>
    </row>
    <row r="88" spans="1:1" x14ac:dyDescent="0.3">
      <c r="A88" s="20" t="str">
        <f>IFERROR(IF(VLOOKUP(Instructions!$D$19,'District Information'!A:S,19,FALSE)&gt;=(ROW(A88)-15),INDEX('District Information'!AC:AC,MATCH(Instructions!$D$19,'District Information'!U:U,0)+(ROW(A88)-16)),""),"")</f>
        <v/>
      </c>
    </row>
    <row r="89" spans="1:1" x14ac:dyDescent="0.3">
      <c r="A89" s="20" t="str">
        <f>IFERROR(IF(VLOOKUP(Instructions!$D$19,'District Information'!A:S,19,FALSE)&gt;=(ROW(A89)-15),INDEX('District Information'!AC:AC,MATCH(Instructions!$D$19,'District Information'!U:U,0)+(ROW(A89)-16)),""),"")</f>
        <v/>
      </c>
    </row>
    <row r="90" spans="1:1" x14ac:dyDescent="0.3">
      <c r="A90" s="20" t="str">
        <f>IFERROR(IF(VLOOKUP(Instructions!$D$19,'District Information'!A:S,19,FALSE)&gt;=(ROW(A90)-15),INDEX('District Information'!AC:AC,MATCH(Instructions!$D$19,'District Information'!U:U,0)+(ROW(A90)-16)),""),"")</f>
        <v/>
      </c>
    </row>
    <row r="91" spans="1:1" x14ac:dyDescent="0.3">
      <c r="A91" s="20" t="str">
        <f>IFERROR(IF(VLOOKUP(Instructions!$D$19,'District Information'!A:S,19,FALSE)&gt;=(ROW(A91)-15),INDEX('District Information'!AC:AC,MATCH(Instructions!$D$19,'District Information'!U:U,0)+(ROW(A91)-16)),""),"")</f>
        <v/>
      </c>
    </row>
    <row r="92" spans="1:1" x14ac:dyDescent="0.3">
      <c r="A92" s="20" t="str">
        <f>IFERROR(IF(VLOOKUP(Instructions!$D$19,'District Information'!A:S,19,FALSE)&gt;=(ROW(A92)-15),INDEX('District Information'!AC:AC,MATCH(Instructions!$D$19,'District Information'!U:U,0)+(ROW(A92)-16)),""),"")</f>
        <v/>
      </c>
    </row>
    <row r="93" spans="1:1" x14ac:dyDescent="0.3">
      <c r="A93" s="20" t="str">
        <f>IFERROR(IF(VLOOKUP(Instructions!$D$19,'District Information'!A:S,19,FALSE)&gt;=(ROW(A93)-15),INDEX('District Information'!AC:AC,MATCH(Instructions!$D$19,'District Information'!U:U,0)+(ROW(A93)-16)),""),"")</f>
        <v/>
      </c>
    </row>
    <row r="94" spans="1:1" x14ac:dyDescent="0.3">
      <c r="A94" s="20" t="str">
        <f>IFERROR(IF(VLOOKUP(Instructions!$D$19,'District Information'!A:S,19,FALSE)&gt;=(ROW(A94)-15),INDEX('District Information'!AC:AC,MATCH(Instructions!$D$19,'District Information'!U:U,0)+(ROW(A94)-16)),""),"")</f>
        <v/>
      </c>
    </row>
    <row r="95" spans="1:1" x14ac:dyDescent="0.3">
      <c r="A95" s="20" t="str">
        <f>IFERROR(IF(VLOOKUP(Instructions!$D$19,'District Information'!A:S,19,FALSE)&gt;=(ROW(A95)-15),INDEX('District Information'!AC:AC,MATCH(Instructions!$D$19,'District Information'!U:U,0)+(ROW(A95)-16)),""),"")</f>
        <v/>
      </c>
    </row>
    <row r="96" spans="1:1" x14ac:dyDescent="0.3">
      <c r="A96" s="20" t="str">
        <f>IFERROR(IF(VLOOKUP(Instructions!$D$19,'District Information'!A:S,19,FALSE)&gt;=(ROW(A96)-15),INDEX('District Information'!AC:AC,MATCH(Instructions!$D$19,'District Information'!U:U,0)+(ROW(A96)-16)),""),"")</f>
        <v/>
      </c>
    </row>
    <row r="97" spans="1:1" x14ac:dyDescent="0.3">
      <c r="A97" s="20" t="str">
        <f>IFERROR(IF(VLOOKUP(Instructions!$D$19,'District Information'!A:S,19,FALSE)&gt;=(ROW(A97)-15),INDEX('District Information'!AC:AC,MATCH(Instructions!$D$19,'District Information'!U:U,0)+(ROW(A97)-16)),""),"")</f>
        <v/>
      </c>
    </row>
    <row r="98" spans="1:1" x14ac:dyDescent="0.3">
      <c r="A98" s="20" t="str">
        <f>IFERROR(IF(VLOOKUP(Instructions!$D$19,'District Information'!A:S,19,FALSE)&gt;=(ROW(A98)-15),INDEX('District Information'!AC:AC,MATCH(Instructions!$D$19,'District Information'!U:U,0)+(ROW(A98)-16)),""),"")</f>
        <v/>
      </c>
    </row>
    <row r="99" spans="1:1" x14ac:dyDescent="0.3">
      <c r="A99" s="20" t="str">
        <f>IFERROR(IF(VLOOKUP(Instructions!$D$19,'District Information'!A:S,19,FALSE)&gt;=(ROW(A99)-15),INDEX('District Information'!AC:AC,MATCH(Instructions!$D$19,'District Information'!U:U,0)+(ROW(A99)-16)),""),"")</f>
        <v/>
      </c>
    </row>
    <row r="100" spans="1:1" x14ac:dyDescent="0.3">
      <c r="A100" s="20" t="str">
        <f>IFERROR(IF(VLOOKUP(Instructions!$D$19,'District Information'!A:S,19,FALSE)&gt;=(ROW(A100)-15),INDEX('District Information'!AC:AC,MATCH(Instructions!$D$19,'District Information'!U:U,0)+(ROW(A100)-16)),""),"")</f>
        <v/>
      </c>
    </row>
    <row r="101" spans="1:1" x14ac:dyDescent="0.3">
      <c r="A101" s="20" t="str">
        <f>IFERROR(IF(VLOOKUP(Instructions!$D$19,'District Information'!A:S,19,FALSE)&gt;=(ROW(A101)-15),INDEX('District Information'!AC:AC,MATCH(Instructions!$D$19,'District Information'!U:U,0)+(ROW(A101)-16)),""),"")</f>
        <v/>
      </c>
    </row>
    <row r="102" spans="1:1" x14ac:dyDescent="0.3">
      <c r="A102" s="20" t="str">
        <f>IFERROR(IF(VLOOKUP(Instructions!$D$19,'District Information'!A:S,19,FALSE)&gt;=(ROW(A102)-15),INDEX('District Information'!AC:AC,MATCH(Instructions!$D$19,'District Information'!U:U,0)+(ROW(A102)-16)),""),"")</f>
        <v/>
      </c>
    </row>
    <row r="103" spans="1:1" x14ac:dyDescent="0.3">
      <c r="A103" s="20" t="str">
        <f>IFERROR(IF(VLOOKUP(Instructions!$D$19,'District Information'!A:S,19,FALSE)&gt;=(ROW(A103)-15),INDEX('District Information'!AC:AC,MATCH(Instructions!$D$19,'District Information'!U:U,0)+(ROW(A103)-16)),""),"")</f>
        <v/>
      </c>
    </row>
    <row r="104" spans="1:1" x14ac:dyDescent="0.3">
      <c r="A104" s="20" t="str">
        <f>IFERROR(IF(VLOOKUP(Instructions!$D$19,'District Information'!A:S,19,FALSE)&gt;=(ROW(A104)-15),INDEX('District Information'!AC:AC,MATCH(Instructions!$D$19,'District Information'!U:U,0)+(ROW(A104)-16)),""),"")</f>
        <v/>
      </c>
    </row>
    <row r="105" spans="1:1" x14ac:dyDescent="0.3">
      <c r="A105" s="20" t="str">
        <f>IFERROR(IF(VLOOKUP(Instructions!$D$19,'District Information'!A:S,19,FALSE)&gt;=(ROW(A105)-15),INDEX('District Information'!AC:AC,MATCH(Instructions!$D$19,'District Information'!U:U,0)+(ROW(A105)-16)),""),"")</f>
        <v/>
      </c>
    </row>
    <row r="106" spans="1:1" x14ac:dyDescent="0.3">
      <c r="A106" s="20" t="str">
        <f>IFERROR(IF(VLOOKUP(Instructions!$D$19,'District Information'!A:S,19,FALSE)&gt;=(ROW(A106)-15),INDEX('District Information'!AC:AC,MATCH(Instructions!$D$19,'District Information'!U:U,0)+(ROW(A106)-16)),""),"")</f>
        <v/>
      </c>
    </row>
    <row r="107" spans="1:1" x14ac:dyDescent="0.3">
      <c r="A107" s="20" t="str">
        <f>IFERROR(IF(VLOOKUP(Instructions!$D$19,'District Information'!A:S,19,FALSE)&gt;=(ROW(A107)-15),INDEX('District Information'!AC:AC,MATCH(Instructions!$D$19,'District Information'!U:U,0)+(ROW(A107)-16)),""),"")</f>
        <v/>
      </c>
    </row>
    <row r="108" spans="1:1" x14ac:dyDescent="0.3">
      <c r="A108" s="20" t="str">
        <f>IFERROR(IF(VLOOKUP(Instructions!$D$19,'District Information'!A:S,19,FALSE)&gt;=(ROW(A108)-15),INDEX('District Information'!AC:AC,MATCH(Instructions!$D$19,'District Information'!U:U,0)+(ROW(A108)-16)),""),"")</f>
        <v/>
      </c>
    </row>
    <row r="109" spans="1:1" x14ac:dyDescent="0.3">
      <c r="A109" s="20" t="str">
        <f>IFERROR(IF(VLOOKUP(Instructions!$D$19,'District Information'!A:S,19,FALSE)&gt;=(ROW(A109)-15),INDEX('District Information'!AC:AC,MATCH(Instructions!$D$19,'District Information'!U:U,0)+(ROW(A109)-16)),""),"")</f>
        <v/>
      </c>
    </row>
    <row r="110" spans="1:1" x14ac:dyDescent="0.3">
      <c r="A110" s="20" t="str">
        <f>IFERROR(IF(VLOOKUP(Instructions!$D$19,'District Information'!A:S,19,FALSE)&gt;=(ROW(A110)-15),INDEX('District Information'!AC:AC,MATCH(Instructions!$D$19,'District Information'!U:U,0)+(ROW(A110)-16)),""),"")</f>
        <v/>
      </c>
    </row>
    <row r="111" spans="1:1" x14ac:dyDescent="0.3">
      <c r="A111" s="20" t="str">
        <f>IFERROR(IF(VLOOKUP(Instructions!$D$19,'District Information'!A:S,19,FALSE)&gt;=(ROW(A111)-15),INDEX('District Information'!AC:AC,MATCH(Instructions!$D$19,'District Information'!U:U,0)+(ROW(A111)-16)),""),"")</f>
        <v/>
      </c>
    </row>
    <row r="112" spans="1:1" x14ac:dyDescent="0.3">
      <c r="A112" s="20" t="str">
        <f>IFERROR(IF(VLOOKUP(Instructions!$D$19,'District Information'!A:S,19,FALSE)&gt;=(ROW(A112)-15),INDEX('District Information'!AC:AC,MATCH(Instructions!$D$19,'District Information'!U:U,0)+(ROW(A112)-16)),""),"")</f>
        <v/>
      </c>
    </row>
    <row r="113" spans="1:1" x14ac:dyDescent="0.3">
      <c r="A113" s="20" t="str">
        <f>IFERROR(IF(VLOOKUP(Instructions!$D$19,'District Information'!A:S,19,FALSE)&gt;=(ROW(A113)-15),INDEX('District Information'!AC:AC,MATCH(Instructions!$D$19,'District Information'!U:U,0)+(ROW(A113)-16)),""),"")</f>
        <v/>
      </c>
    </row>
    <row r="114" spans="1:1" x14ac:dyDescent="0.3">
      <c r="A114" s="20" t="str">
        <f>IFERROR(IF(VLOOKUP(Instructions!$D$19,'District Information'!A:S,19,FALSE)&gt;=(ROW(A114)-15),INDEX('District Information'!AC:AC,MATCH(Instructions!$D$19,'District Information'!U:U,0)+(ROW(A114)-16)),""),"")</f>
        <v/>
      </c>
    </row>
    <row r="115" spans="1:1" x14ac:dyDescent="0.3">
      <c r="A115" s="20" t="str">
        <f>IFERROR(IF(VLOOKUP(Instructions!$D$19,'District Information'!A:S,19,FALSE)&gt;=(ROW(A115)-15),INDEX('District Information'!AC:AC,MATCH(Instructions!$D$19,'District Information'!U:U,0)+(ROW(A115)-16)),""),"")</f>
        <v/>
      </c>
    </row>
    <row r="116" spans="1:1" x14ac:dyDescent="0.3">
      <c r="A116" s="20" t="str">
        <f>IFERROR(IF(VLOOKUP(Instructions!$D$19,'District Information'!A:S,19,FALSE)&gt;=(ROW(A116)-15),INDEX('District Information'!AC:AC,MATCH(Instructions!$D$19,'District Information'!U:U,0)+(ROW(A116)-16)),""),"")</f>
        <v/>
      </c>
    </row>
    <row r="117" spans="1:1" x14ac:dyDescent="0.3">
      <c r="A117" s="20" t="str">
        <f>IFERROR(IF(VLOOKUP(Instructions!$D$19,'District Information'!A:S,19,FALSE)&gt;=(ROW(A117)-15),INDEX('District Information'!AC:AC,MATCH(Instructions!$D$19,'District Information'!U:U,0)+(ROW(A117)-16)),""),"")</f>
        <v/>
      </c>
    </row>
    <row r="118" spans="1:1" x14ac:dyDescent="0.3">
      <c r="A118" s="20" t="str">
        <f>IFERROR(IF(VLOOKUP(Instructions!$D$19,'District Information'!A:S,19,FALSE)&gt;=(ROW(A118)-15),INDEX('District Information'!AC:AC,MATCH(Instructions!$D$19,'District Information'!U:U,0)+(ROW(A118)-16)),""),"")</f>
        <v/>
      </c>
    </row>
    <row r="119" spans="1:1" x14ac:dyDescent="0.3">
      <c r="A119" s="20" t="str">
        <f>IFERROR(IF(VLOOKUP(Instructions!$D$19,'District Information'!A:S,19,FALSE)&gt;=(ROW(A119)-15),INDEX('District Information'!AC:AC,MATCH(Instructions!$D$19,'District Information'!U:U,0)+(ROW(A119)-16)),""),"")</f>
        <v/>
      </c>
    </row>
    <row r="120" spans="1:1" x14ac:dyDescent="0.3">
      <c r="A120" s="20" t="str">
        <f>IFERROR(IF(VLOOKUP(Instructions!$D$19,'District Information'!A:S,19,FALSE)&gt;=(ROW(A120)-15),INDEX('District Information'!AC:AC,MATCH(Instructions!$D$19,'District Information'!U:U,0)+(ROW(A120)-16)),""),"")</f>
        <v/>
      </c>
    </row>
    <row r="121" spans="1:1" x14ac:dyDescent="0.3">
      <c r="A121" s="20" t="str">
        <f>IFERROR(IF(VLOOKUP(Instructions!$D$19,'District Information'!A:S,19,FALSE)&gt;=(ROW(A121)-15),INDEX('District Information'!AC:AC,MATCH(Instructions!$D$19,'District Information'!U:U,0)+(ROW(A121)-16)),""),"")</f>
        <v/>
      </c>
    </row>
    <row r="122" spans="1:1" x14ac:dyDescent="0.3">
      <c r="A122" s="20" t="str">
        <f>IFERROR(IF(VLOOKUP(Instructions!$D$19,'District Information'!A:S,19,FALSE)&gt;=(ROW(A122)-15),INDEX('District Information'!AC:AC,MATCH(Instructions!$D$19,'District Information'!U:U,0)+(ROW(A122)-16)),""),"")</f>
        <v/>
      </c>
    </row>
    <row r="123" spans="1:1" x14ac:dyDescent="0.3">
      <c r="A123" s="20" t="str">
        <f>IFERROR(IF(VLOOKUP(Instructions!$D$19,'District Information'!A:S,19,FALSE)&gt;=(ROW(A123)-15),INDEX('District Information'!AC:AC,MATCH(Instructions!$D$19,'District Information'!U:U,0)+(ROW(A123)-16)),""),"")</f>
        <v/>
      </c>
    </row>
    <row r="124" spans="1:1" x14ac:dyDescent="0.3">
      <c r="A124" s="20" t="str">
        <f>IFERROR(IF(VLOOKUP(Instructions!$D$19,'District Information'!A:S,19,FALSE)&gt;=(ROW(A124)-15),INDEX('District Information'!AC:AC,MATCH(Instructions!$D$19,'District Information'!U:U,0)+(ROW(A124)-16)),""),"")</f>
        <v/>
      </c>
    </row>
    <row r="125" spans="1:1" x14ac:dyDescent="0.3">
      <c r="A125" s="20" t="str">
        <f>IFERROR(IF(VLOOKUP(Instructions!$D$19,'District Information'!A:S,19,FALSE)&gt;=(ROW(A125)-15),INDEX('District Information'!AC:AC,MATCH(Instructions!$D$19,'District Information'!U:U,0)+(ROW(A125)-16)),""),"")</f>
        <v/>
      </c>
    </row>
    <row r="126" spans="1:1" x14ac:dyDescent="0.3">
      <c r="A126" s="20" t="str">
        <f>IFERROR(IF(VLOOKUP(Instructions!$D$19,'District Information'!A:S,19,FALSE)&gt;=(ROW(A126)-15),INDEX('District Information'!AC:AC,MATCH(Instructions!$D$19,'District Information'!U:U,0)+(ROW(A126)-16)),""),"")</f>
        <v/>
      </c>
    </row>
    <row r="127" spans="1:1" x14ac:dyDescent="0.3">
      <c r="A127" s="20" t="str">
        <f>IFERROR(IF(VLOOKUP(Instructions!$D$19,'District Information'!A:S,19,FALSE)&gt;=(ROW(A127)-15),INDEX('District Information'!AC:AC,MATCH(Instructions!$D$19,'District Information'!U:U,0)+(ROW(A127)-16)),""),"")</f>
        <v/>
      </c>
    </row>
    <row r="128" spans="1:1" x14ac:dyDescent="0.3">
      <c r="A128" s="20" t="str">
        <f>IFERROR(IF(VLOOKUP(Instructions!$D$19,'District Information'!A:S,19,FALSE)&gt;=(ROW(A128)-15),INDEX('District Information'!AC:AC,MATCH(Instructions!$D$19,'District Information'!U:U,0)+(ROW(A128)-16)),""),"")</f>
        <v/>
      </c>
    </row>
    <row r="129" spans="1:1" x14ac:dyDescent="0.3">
      <c r="A129" s="20" t="str">
        <f>IFERROR(IF(VLOOKUP(Instructions!$D$19,'District Information'!A:S,19,FALSE)&gt;=(ROW(A129)-15),INDEX('District Information'!AC:AC,MATCH(Instructions!$D$19,'District Information'!U:U,0)+(ROW(A129)-16)),""),"")</f>
        <v/>
      </c>
    </row>
    <row r="130" spans="1:1" x14ac:dyDescent="0.3">
      <c r="A130" s="20" t="str">
        <f>IFERROR(IF(VLOOKUP(Instructions!$D$19,'District Information'!A:S,19,FALSE)&gt;=(ROW(A130)-15),INDEX('District Information'!AC:AC,MATCH(Instructions!$D$19,'District Information'!U:U,0)+(ROW(A130)-16)),""),"")</f>
        <v/>
      </c>
    </row>
    <row r="131" spans="1:1" x14ac:dyDescent="0.3">
      <c r="A131" s="20" t="str">
        <f>IFERROR(IF(VLOOKUP(Instructions!$D$19,'District Information'!A:S,19,FALSE)&gt;=(ROW(A131)-15),INDEX('District Information'!AC:AC,MATCH(Instructions!$D$19,'District Information'!U:U,0)+(ROW(A131)-16)),""),"")</f>
        <v/>
      </c>
    </row>
    <row r="132" spans="1:1" x14ac:dyDescent="0.3">
      <c r="A132" s="20" t="str">
        <f>IFERROR(IF(VLOOKUP(Instructions!$D$19,'District Information'!A:S,19,FALSE)&gt;=(ROW(A132)-15),INDEX('District Information'!AC:AC,MATCH(Instructions!$D$19,'District Information'!U:U,0)+(ROW(A132)-16)),""),"")</f>
        <v/>
      </c>
    </row>
    <row r="133" spans="1:1" x14ac:dyDescent="0.3">
      <c r="A133" s="20" t="str">
        <f>IFERROR(IF(VLOOKUP(Instructions!$D$19,'District Information'!A:S,19,FALSE)&gt;=(ROW(A133)-15),INDEX('District Information'!AC:AC,MATCH(Instructions!$D$19,'District Information'!U:U,0)+(ROW(A133)-16)),""),"")</f>
        <v/>
      </c>
    </row>
    <row r="134" spans="1:1" x14ac:dyDescent="0.3">
      <c r="A134" s="20" t="str">
        <f>IFERROR(IF(VLOOKUP(Instructions!$D$19,'District Information'!A:S,19,FALSE)&gt;=(ROW(A134)-15),INDEX('District Information'!AC:AC,MATCH(Instructions!$D$19,'District Information'!U:U,0)+(ROW(A134)-16)),""),"")</f>
        <v/>
      </c>
    </row>
    <row r="135" spans="1:1" x14ac:dyDescent="0.3">
      <c r="A135" s="20" t="str">
        <f>IFERROR(IF(VLOOKUP(Instructions!$D$19,'District Information'!A:S,19,FALSE)&gt;=(ROW(A135)-15),INDEX('District Information'!AC:AC,MATCH(Instructions!$D$19,'District Information'!U:U,0)+(ROW(A135)-16)),""),"")</f>
        <v/>
      </c>
    </row>
    <row r="136" spans="1:1" x14ac:dyDescent="0.3">
      <c r="A136" s="20" t="str">
        <f>IFERROR(IF(VLOOKUP(Instructions!$D$19,'District Information'!A:S,19,FALSE)&gt;=(ROW(A136)-15),INDEX('District Information'!AC:AC,MATCH(Instructions!$D$19,'District Information'!U:U,0)+(ROW(A136)-16)),""),"")</f>
        <v/>
      </c>
    </row>
    <row r="137" spans="1:1" x14ac:dyDescent="0.3">
      <c r="A137" s="20" t="str">
        <f>IFERROR(IF(VLOOKUP(Instructions!$D$19,'District Information'!A:S,19,FALSE)&gt;=(ROW(A137)-15),INDEX('District Information'!AC:AC,MATCH(Instructions!$D$19,'District Information'!U:U,0)+(ROW(A137)-16)),""),"")</f>
        <v/>
      </c>
    </row>
    <row r="138" spans="1:1" x14ac:dyDescent="0.3">
      <c r="A138" s="20" t="str">
        <f>IFERROR(IF(VLOOKUP(Instructions!$D$19,'District Information'!A:S,19,FALSE)&gt;=(ROW(A138)-15),INDEX('District Information'!AC:AC,MATCH(Instructions!$D$19,'District Information'!U:U,0)+(ROW(A138)-16)),""),"")</f>
        <v/>
      </c>
    </row>
    <row r="139" spans="1:1" x14ac:dyDescent="0.3">
      <c r="A139" s="20" t="str">
        <f>IFERROR(IF(VLOOKUP(Instructions!$D$19,'District Information'!A:S,19,FALSE)&gt;=(ROW(A139)-15),INDEX('District Information'!AC:AC,MATCH(Instructions!$D$19,'District Information'!U:U,0)+(ROW(A139)-16)),""),"")</f>
        <v/>
      </c>
    </row>
    <row r="140" spans="1:1" x14ac:dyDescent="0.3">
      <c r="A140" s="20" t="str">
        <f>IFERROR(IF(VLOOKUP(Instructions!$D$19,'District Information'!A:S,19,FALSE)&gt;=(ROW(A140)-15),INDEX('District Information'!AC:AC,MATCH(Instructions!$D$19,'District Information'!U:U,0)+(ROW(A140)-16)),""),"")</f>
        <v/>
      </c>
    </row>
    <row r="141" spans="1:1" x14ac:dyDescent="0.3">
      <c r="A141" s="20" t="str">
        <f>IFERROR(IF(VLOOKUP(Instructions!$D$19,'District Information'!A:S,19,FALSE)&gt;=(ROW(A141)-15),INDEX('District Information'!AC:AC,MATCH(Instructions!$D$19,'District Information'!U:U,0)+(ROW(A141)-16)),""),"")</f>
        <v/>
      </c>
    </row>
    <row r="142" spans="1:1" x14ac:dyDescent="0.3">
      <c r="A142" s="20" t="str">
        <f>IFERROR(IF(VLOOKUP(Instructions!$D$19,'District Information'!A:S,19,FALSE)&gt;=(ROW(A142)-15),INDEX('District Information'!AC:AC,MATCH(Instructions!$D$19,'District Information'!U:U,0)+(ROW(A142)-16)),""),"")</f>
        <v/>
      </c>
    </row>
    <row r="143" spans="1:1" x14ac:dyDescent="0.3">
      <c r="A143" s="20" t="str">
        <f>IFERROR(IF(VLOOKUP(Instructions!$D$19,'District Information'!A:S,19,FALSE)&gt;=(ROW(A143)-15),INDEX('District Information'!AC:AC,MATCH(Instructions!$D$19,'District Information'!U:U,0)+(ROW(A143)-16)),""),"")</f>
        <v/>
      </c>
    </row>
    <row r="144" spans="1:1" x14ac:dyDescent="0.3">
      <c r="A144" s="20" t="str">
        <f>IFERROR(IF(VLOOKUP(Instructions!$D$19,'District Information'!A:S,19,FALSE)&gt;=(ROW(A144)-15),INDEX('District Information'!AC:AC,MATCH(Instructions!$D$19,'District Information'!U:U,0)+(ROW(A144)-16)),""),"")</f>
        <v/>
      </c>
    </row>
    <row r="145" spans="1:1" x14ac:dyDescent="0.3">
      <c r="A145" s="20" t="str">
        <f>IFERROR(IF(VLOOKUP(Instructions!$D$19,'District Information'!A:S,19,FALSE)&gt;=(ROW(A145)-15),INDEX('District Information'!AC:AC,MATCH(Instructions!$D$19,'District Information'!U:U,0)+(ROW(A145)-16)),""),"")</f>
        <v/>
      </c>
    </row>
    <row r="146" spans="1:1" x14ac:dyDescent="0.3">
      <c r="A146" s="20" t="str">
        <f>IFERROR(IF(VLOOKUP(Instructions!$D$19,'District Information'!A:S,19,FALSE)&gt;=(ROW(A146)-15),INDEX('District Information'!AC:AC,MATCH(Instructions!$D$19,'District Information'!U:U,0)+(ROW(A146)-16)),""),"")</f>
        <v/>
      </c>
    </row>
    <row r="147" spans="1:1" x14ac:dyDescent="0.3">
      <c r="A147" s="20" t="str">
        <f>IFERROR(IF(VLOOKUP(Instructions!$D$19,'District Information'!A:S,19,FALSE)&gt;=(ROW(A147)-15),INDEX('District Information'!AC:AC,MATCH(Instructions!$D$19,'District Information'!U:U,0)+(ROW(A147)-16)),""),"")</f>
        <v/>
      </c>
    </row>
  </sheetData>
  <protectedRanges>
    <protectedRange algorithmName="SHA-512" hashValue="vwr1ZtlrTJD5NvGZAUIlDzEqjUf54IKVm9I+QwJrN6fYUlAKYb9hVVhfYZvBzmbkdhYY37SkeIsykNMiEyz+lQ==" saltValue="TZnaMFg2jxxw3aGDYwmAZg==" spinCount="100000" sqref="A16:A147" name="Range1"/>
  </protectedRanges>
  <mergeCells count="11">
    <mergeCell ref="F12:F14"/>
    <mergeCell ref="A10:F10"/>
    <mergeCell ref="A9:F9"/>
    <mergeCell ref="A1:C6"/>
    <mergeCell ref="D1:F6"/>
    <mergeCell ref="E12:E14"/>
    <mergeCell ref="D12:D14"/>
    <mergeCell ref="C12:C14"/>
    <mergeCell ref="A12:A14"/>
    <mergeCell ref="B11:E11"/>
    <mergeCell ref="B12:B14"/>
  </mergeCells>
  <conditionalFormatting sqref="A16:E147">
    <cfRule type="expression" dxfId="8" priority="2">
      <formula>$A16&lt;&gt;""</formula>
    </cfRule>
  </conditionalFormatting>
  <conditionalFormatting sqref="F16:F147">
    <cfRule type="expression" dxfId="7" priority="1">
      <formula>$A16&lt;&gt;""</formula>
    </cfRule>
  </conditionalFormatting>
  <dataValidations count="1">
    <dataValidation type="list" allowBlank="1" showInputMessage="1" showErrorMessage="1" sqref="F16:F147" xr:uid="{8E2F3128-A186-4A3F-BDEF-BBA255677226}">
      <formula1>"Yes,No"</formula1>
    </dataValidation>
  </dataValidations>
  <pageMargins left="0.7" right="0.7" top="0.75" bottom="0.75" header="0.3" footer="0.3"/>
  <pageSetup scale="59" fitToHeight="0" orientation="landscape" r:id="rId1"/>
  <headerFooter>
    <oddHeader>&amp;C&amp;F - Page &amp;P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97"/>
  <sheetViews>
    <sheetView workbookViewId="0">
      <selection activeCell="A12" sqref="A12:F12"/>
    </sheetView>
  </sheetViews>
  <sheetFormatPr defaultColWidth="8.85546875" defaultRowHeight="15" x14ac:dyDescent="0.25"/>
  <cols>
    <col min="1" max="1" width="44.28515625" style="14" customWidth="1"/>
    <col min="2" max="5" width="25.7109375" style="14" customWidth="1"/>
    <col min="6" max="6" width="25.7109375" style="34" customWidth="1"/>
    <col min="7" max="7" width="25.7109375" style="14" customWidth="1"/>
    <col min="8" max="11" width="8.85546875" style="14"/>
    <col min="12" max="12" width="8.85546875" style="14" customWidth="1"/>
    <col min="13" max="13" width="62" style="14" hidden="1" customWidth="1"/>
    <col min="14" max="14" width="69.28515625" style="14" hidden="1" customWidth="1"/>
    <col min="15" max="15" width="8.85546875" style="14" collapsed="1"/>
    <col min="16" max="16384" width="8.85546875" style="14"/>
  </cols>
  <sheetData>
    <row r="1" spans="1:18" s="3" customFormat="1" ht="14.45" customHeight="1" x14ac:dyDescent="0.25">
      <c r="A1" s="38"/>
      <c r="B1" s="38"/>
      <c r="C1" s="38"/>
      <c r="D1" s="38"/>
      <c r="E1" s="50" t="str">
        <f>IF(Instructions!D19="","Remember to select your district on the first tab!",IF(A12="","Select from the blue dropdown below.",IF(A12="each individual school","If the address listed is incorrect, please add a new line with the corrections. If you don't see your school listed, please add it below the schools already in column A.",IF(A12="a central location such as a warehouse","Please enter the address of the central location.","If the address listed is incorrect, please add a new line with the corrections."))))</f>
        <v>Remember to select your district on the first tab!</v>
      </c>
      <c r="F1" s="50"/>
      <c r="G1" s="36"/>
    </row>
    <row r="2" spans="1:18" s="3" customFormat="1" ht="14.45" customHeight="1" x14ac:dyDescent="0.25">
      <c r="A2" s="38"/>
      <c r="B2" s="38"/>
      <c r="C2" s="38"/>
      <c r="D2" s="38"/>
      <c r="E2" s="50"/>
      <c r="F2" s="50"/>
      <c r="G2" s="36"/>
    </row>
    <row r="3" spans="1:18" s="3" customFormat="1" ht="14.45" customHeight="1" x14ac:dyDescent="0.25">
      <c r="A3" s="38"/>
      <c r="B3" s="38"/>
      <c r="C3" s="38"/>
      <c r="D3" s="38"/>
      <c r="E3" s="50"/>
      <c r="F3" s="50"/>
      <c r="G3" s="36"/>
    </row>
    <row r="4" spans="1:18" s="3" customFormat="1" ht="14.45" customHeight="1" x14ac:dyDescent="0.25">
      <c r="A4" s="38"/>
      <c r="B4" s="38"/>
      <c r="C4" s="38"/>
      <c r="D4" s="38"/>
      <c r="E4" s="50"/>
      <c r="F4" s="50"/>
      <c r="G4" s="36"/>
    </row>
    <row r="5" spans="1:18" s="3" customFormat="1" ht="14.45" customHeight="1" x14ac:dyDescent="0.25">
      <c r="A5" s="38"/>
      <c r="B5" s="38"/>
      <c r="C5" s="38"/>
      <c r="D5" s="38"/>
      <c r="E5" s="50"/>
      <c r="F5" s="50"/>
      <c r="G5" s="36"/>
    </row>
    <row r="6" spans="1:18" s="3" customFormat="1" ht="14.45" customHeight="1" x14ac:dyDescent="0.25">
      <c r="A6" s="38"/>
      <c r="B6" s="38"/>
      <c r="C6" s="38"/>
      <c r="D6" s="38"/>
      <c r="E6" s="50"/>
      <c r="F6" s="50"/>
      <c r="G6" s="36"/>
    </row>
    <row r="7" spans="1:18" s="3" customFormat="1" ht="14.45" customHeight="1" x14ac:dyDescent="0.25">
      <c r="A7" s="38"/>
      <c r="B7" s="38"/>
      <c r="C7" s="38"/>
      <c r="D7" s="38"/>
      <c r="E7" s="50"/>
      <c r="F7" s="50"/>
      <c r="G7" s="36"/>
    </row>
    <row r="8" spans="1:18" s="3" customFormat="1" ht="14.45" customHeight="1" x14ac:dyDescent="0.25">
      <c r="A8" s="38"/>
      <c r="B8" s="38"/>
      <c r="C8" s="38"/>
      <c r="D8" s="38"/>
      <c r="E8" s="50"/>
      <c r="F8" s="50"/>
      <c r="G8" s="36"/>
    </row>
    <row r="9" spans="1:18" s="3" customFormat="1" ht="45" customHeight="1" x14ac:dyDescent="0.7">
      <c r="A9" s="61" t="s">
        <v>18</v>
      </c>
      <c r="B9" s="61"/>
      <c r="C9" s="61"/>
      <c r="D9" s="61"/>
      <c r="E9" s="61"/>
      <c r="F9" s="61"/>
      <c r="G9" s="8"/>
      <c r="H9" s="8"/>
      <c r="I9" s="8"/>
      <c r="J9" s="8"/>
      <c r="K9" s="8"/>
      <c r="L9" s="8"/>
      <c r="M9" s="4"/>
      <c r="N9" s="4"/>
      <c r="O9" s="4"/>
      <c r="P9" s="4"/>
      <c r="Q9" s="4"/>
      <c r="R9" s="4"/>
    </row>
    <row r="10" spans="1:18" s="3" customFormat="1" ht="18.75" x14ac:dyDescent="0.3">
      <c r="A10" s="62" t="s">
        <v>2904</v>
      </c>
      <c r="B10" s="62"/>
      <c r="C10" s="62"/>
      <c r="D10" s="62"/>
      <c r="E10" s="62"/>
      <c r="F10" s="62"/>
      <c r="G10" s="7"/>
      <c r="H10" s="7"/>
      <c r="I10" s="7"/>
      <c r="J10" s="7"/>
      <c r="K10" s="7"/>
      <c r="L10" s="7"/>
      <c r="M10" s="5"/>
      <c r="N10" s="5"/>
    </row>
    <row r="11" spans="1:18" s="3" customFormat="1" ht="18.75" x14ac:dyDescent="0.3">
      <c r="A11" s="68" t="s">
        <v>45</v>
      </c>
      <c r="B11" s="69"/>
      <c r="C11" s="69"/>
      <c r="D11" s="69"/>
      <c r="E11" s="69"/>
      <c r="F11" s="69"/>
      <c r="G11" s="7"/>
      <c r="H11" s="7"/>
      <c r="I11" s="7"/>
      <c r="J11" s="7"/>
      <c r="K11" s="7"/>
      <c r="L11" s="7"/>
      <c r="M11" s="5" t="s">
        <v>26</v>
      </c>
      <c r="N11" s="5" t="s">
        <v>27</v>
      </c>
    </row>
    <row r="12" spans="1:18" ht="30" customHeight="1" x14ac:dyDescent="0.25">
      <c r="A12" s="63"/>
      <c r="B12" s="64"/>
      <c r="C12" s="64"/>
      <c r="D12" s="64"/>
      <c r="E12" s="64"/>
      <c r="F12" s="65"/>
      <c r="G12" s="15"/>
      <c r="H12" s="15"/>
      <c r="I12" s="15"/>
      <c r="J12" s="15"/>
      <c r="K12" s="15"/>
      <c r="L12" s="15"/>
      <c r="M12" s="14" t="s">
        <v>24</v>
      </c>
      <c r="N12" s="14" t="s">
        <v>43</v>
      </c>
    </row>
    <row r="13" spans="1:18" s="1" customFormat="1" ht="18" customHeight="1" x14ac:dyDescent="0.25">
      <c r="A13" s="66" t="str">
        <f>_xlfn.IFNA(VLOOKUP(A12,M:N,2,FALSE),"")</f>
        <v/>
      </c>
      <c r="B13" s="66"/>
      <c r="C13" s="66"/>
      <c r="D13" s="66"/>
      <c r="E13" s="66"/>
      <c r="F13" s="66"/>
      <c r="G13" s="21"/>
      <c r="H13" s="21"/>
      <c r="I13" s="21"/>
      <c r="J13" s="21"/>
      <c r="K13" s="21"/>
      <c r="L13" s="21"/>
      <c r="M13" s="1" t="s">
        <v>2905</v>
      </c>
      <c r="N13" s="1" t="s">
        <v>2906</v>
      </c>
    </row>
    <row r="14" spans="1:18" s="1" customFormat="1" ht="36" customHeight="1" x14ac:dyDescent="0.3">
      <c r="A14" s="70" t="s">
        <v>46</v>
      </c>
      <c r="B14" s="70"/>
      <c r="C14" s="70"/>
      <c r="D14" s="70"/>
      <c r="E14" s="70"/>
      <c r="F14" s="70"/>
      <c r="G14" s="22"/>
      <c r="H14" s="22"/>
      <c r="I14" s="22"/>
      <c r="J14" s="22"/>
      <c r="K14" s="22"/>
      <c r="L14" s="22"/>
      <c r="M14" s="1" t="s">
        <v>25</v>
      </c>
      <c r="N14" s="1" t="s">
        <v>44</v>
      </c>
    </row>
    <row r="15" spans="1:18" ht="30" customHeight="1" x14ac:dyDescent="0.25">
      <c r="A15" s="27" t="str">
        <f>IF(NOT(ISBLANK(A12)),"Delivery Notes:","")</f>
        <v/>
      </c>
      <c r="B15" s="67"/>
      <c r="C15" s="67"/>
      <c r="D15" s="67"/>
      <c r="E15" s="67"/>
      <c r="F15" s="67"/>
      <c r="G15" s="17"/>
      <c r="H15" s="17"/>
      <c r="I15" s="17"/>
      <c r="J15" s="17"/>
      <c r="K15" s="17"/>
      <c r="L15" s="17"/>
      <c r="M15" s="3"/>
      <c r="N15" s="3"/>
    </row>
    <row r="16" spans="1:18" s="3" customFormat="1" x14ac:dyDescent="0.25">
      <c r="A16" s="2"/>
      <c r="B16" s="2"/>
      <c r="C16" s="2"/>
      <c r="D16" s="2"/>
      <c r="E16" s="2"/>
      <c r="F16" s="30"/>
    </row>
    <row r="17" spans="1:12" s="3" customFormat="1" ht="30" customHeight="1" x14ac:dyDescent="0.25">
      <c r="A17" s="60" t="str">
        <f>IF(ISBLANK(A12),"","Address Information")</f>
        <v/>
      </c>
      <c r="B17" s="60"/>
      <c r="C17" s="60"/>
      <c r="D17" s="60"/>
      <c r="E17" s="60"/>
      <c r="F17" s="60"/>
      <c r="G17" s="9"/>
      <c r="H17" s="9"/>
      <c r="I17" s="9"/>
      <c r="J17" s="9"/>
      <c r="K17" s="9"/>
      <c r="L17" s="9"/>
    </row>
    <row r="18" spans="1:12" s="3" customFormat="1" ht="18.75" x14ac:dyDescent="0.3">
      <c r="A18" s="6" t="str">
        <f>IF(ISBLANK(A12),"","Location Name")</f>
        <v/>
      </c>
      <c r="B18" s="6" t="str">
        <f>IF(ISBLANK(A12),"","Contact")</f>
        <v/>
      </c>
      <c r="C18" s="6" t="str">
        <f>IF(ISBLANK(A12),"","Address")</f>
        <v/>
      </c>
      <c r="D18" s="6" t="str">
        <f>IF(ISBLANK(A12),"","City")</f>
        <v/>
      </c>
      <c r="E18" s="6" t="str">
        <f>IF(ISBLANK(A12),"","State")</f>
        <v/>
      </c>
      <c r="F18" s="31" t="str">
        <f>IF(ISBLANK(A12),"","Zip")</f>
        <v/>
      </c>
    </row>
    <row r="19" spans="1:12" s="16" customFormat="1" ht="14.45" customHeight="1" x14ac:dyDescent="0.25">
      <c r="A19" t="str">
        <f>IFERROR(IF(A12=M14,"Central Location",IF(A12=M13,VLOOKUP(Instructions!$D$19,'District Information'!AJ:AR,5,FALSE),"")),"")</f>
        <v/>
      </c>
      <c r="B19" s="16" t="str">
        <f>IF(A19&lt;&gt;""," ","")</f>
        <v/>
      </c>
      <c r="C19" s="16" t="str">
        <f>IFERROR(IF(A12=M13,VLOOKUP(Instructions!$D$19,'District Information'!AJ:AR,6,FALSE),IF(A19&lt;&gt;""," ","")),"")</f>
        <v/>
      </c>
      <c r="D19" s="16" t="str">
        <f>IFERROR(IF(A12=M13,VLOOKUP(Instructions!$D$19,'District Information'!AJ:AR,7,FALSE),IF(A19&lt;&gt;""," ","")),"")</f>
        <v/>
      </c>
      <c r="E19" s="16" t="str">
        <f>IFERROR(IF(A12=M13,VLOOKUP(Instructions!$D$19,'District Information'!AJ:AR,8,FALSE),IF(A19&lt;&gt;""," ","")),"")</f>
        <v/>
      </c>
      <c r="F19" s="32" t="str">
        <f>IFERROR(IF(A12=M13,VLOOKUP(Instructions!$D$19,'District Information'!AJ:AR,9,FALSE),IF(A19&lt;&gt;""," ","")),"")</f>
        <v/>
      </c>
    </row>
    <row r="20" spans="1:12" x14ac:dyDescent="0.25">
      <c r="A20" s="19" t="str">
        <f>IFERROR(IF(AND($A$12=$M$12,VLOOKUP(Instructions!$D$19,'District Information'!A:S,19,FALSE)&gt;=(ROW(A20)-(ROW($A$20)-1))),INDEX('District Information'!AC:AC,MATCH(Instructions!$D$19,'District Information'!U:U,0)+(ROW(A20)-ROW($A$20))),""),"")</f>
        <v/>
      </c>
      <c r="B20" s="19" t="str">
        <f>IF(A20&lt;&gt;""," ","")</f>
        <v/>
      </c>
      <c r="C20" s="19" t="str">
        <f>IFERROR(IF(AND($A$12=$M$12,VLOOKUP(Instructions!$D$19,'District Information'!A:S,19,FALSE)&gt;=(ROW(A20)-(ROW($A$20)-1))),INDEX('District Information'!AD:AD,MATCH(Instructions!$D$19,'District Information'!U:U,0)+(ROW(A20)-ROW($A$20))),""),"")</f>
        <v/>
      </c>
      <c r="D20" s="19" t="str">
        <f>IFERROR(IF(AND($A$12=$M$12,VLOOKUP(Instructions!$D$19,'District Information'!A:S,19,FALSE)&gt;=(ROW(A20)-(ROW($A$20)-1))),INDEX('District Information'!AE:AE,MATCH(Instructions!$D$19,'District Information'!U:U,0)+(ROW(A20)-ROW($A$20))),""),"")</f>
        <v/>
      </c>
      <c r="E20" s="19" t="str">
        <f>IFERROR(IF(AND($A$12=$M$12,VLOOKUP(Instructions!$D$19,'District Information'!A:S,19,FALSE)&gt;=(ROW(A20)-(ROW($A$20)-1))),INDEX('District Information'!AF:AF,MATCH(Instructions!$D$19,'District Information'!U:U,0)+(ROW(A20)-ROW($A$20))),""),"")</f>
        <v/>
      </c>
      <c r="F20" s="33" t="str">
        <f>IFERROR(IF(AND($A$12=$M$12,VLOOKUP(Instructions!$D$19,'District Information'!A:S,19,FALSE)&gt;=(ROW(A20)-(ROW($A$20)-1))),INDEX('District Information'!AG:AG,MATCH(Instructions!$D$19,'District Information'!U:U,0)+(ROW(A20)-ROW($A$20))),""),"")</f>
        <v/>
      </c>
    </row>
    <row r="21" spans="1:12" x14ac:dyDescent="0.25">
      <c r="A21" s="19" t="str">
        <f>IFERROR(IF(AND($A$12=$M$12,VLOOKUP(Instructions!$D$19,'District Information'!A:S,19,FALSE)&gt;=(ROW(A21)-(ROW($A$20)-1))),INDEX('District Information'!AC:AC,MATCH(Instructions!$D$19,'District Information'!U:U,0)+(ROW(A21)-ROW($A$20))),""),"")</f>
        <v/>
      </c>
      <c r="B21" s="19" t="str">
        <f t="shared" ref="B21:B45" si="0">IF(A21&lt;&gt;""," ","")</f>
        <v/>
      </c>
      <c r="C21" s="19" t="str">
        <f>IFERROR(IF(AND($A$12=$M$12,VLOOKUP(Instructions!$D$19,'District Information'!A:S,19,FALSE)&gt;=(ROW(A21)-(ROW($A$20)-1))),INDEX('District Information'!AD:AD,MATCH(Instructions!$D$19,'District Information'!U:U,0)+(ROW(A21)-ROW($A$20))),""),"")</f>
        <v/>
      </c>
      <c r="D21" s="19" t="str">
        <f>IFERROR(IF(AND($A$12=$M$12,VLOOKUP(Instructions!$D$19,'District Information'!A:S,19,FALSE)&gt;=(ROW(A21)-(ROW($A$20)-1))),INDEX('District Information'!AE:AE,MATCH(Instructions!$D$19,'District Information'!U:U,0)+(ROW(A21)-ROW($A$20))),""),"")</f>
        <v/>
      </c>
      <c r="E21" s="19" t="str">
        <f>IFERROR(IF(AND($A$12=$M$12,VLOOKUP(Instructions!$D$19,'District Information'!A:S,19,FALSE)&gt;=(ROW(A21)-(ROW($A$20)-1))),INDEX('District Information'!AF:AF,MATCH(Instructions!$D$19,'District Information'!U:U,0)+(ROW(A21)-ROW($A$20))),""),"")</f>
        <v/>
      </c>
      <c r="F21" s="33" t="str">
        <f>IFERROR(IF(AND($A$12=$M$12,VLOOKUP(Instructions!$D$19,'District Information'!A:S,19,FALSE)&gt;=(ROW(A21)-(ROW($A$20)-1))),INDEX('District Information'!AG:AG,MATCH(Instructions!$D$19,'District Information'!U:U,0)+(ROW(A21)-ROW($A$20))),""),"")</f>
        <v/>
      </c>
    </row>
    <row r="22" spans="1:12" x14ac:dyDescent="0.25">
      <c r="A22" s="19" t="str">
        <f>IFERROR(IF(AND($A$12=$M$12,VLOOKUP(Instructions!$D$19,'District Information'!A:S,19,FALSE)&gt;=(ROW(A22)-(ROW($A$20)-1))),INDEX('District Information'!AC:AC,MATCH(Instructions!$D$19,'District Information'!U:U,0)+(ROW(A22)-ROW($A$20))),""),"")</f>
        <v/>
      </c>
      <c r="B22" s="19" t="str">
        <f t="shared" si="0"/>
        <v/>
      </c>
      <c r="C22" s="19" t="str">
        <f>IFERROR(IF(AND($A$12=$M$12,VLOOKUP(Instructions!$D$19,'District Information'!A:S,19,FALSE)&gt;=(ROW(A22)-(ROW($A$20)-1))),INDEX('District Information'!AD:AD,MATCH(Instructions!$D$19,'District Information'!U:U,0)+(ROW(A22)-ROW($A$20))),""),"")</f>
        <v/>
      </c>
      <c r="D22" s="19" t="str">
        <f>IFERROR(IF(AND($A$12=$M$12,VLOOKUP(Instructions!$D$19,'District Information'!A:S,19,FALSE)&gt;=(ROW(A22)-(ROW($A$20)-1))),INDEX('District Information'!AE:AE,MATCH(Instructions!$D$19,'District Information'!U:U,0)+(ROW(A22)-ROW($A$20))),""),"")</f>
        <v/>
      </c>
      <c r="E22" s="19" t="str">
        <f>IFERROR(IF(AND($A$12=$M$12,VLOOKUP(Instructions!$D$19,'District Information'!A:S,19,FALSE)&gt;=(ROW(A22)-(ROW($A$20)-1))),INDEX('District Information'!AF:AF,MATCH(Instructions!$D$19,'District Information'!U:U,0)+(ROW(A22)-ROW($A$20))),""),"")</f>
        <v/>
      </c>
      <c r="F22" s="33" t="str">
        <f>IFERROR(IF(AND($A$12=$M$12,VLOOKUP(Instructions!$D$19,'District Information'!A:S,19,FALSE)&gt;=(ROW(A22)-(ROW($A$20)-1))),INDEX('District Information'!AG:AG,MATCH(Instructions!$D$19,'District Information'!U:U,0)+(ROW(A22)-ROW($A$20))),""),"")</f>
        <v/>
      </c>
    </row>
    <row r="23" spans="1:12" x14ac:dyDescent="0.25">
      <c r="A23" s="19" t="str">
        <f>IFERROR(IF(AND($A$12=$M$12,VLOOKUP(Instructions!$D$19,'District Information'!A:S,19,FALSE)&gt;=(ROW(A23)-(ROW($A$20)-1))),INDEX('District Information'!AC:AC,MATCH(Instructions!$D$19,'District Information'!U:U,0)+(ROW(A23)-ROW($A$20))),""),"")</f>
        <v/>
      </c>
      <c r="B23" s="19" t="str">
        <f t="shared" si="0"/>
        <v/>
      </c>
      <c r="C23" s="19" t="str">
        <f>IFERROR(IF(AND($A$12=$M$12,VLOOKUP(Instructions!$D$19,'District Information'!A:S,19,FALSE)&gt;=(ROW(A23)-(ROW($A$20)-1))),INDEX('District Information'!AD:AD,MATCH(Instructions!$D$19,'District Information'!U:U,0)+(ROW(A23)-ROW($A$20))),""),"")</f>
        <v/>
      </c>
      <c r="D23" s="19" t="str">
        <f>IFERROR(IF(AND($A$12=$M$12,VLOOKUP(Instructions!$D$19,'District Information'!A:S,19,FALSE)&gt;=(ROW(A23)-(ROW($A$20)-1))),INDEX('District Information'!AE:AE,MATCH(Instructions!$D$19,'District Information'!U:U,0)+(ROW(A23)-ROW($A$20))),""),"")</f>
        <v/>
      </c>
      <c r="E23" s="19" t="str">
        <f>IFERROR(IF(AND($A$12=$M$12,VLOOKUP(Instructions!$D$19,'District Information'!A:S,19,FALSE)&gt;=(ROW(A23)-(ROW($A$20)-1))),INDEX('District Information'!AF:AF,MATCH(Instructions!$D$19,'District Information'!U:U,0)+(ROW(A23)-ROW($A$20))),""),"")</f>
        <v/>
      </c>
      <c r="F23" s="33" t="str">
        <f>IFERROR(IF(AND($A$12=$M$12,VLOOKUP(Instructions!$D$19,'District Information'!A:S,19,FALSE)&gt;=(ROW(A23)-(ROW($A$20)-1))),INDEX('District Information'!AG:AG,MATCH(Instructions!$D$19,'District Information'!U:U,0)+(ROW(A23)-ROW($A$20))),""),"")</f>
        <v/>
      </c>
    </row>
    <row r="24" spans="1:12" x14ac:dyDescent="0.25">
      <c r="A24" s="19" t="str">
        <f>IFERROR(IF(AND($A$12=$M$12,VLOOKUP(Instructions!$D$19,'District Information'!A:S,19,FALSE)&gt;=(ROW(A24)-(ROW($A$20)-1))),INDEX('District Information'!AC:AC,MATCH(Instructions!$D$19,'District Information'!U:U,0)+(ROW(A24)-ROW($A$20))),""),"")</f>
        <v/>
      </c>
      <c r="B24" s="19" t="str">
        <f t="shared" si="0"/>
        <v/>
      </c>
      <c r="C24" s="19" t="str">
        <f>IFERROR(IF(AND($A$12=$M$12,VLOOKUP(Instructions!$D$19,'District Information'!A:S,19,FALSE)&gt;=(ROW(A24)-(ROW($A$20)-1))),INDEX('District Information'!AD:AD,MATCH(Instructions!$D$19,'District Information'!U:U,0)+(ROW(A24)-ROW($A$20))),""),"")</f>
        <v/>
      </c>
      <c r="D24" s="19" t="str">
        <f>IFERROR(IF(AND($A$12=$M$12,VLOOKUP(Instructions!$D$19,'District Information'!A:S,19,FALSE)&gt;=(ROW(A24)-(ROW($A$20)-1))),INDEX('District Information'!AE:AE,MATCH(Instructions!$D$19,'District Information'!U:U,0)+(ROW(A24)-ROW($A$20))),""),"")</f>
        <v/>
      </c>
      <c r="E24" s="19" t="str">
        <f>IFERROR(IF(AND($A$12=$M$12,VLOOKUP(Instructions!$D$19,'District Information'!A:S,19,FALSE)&gt;=(ROW(A24)-(ROW($A$20)-1))),INDEX('District Information'!AF:AF,MATCH(Instructions!$D$19,'District Information'!U:U,0)+(ROW(A24)-ROW($A$20))),""),"")</f>
        <v/>
      </c>
      <c r="F24" s="33" t="str">
        <f>IFERROR(IF(AND($A$12=$M$12,VLOOKUP(Instructions!$D$19,'District Information'!A:S,19,FALSE)&gt;=(ROW(A24)-(ROW($A$20)-1))),INDEX('District Information'!AG:AG,MATCH(Instructions!$D$19,'District Information'!U:U,0)+(ROW(A24)-ROW($A$20))),""),"")</f>
        <v/>
      </c>
    </row>
    <row r="25" spans="1:12" x14ac:dyDescent="0.25">
      <c r="A25" s="19" t="str">
        <f>IFERROR(IF(AND($A$12=$M$12,VLOOKUP(Instructions!$D$19,'District Information'!A:S,19,FALSE)&gt;=(ROW(A25)-(ROW($A$20)-1))),INDEX('District Information'!AC:AC,MATCH(Instructions!$D$19,'District Information'!U:U,0)+(ROW(A25)-ROW($A$20))),""),"")</f>
        <v/>
      </c>
      <c r="B25" s="19" t="str">
        <f t="shared" si="0"/>
        <v/>
      </c>
      <c r="C25" s="19" t="str">
        <f>IFERROR(IF(AND($A$12=$M$12,VLOOKUP(Instructions!$D$19,'District Information'!A:S,19,FALSE)&gt;=(ROW(A25)-(ROW($A$20)-1))),INDEX('District Information'!AD:AD,MATCH(Instructions!$D$19,'District Information'!U:U,0)+(ROW(A25)-ROW($A$20))),""),"")</f>
        <v/>
      </c>
      <c r="D25" s="19" t="str">
        <f>IFERROR(IF(AND($A$12=$M$12,VLOOKUP(Instructions!$D$19,'District Information'!A:S,19,FALSE)&gt;=(ROW(A25)-(ROW($A$20)-1))),INDEX('District Information'!AE:AE,MATCH(Instructions!$D$19,'District Information'!U:U,0)+(ROW(A25)-ROW($A$20))),""),"")</f>
        <v/>
      </c>
      <c r="E25" s="19" t="str">
        <f>IFERROR(IF(AND($A$12=$M$12,VLOOKUP(Instructions!$D$19,'District Information'!A:S,19,FALSE)&gt;=(ROW(A25)-(ROW($A$20)-1))),INDEX('District Information'!AF:AF,MATCH(Instructions!$D$19,'District Information'!U:U,0)+(ROW(A25)-ROW($A$20))),""),"")</f>
        <v/>
      </c>
      <c r="F25" s="33" t="str">
        <f>IFERROR(IF(AND($A$12=$M$12,VLOOKUP(Instructions!$D$19,'District Information'!A:S,19,FALSE)&gt;=(ROW(A25)-(ROW($A$20)-1))),INDEX('District Information'!AG:AG,MATCH(Instructions!$D$19,'District Information'!U:U,0)+(ROW(A25)-ROW($A$20))),""),"")</f>
        <v/>
      </c>
    </row>
    <row r="26" spans="1:12" x14ac:dyDescent="0.25">
      <c r="A26" s="19" t="str">
        <f>IFERROR(IF(AND($A$12=$M$12,VLOOKUP(Instructions!$D$19,'District Information'!A:S,19,FALSE)&gt;=(ROW(A26)-(ROW($A$20)-1))),INDEX('District Information'!AC:AC,MATCH(Instructions!$D$19,'District Information'!U:U,0)+(ROW(A26)-ROW($A$20))),""),"")</f>
        <v/>
      </c>
      <c r="B26" s="19" t="str">
        <f t="shared" si="0"/>
        <v/>
      </c>
      <c r="C26" s="19" t="str">
        <f>IFERROR(IF(AND($A$12=$M$12,VLOOKUP(Instructions!$D$19,'District Information'!A:S,19,FALSE)&gt;=(ROW(A26)-(ROW($A$20)-1))),INDEX('District Information'!AD:AD,MATCH(Instructions!$D$19,'District Information'!U:U,0)+(ROW(A26)-ROW($A$20))),""),"")</f>
        <v/>
      </c>
      <c r="D26" s="19" t="str">
        <f>IFERROR(IF(AND($A$12=$M$12,VLOOKUP(Instructions!$D$19,'District Information'!A:S,19,FALSE)&gt;=(ROW(A26)-(ROW($A$20)-1))),INDEX('District Information'!AE:AE,MATCH(Instructions!$D$19,'District Information'!U:U,0)+(ROW(A26)-ROW($A$20))),""),"")</f>
        <v/>
      </c>
      <c r="E26" s="19" t="str">
        <f>IFERROR(IF(AND($A$12=$M$12,VLOOKUP(Instructions!$D$19,'District Information'!A:S,19,FALSE)&gt;=(ROW(A26)-(ROW($A$20)-1))),INDEX('District Information'!AF:AF,MATCH(Instructions!$D$19,'District Information'!U:U,0)+(ROW(A26)-ROW($A$20))),""),"")</f>
        <v/>
      </c>
      <c r="F26" s="33" t="str">
        <f>IFERROR(IF(AND($A$12=$M$12,VLOOKUP(Instructions!$D$19,'District Information'!A:S,19,FALSE)&gt;=(ROW(A26)-(ROW($A$20)-1))),INDEX('District Information'!AG:AG,MATCH(Instructions!$D$19,'District Information'!U:U,0)+(ROW(A26)-ROW($A$20))),""),"")</f>
        <v/>
      </c>
    </row>
    <row r="27" spans="1:12" x14ac:dyDescent="0.25">
      <c r="A27" s="19" t="str">
        <f>IFERROR(IF(AND($A$12=$M$12,VLOOKUP(Instructions!$D$19,'District Information'!A:S,19,FALSE)&gt;=(ROW(A27)-(ROW($A$20)-1))),INDEX('District Information'!AC:AC,MATCH(Instructions!$D$19,'District Information'!U:U,0)+(ROW(A27)-ROW($A$20))),""),"")</f>
        <v/>
      </c>
      <c r="B27" s="19" t="str">
        <f t="shared" si="0"/>
        <v/>
      </c>
      <c r="C27" s="19" t="str">
        <f>IFERROR(IF(AND($A$12=$M$12,VLOOKUP(Instructions!$D$19,'District Information'!A:S,19,FALSE)&gt;=(ROW(A27)-(ROW($A$20)-1))),INDEX('District Information'!AD:AD,MATCH(Instructions!$D$19,'District Information'!U:U,0)+(ROW(A27)-ROW($A$20))),""),"")</f>
        <v/>
      </c>
      <c r="D27" s="19" t="str">
        <f>IFERROR(IF(AND($A$12=$M$12,VLOOKUP(Instructions!$D$19,'District Information'!A:S,19,FALSE)&gt;=(ROW(A27)-(ROW($A$20)-1))),INDEX('District Information'!AE:AE,MATCH(Instructions!$D$19,'District Information'!U:U,0)+(ROW(A27)-ROW($A$20))),""),"")</f>
        <v/>
      </c>
      <c r="E27" s="19" t="str">
        <f>IFERROR(IF(AND($A$12=$M$12,VLOOKUP(Instructions!$D$19,'District Information'!A:S,19,FALSE)&gt;=(ROW(A27)-(ROW($A$20)-1))),INDEX('District Information'!AF:AF,MATCH(Instructions!$D$19,'District Information'!U:U,0)+(ROW(A27)-ROW($A$20))),""),"")</f>
        <v/>
      </c>
      <c r="F27" s="33" t="str">
        <f>IFERROR(IF(AND($A$12=$M$12,VLOOKUP(Instructions!$D$19,'District Information'!A:S,19,FALSE)&gt;=(ROW(A27)-(ROW($A$20)-1))),INDEX('District Information'!AG:AG,MATCH(Instructions!$D$19,'District Information'!U:U,0)+(ROW(A27)-ROW($A$20))),""),"")</f>
        <v/>
      </c>
    </row>
    <row r="28" spans="1:12" x14ac:dyDescent="0.25">
      <c r="A28" s="19" t="str">
        <f>IFERROR(IF(AND($A$12=$M$12,VLOOKUP(Instructions!$D$19,'District Information'!A:S,19,FALSE)&gt;=(ROW(A28)-(ROW($A$20)-1))),INDEX('District Information'!AC:AC,MATCH(Instructions!$D$19,'District Information'!U:U,0)+(ROW(A28)-ROW($A$20))),""),"")</f>
        <v/>
      </c>
      <c r="B28" s="19" t="str">
        <f t="shared" si="0"/>
        <v/>
      </c>
      <c r="C28" s="19" t="str">
        <f>IFERROR(IF(AND($A$12=$M$12,VLOOKUP(Instructions!$D$19,'District Information'!A:S,19,FALSE)&gt;=(ROW(A28)-(ROW($A$20)-1))),INDEX('District Information'!AD:AD,MATCH(Instructions!$D$19,'District Information'!U:U,0)+(ROW(A28)-ROW($A$20))),""),"")</f>
        <v/>
      </c>
      <c r="D28" s="19" t="str">
        <f>IFERROR(IF(AND($A$12=$M$12,VLOOKUP(Instructions!$D$19,'District Information'!A:S,19,FALSE)&gt;=(ROW(A28)-(ROW($A$20)-1))),INDEX('District Information'!AE:AE,MATCH(Instructions!$D$19,'District Information'!U:U,0)+(ROW(A28)-ROW($A$20))),""),"")</f>
        <v/>
      </c>
      <c r="E28" s="19" t="str">
        <f>IFERROR(IF(AND($A$12=$M$12,VLOOKUP(Instructions!$D$19,'District Information'!A:S,19,FALSE)&gt;=(ROW(A28)-(ROW($A$20)-1))),INDEX('District Information'!AF:AF,MATCH(Instructions!$D$19,'District Information'!U:U,0)+(ROW(A28)-ROW($A$20))),""),"")</f>
        <v/>
      </c>
      <c r="F28" s="33" t="str">
        <f>IFERROR(IF(AND($A$12=$M$12,VLOOKUP(Instructions!$D$19,'District Information'!A:S,19,FALSE)&gt;=(ROW(A28)-(ROW($A$20)-1))),INDEX('District Information'!AG:AG,MATCH(Instructions!$D$19,'District Information'!U:U,0)+(ROW(A28)-ROW($A$20))),""),"")</f>
        <v/>
      </c>
    </row>
    <row r="29" spans="1:12" x14ac:dyDescent="0.25">
      <c r="A29" s="19" t="str">
        <f>IFERROR(IF(AND($A$12=$M$12,VLOOKUP(Instructions!$D$19,'District Information'!A:S,19,FALSE)&gt;=(ROW(A29)-(ROW($A$20)-1))),INDEX('District Information'!AC:AC,MATCH(Instructions!$D$19,'District Information'!U:U,0)+(ROW(A29)-ROW($A$20))),""),"")</f>
        <v/>
      </c>
      <c r="B29" s="19" t="str">
        <f t="shared" si="0"/>
        <v/>
      </c>
      <c r="C29" s="19" t="str">
        <f>IFERROR(IF(AND($A$12=$M$12,VLOOKUP(Instructions!$D$19,'District Information'!A:S,19,FALSE)&gt;=(ROW(A29)-(ROW($A$20)-1))),INDEX('District Information'!AD:AD,MATCH(Instructions!$D$19,'District Information'!U:U,0)+(ROW(A29)-ROW($A$20))),""),"")</f>
        <v/>
      </c>
      <c r="D29" s="19" t="str">
        <f>IFERROR(IF(AND($A$12=$M$12,VLOOKUP(Instructions!$D$19,'District Information'!A:S,19,FALSE)&gt;=(ROW(A29)-(ROW($A$20)-1))),INDEX('District Information'!AE:AE,MATCH(Instructions!$D$19,'District Information'!U:U,0)+(ROW(A29)-ROW($A$20))),""),"")</f>
        <v/>
      </c>
      <c r="E29" s="19" t="str">
        <f>IFERROR(IF(AND($A$12=$M$12,VLOOKUP(Instructions!$D$19,'District Information'!A:S,19,FALSE)&gt;=(ROW(A29)-(ROW($A$20)-1))),INDEX('District Information'!AF:AF,MATCH(Instructions!$D$19,'District Information'!U:U,0)+(ROW(A29)-ROW($A$20))),""),"")</f>
        <v/>
      </c>
      <c r="F29" s="33" t="str">
        <f>IFERROR(IF(AND($A$12=$M$12,VLOOKUP(Instructions!$D$19,'District Information'!A:S,19,FALSE)&gt;=(ROW(A29)-(ROW($A$20)-1))),INDEX('District Information'!AG:AG,MATCH(Instructions!$D$19,'District Information'!U:U,0)+(ROW(A29)-ROW($A$20))),""),"")</f>
        <v/>
      </c>
    </row>
    <row r="30" spans="1:12" x14ac:dyDescent="0.25">
      <c r="A30" s="19" t="str">
        <f>IFERROR(IF(AND($A$12=$M$12,VLOOKUP(Instructions!$D$19,'District Information'!A:S,19,FALSE)&gt;=(ROW(A30)-(ROW($A$20)-1))),INDEX('District Information'!AC:AC,MATCH(Instructions!$D$19,'District Information'!U:U,0)+(ROW(A30)-ROW($A$20))),""),"")</f>
        <v/>
      </c>
      <c r="B30" s="19" t="str">
        <f t="shared" si="0"/>
        <v/>
      </c>
      <c r="C30" s="19" t="str">
        <f>IFERROR(IF(AND($A$12=$M$12,VLOOKUP(Instructions!$D$19,'District Information'!A:S,19,FALSE)&gt;=(ROW(A30)-(ROW($A$20)-1))),INDEX('District Information'!AD:AD,MATCH(Instructions!$D$19,'District Information'!U:U,0)+(ROW(A30)-ROW($A$20))),""),"")</f>
        <v/>
      </c>
      <c r="D30" s="19" t="str">
        <f>IFERROR(IF(AND($A$12=$M$12,VLOOKUP(Instructions!$D$19,'District Information'!A:S,19,FALSE)&gt;=(ROW(A30)-(ROW($A$20)-1))),INDEX('District Information'!AE:AE,MATCH(Instructions!$D$19,'District Information'!U:U,0)+(ROW(A30)-ROW($A$20))),""),"")</f>
        <v/>
      </c>
      <c r="E30" s="19" t="str">
        <f>IFERROR(IF(AND($A$12=$M$12,VLOOKUP(Instructions!$D$19,'District Information'!A:S,19,FALSE)&gt;=(ROW(A30)-(ROW($A$20)-1))),INDEX('District Information'!AF:AF,MATCH(Instructions!$D$19,'District Information'!U:U,0)+(ROW(A30)-ROW($A$20))),""),"")</f>
        <v/>
      </c>
      <c r="F30" s="33" t="str">
        <f>IFERROR(IF(AND($A$12=$M$12,VLOOKUP(Instructions!$D$19,'District Information'!A:S,19,FALSE)&gt;=(ROW(A30)-(ROW($A$20)-1))),INDEX('District Information'!AG:AG,MATCH(Instructions!$D$19,'District Information'!U:U,0)+(ROW(A30)-ROW($A$20))),""),"")</f>
        <v/>
      </c>
    </row>
    <row r="31" spans="1:12" x14ac:dyDescent="0.25">
      <c r="A31" s="19" t="str">
        <f>IFERROR(IF(AND($A$12=$M$12,VLOOKUP(Instructions!$D$19,'District Information'!A:S,19,FALSE)&gt;=(ROW(A31)-(ROW($A$20)-1))),INDEX('District Information'!AC:AC,MATCH(Instructions!$D$19,'District Information'!U:U,0)+(ROW(A31)-ROW($A$20))),""),"")</f>
        <v/>
      </c>
      <c r="B31" s="19" t="str">
        <f t="shared" si="0"/>
        <v/>
      </c>
      <c r="C31" s="19" t="str">
        <f>IFERROR(IF(AND($A$12=$M$12,VLOOKUP(Instructions!$D$19,'District Information'!A:S,19,FALSE)&gt;=(ROW(A31)-(ROW($A$20)-1))),INDEX('District Information'!AD:AD,MATCH(Instructions!$D$19,'District Information'!U:U,0)+(ROW(A31)-ROW($A$20))),""),"")</f>
        <v/>
      </c>
      <c r="D31" s="19" t="str">
        <f>IFERROR(IF(AND($A$12=$M$12,VLOOKUP(Instructions!$D$19,'District Information'!A:S,19,FALSE)&gt;=(ROW(A31)-(ROW($A$20)-1))),INDEX('District Information'!AE:AE,MATCH(Instructions!$D$19,'District Information'!U:U,0)+(ROW(A31)-ROW($A$20))),""),"")</f>
        <v/>
      </c>
      <c r="E31" s="19" t="str">
        <f>IFERROR(IF(AND($A$12=$M$12,VLOOKUP(Instructions!$D$19,'District Information'!A:S,19,FALSE)&gt;=(ROW(A31)-(ROW($A$20)-1))),INDEX('District Information'!AF:AF,MATCH(Instructions!$D$19,'District Information'!U:U,0)+(ROW(A31)-ROW($A$20))),""),"")</f>
        <v/>
      </c>
      <c r="F31" s="33" t="str">
        <f>IFERROR(IF(AND($A$12=$M$12,VLOOKUP(Instructions!$D$19,'District Information'!A:S,19,FALSE)&gt;=(ROW(A31)-(ROW($A$20)-1))),INDEX('District Information'!AG:AG,MATCH(Instructions!$D$19,'District Information'!U:U,0)+(ROW(A31)-ROW($A$20))),""),"")</f>
        <v/>
      </c>
    </row>
    <row r="32" spans="1:12" x14ac:dyDescent="0.25">
      <c r="A32" s="19" t="str">
        <f>IFERROR(IF(AND($A$12=$M$12,VLOOKUP(Instructions!$D$19,'District Information'!A:S,19,FALSE)&gt;=(ROW(A32)-(ROW($A$20)-1))),INDEX('District Information'!AC:AC,MATCH(Instructions!$D$19,'District Information'!U:U,0)+(ROW(A32)-ROW($A$20))),""),"")</f>
        <v/>
      </c>
      <c r="B32" s="19" t="str">
        <f t="shared" si="0"/>
        <v/>
      </c>
      <c r="C32" s="19" t="str">
        <f>IFERROR(IF(AND($A$12=$M$12,VLOOKUP(Instructions!$D$19,'District Information'!A:S,19,FALSE)&gt;=(ROW(A32)-(ROW($A$20)-1))),INDEX('District Information'!AD:AD,MATCH(Instructions!$D$19,'District Information'!U:U,0)+(ROW(A32)-ROW($A$20))),""),"")</f>
        <v/>
      </c>
      <c r="D32" s="19" t="str">
        <f>IFERROR(IF(AND($A$12=$M$12,VLOOKUP(Instructions!$D$19,'District Information'!A:S,19,FALSE)&gt;=(ROW(A32)-(ROW($A$20)-1))),INDEX('District Information'!AE:AE,MATCH(Instructions!$D$19,'District Information'!U:U,0)+(ROW(A32)-ROW($A$20))),""),"")</f>
        <v/>
      </c>
      <c r="E32" s="19" t="str">
        <f>IFERROR(IF(AND($A$12=$M$12,VLOOKUP(Instructions!$D$19,'District Information'!A:S,19,FALSE)&gt;=(ROW(A32)-(ROW($A$20)-1))),INDEX('District Information'!AF:AF,MATCH(Instructions!$D$19,'District Information'!U:U,0)+(ROW(A32)-ROW($A$20))),""),"")</f>
        <v/>
      </c>
      <c r="F32" s="33" t="str">
        <f>IFERROR(IF(AND($A$12=$M$12,VLOOKUP(Instructions!$D$19,'District Information'!A:S,19,FALSE)&gt;=(ROW(A32)-(ROW($A$20)-1))),INDEX('District Information'!AG:AG,MATCH(Instructions!$D$19,'District Information'!U:U,0)+(ROW(A32)-ROW($A$20))),""),"")</f>
        <v/>
      </c>
    </row>
    <row r="33" spans="1:6" x14ac:dyDescent="0.25">
      <c r="A33" s="19" t="str">
        <f>IFERROR(IF(AND($A$12=$M$12,VLOOKUP(Instructions!$D$19,'District Information'!A:S,19,FALSE)&gt;=(ROW(A33)-(ROW($A$20)-1))),INDEX('District Information'!AC:AC,MATCH(Instructions!$D$19,'District Information'!U:U,0)+(ROW(A33)-ROW($A$20))),""),"")</f>
        <v/>
      </c>
      <c r="B33" s="19" t="str">
        <f t="shared" si="0"/>
        <v/>
      </c>
      <c r="C33" s="19" t="str">
        <f>IFERROR(IF(AND($A$12=$M$12,VLOOKUP(Instructions!$D$19,'District Information'!A:S,19,FALSE)&gt;=(ROW(A33)-(ROW($A$20)-1))),INDEX('District Information'!AD:AD,MATCH(Instructions!$D$19,'District Information'!U:U,0)+(ROW(A33)-ROW($A$20))),""),"")</f>
        <v/>
      </c>
      <c r="D33" s="19" t="str">
        <f>IFERROR(IF(AND($A$12=$M$12,VLOOKUP(Instructions!$D$19,'District Information'!A:S,19,FALSE)&gt;=(ROW(A33)-(ROW($A$20)-1))),INDEX('District Information'!AE:AE,MATCH(Instructions!$D$19,'District Information'!U:U,0)+(ROW(A33)-ROW($A$20))),""),"")</f>
        <v/>
      </c>
      <c r="E33" s="19" t="str">
        <f>IFERROR(IF(AND($A$12=$M$12,VLOOKUP(Instructions!$D$19,'District Information'!A:S,19,FALSE)&gt;=(ROW(A33)-(ROW($A$20)-1))),INDEX('District Information'!AF:AF,MATCH(Instructions!$D$19,'District Information'!U:U,0)+(ROW(A33)-ROW($A$20))),""),"")</f>
        <v/>
      </c>
      <c r="F33" s="33" t="str">
        <f>IFERROR(IF(AND($A$12=$M$12,VLOOKUP(Instructions!$D$19,'District Information'!A:S,19,FALSE)&gt;=(ROW(A33)-(ROW($A$20)-1))),INDEX('District Information'!AG:AG,MATCH(Instructions!$D$19,'District Information'!U:U,0)+(ROW(A33)-ROW($A$20))),""),"")</f>
        <v/>
      </c>
    </row>
    <row r="34" spans="1:6" x14ac:dyDescent="0.25">
      <c r="A34" s="19" t="str">
        <f>IFERROR(IF(AND($A$12=$M$12,VLOOKUP(Instructions!$D$19,'District Information'!A:S,19,FALSE)&gt;=(ROW(A34)-(ROW($A$20)-1))),INDEX('District Information'!AC:AC,MATCH(Instructions!$D$19,'District Information'!U:U,0)+(ROW(A34)-ROW($A$20))),""),"")</f>
        <v/>
      </c>
      <c r="B34" s="19" t="str">
        <f t="shared" si="0"/>
        <v/>
      </c>
      <c r="C34" s="19" t="str">
        <f>IFERROR(IF(AND($A$12=$M$12,VLOOKUP(Instructions!$D$19,'District Information'!A:S,19,FALSE)&gt;=(ROW(A34)-(ROW($A$20)-1))),INDEX('District Information'!AD:AD,MATCH(Instructions!$D$19,'District Information'!U:U,0)+(ROW(A34)-ROW($A$20))),""),"")</f>
        <v/>
      </c>
      <c r="D34" s="19" t="str">
        <f>IFERROR(IF(AND($A$12=$M$12,VLOOKUP(Instructions!$D$19,'District Information'!A:S,19,FALSE)&gt;=(ROW(A34)-(ROW($A$20)-1))),INDEX('District Information'!AE:AE,MATCH(Instructions!$D$19,'District Information'!U:U,0)+(ROW(A34)-ROW($A$20))),""),"")</f>
        <v/>
      </c>
      <c r="E34" s="19" t="str">
        <f>IFERROR(IF(AND($A$12=$M$12,VLOOKUP(Instructions!$D$19,'District Information'!A:S,19,FALSE)&gt;=(ROW(A34)-(ROW($A$20)-1))),INDEX('District Information'!AF:AF,MATCH(Instructions!$D$19,'District Information'!U:U,0)+(ROW(A34)-ROW($A$20))),""),"")</f>
        <v/>
      </c>
      <c r="F34" s="33" t="str">
        <f>IFERROR(IF(AND($A$12=$M$12,VLOOKUP(Instructions!$D$19,'District Information'!A:S,19,FALSE)&gt;=(ROW(A34)-(ROW($A$20)-1))),INDEX('District Information'!AG:AG,MATCH(Instructions!$D$19,'District Information'!U:U,0)+(ROW(A34)-ROW($A$20))),""),"")</f>
        <v/>
      </c>
    </row>
    <row r="35" spans="1:6" x14ac:dyDescent="0.25">
      <c r="A35" s="19" t="str">
        <f>IFERROR(IF(AND($A$12=$M$12,VLOOKUP(Instructions!$D$19,'District Information'!A:S,19,FALSE)&gt;=(ROW(A35)-(ROW($A$20)-1))),INDEX('District Information'!AC:AC,MATCH(Instructions!$D$19,'District Information'!U:U,0)+(ROW(A35)-ROW($A$20))),""),"")</f>
        <v/>
      </c>
      <c r="B35" s="19" t="str">
        <f t="shared" si="0"/>
        <v/>
      </c>
      <c r="C35" s="19" t="str">
        <f>IFERROR(IF(AND($A$12=$M$12,VLOOKUP(Instructions!$D$19,'District Information'!A:S,19,FALSE)&gt;=(ROW(A35)-(ROW($A$20)-1))),INDEX('District Information'!AD:AD,MATCH(Instructions!$D$19,'District Information'!U:U,0)+(ROW(A35)-ROW($A$20))),""),"")</f>
        <v/>
      </c>
      <c r="D35" s="19" t="str">
        <f>IFERROR(IF(AND($A$12=$M$12,VLOOKUP(Instructions!$D$19,'District Information'!A:S,19,FALSE)&gt;=(ROW(A35)-(ROW($A$20)-1))),INDEX('District Information'!AE:AE,MATCH(Instructions!$D$19,'District Information'!U:U,0)+(ROW(A35)-ROW($A$20))),""),"")</f>
        <v/>
      </c>
      <c r="E35" s="19" t="str">
        <f>IFERROR(IF(AND($A$12=$M$12,VLOOKUP(Instructions!$D$19,'District Information'!A:S,19,FALSE)&gt;=(ROW(A35)-(ROW($A$20)-1))),INDEX('District Information'!AF:AF,MATCH(Instructions!$D$19,'District Information'!U:U,0)+(ROW(A35)-ROW($A$20))),""),"")</f>
        <v/>
      </c>
      <c r="F35" s="33" t="str">
        <f>IFERROR(IF(AND($A$12=$M$12,VLOOKUP(Instructions!$D$19,'District Information'!A:S,19,FALSE)&gt;=(ROW(A35)-(ROW($A$20)-1))),INDEX('District Information'!AG:AG,MATCH(Instructions!$D$19,'District Information'!U:U,0)+(ROW(A35)-ROW($A$20))),""),"")</f>
        <v/>
      </c>
    </row>
    <row r="36" spans="1:6" x14ac:dyDescent="0.25">
      <c r="A36" s="19" t="str">
        <f>IFERROR(IF(AND($A$12=$M$12,VLOOKUP(Instructions!$D$19,'District Information'!A:S,19,FALSE)&gt;=(ROW(A36)-(ROW($A$20)-1))),INDEX('District Information'!AC:AC,MATCH(Instructions!$D$19,'District Information'!U:U,0)+(ROW(A36)-ROW($A$20))),""),"")</f>
        <v/>
      </c>
      <c r="B36" s="19" t="str">
        <f t="shared" si="0"/>
        <v/>
      </c>
      <c r="C36" s="19" t="str">
        <f>IFERROR(IF(AND($A$12=$M$12,VLOOKUP(Instructions!$D$19,'District Information'!A:S,19,FALSE)&gt;=(ROW(A36)-(ROW($A$20)-1))),INDEX('District Information'!AD:AD,MATCH(Instructions!$D$19,'District Information'!U:U,0)+(ROW(A36)-ROW($A$20))),""),"")</f>
        <v/>
      </c>
      <c r="D36" s="19" t="str">
        <f>IFERROR(IF(AND($A$12=$M$12,VLOOKUP(Instructions!$D$19,'District Information'!A:S,19,FALSE)&gt;=(ROW(A36)-(ROW($A$20)-1))),INDEX('District Information'!AE:AE,MATCH(Instructions!$D$19,'District Information'!U:U,0)+(ROW(A36)-ROW($A$20))),""),"")</f>
        <v/>
      </c>
      <c r="E36" s="19" t="str">
        <f>IFERROR(IF(AND($A$12=$M$12,VLOOKUP(Instructions!$D$19,'District Information'!A:S,19,FALSE)&gt;=(ROW(A36)-(ROW($A$20)-1))),INDEX('District Information'!AF:AF,MATCH(Instructions!$D$19,'District Information'!U:U,0)+(ROW(A36)-ROW($A$20))),""),"")</f>
        <v/>
      </c>
      <c r="F36" s="33" t="str">
        <f>IFERROR(IF(AND($A$12=$M$12,VLOOKUP(Instructions!$D$19,'District Information'!A:S,19,FALSE)&gt;=(ROW(A36)-(ROW($A$20)-1))),INDEX('District Information'!AG:AG,MATCH(Instructions!$D$19,'District Information'!U:U,0)+(ROW(A36)-ROW($A$20))),""),"")</f>
        <v/>
      </c>
    </row>
    <row r="37" spans="1:6" x14ac:dyDescent="0.25">
      <c r="A37" s="19" t="str">
        <f>IFERROR(IF(AND($A$12=$M$12,VLOOKUP(Instructions!$D$19,'District Information'!A:S,19,FALSE)&gt;=(ROW(A37)-(ROW($A$20)-1))),INDEX('District Information'!AC:AC,MATCH(Instructions!$D$19,'District Information'!U:U,0)+(ROW(A37)-ROW($A$20))),""),"")</f>
        <v/>
      </c>
      <c r="B37" s="19" t="str">
        <f t="shared" si="0"/>
        <v/>
      </c>
      <c r="C37" s="19" t="str">
        <f>IFERROR(IF(AND($A$12=$M$12,VLOOKUP(Instructions!$D$19,'District Information'!A:S,19,FALSE)&gt;=(ROW(A37)-(ROW($A$20)-1))),INDEX('District Information'!AD:AD,MATCH(Instructions!$D$19,'District Information'!U:U,0)+(ROW(A37)-ROW($A$20))),""),"")</f>
        <v/>
      </c>
      <c r="D37" s="19" t="str">
        <f>IFERROR(IF(AND($A$12=$M$12,VLOOKUP(Instructions!$D$19,'District Information'!A:S,19,FALSE)&gt;=(ROW(A37)-(ROW($A$20)-1))),INDEX('District Information'!AE:AE,MATCH(Instructions!$D$19,'District Information'!U:U,0)+(ROW(A37)-ROW($A$20))),""),"")</f>
        <v/>
      </c>
      <c r="E37" s="19" t="str">
        <f>IFERROR(IF(AND($A$12=$M$12,VLOOKUP(Instructions!$D$19,'District Information'!A:S,19,FALSE)&gt;=(ROW(A37)-(ROW($A$20)-1))),INDEX('District Information'!AF:AF,MATCH(Instructions!$D$19,'District Information'!U:U,0)+(ROW(A37)-ROW($A$20))),""),"")</f>
        <v/>
      </c>
      <c r="F37" s="33" t="str">
        <f>IFERROR(IF(AND($A$12=$M$12,VLOOKUP(Instructions!$D$19,'District Information'!A:S,19,FALSE)&gt;=(ROW(A37)-(ROW($A$20)-1))),INDEX('District Information'!AG:AG,MATCH(Instructions!$D$19,'District Information'!U:U,0)+(ROW(A37)-ROW($A$20))),""),"")</f>
        <v/>
      </c>
    </row>
    <row r="38" spans="1:6" x14ac:dyDescent="0.25">
      <c r="A38" s="19" t="str">
        <f>IFERROR(IF(AND($A$12=$M$12,VLOOKUP(Instructions!$D$19,'District Information'!A:S,19,FALSE)&gt;=(ROW(A38)-(ROW($A$20)-1))),INDEX('District Information'!AC:AC,MATCH(Instructions!$D$19,'District Information'!U:U,0)+(ROW(A38)-ROW($A$20))),""),"")</f>
        <v/>
      </c>
      <c r="B38" s="19" t="str">
        <f t="shared" si="0"/>
        <v/>
      </c>
      <c r="C38" s="19" t="str">
        <f>IFERROR(IF(AND($A$12=$M$12,VLOOKUP(Instructions!$D$19,'District Information'!A:S,19,FALSE)&gt;=(ROW(A38)-(ROW($A$20)-1))),INDEX('District Information'!AD:AD,MATCH(Instructions!$D$19,'District Information'!U:U,0)+(ROW(A38)-ROW($A$20))),""),"")</f>
        <v/>
      </c>
      <c r="D38" s="19" t="str">
        <f>IFERROR(IF(AND($A$12=$M$12,VLOOKUP(Instructions!$D$19,'District Information'!A:S,19,FALSE)&gt;=(ROW(A38)-(ROW($A$20)-1))),INDEX('District Information'!AE:AE,MATCH(Instructions!$D$19,'District Information'!U:U,0)+(ROW(A38)-ROW($A$20))),""),"")</f>
        <v/>
      </c>
      <c r="E38" s="19" t="str">
        <f>IFERROR(IF(AND($A$12=$M$12,VLOOKUP(Instructions!$D$19,'District Information'!A:S,19,FALSE)&gt;=(ROW(A38)-(ROW($A$20)-1))),INDEX('District Information'!AF:AF,MATCH(Instructions!$D$19,'District Information'!U:U,0)+(ROW(A38)-ROW($A$20))),""),"")</f>
        <v/>
      </c>
      <c r="F38" s="33" t="str">
        <f>IFERROR(IF(AND($A$12=$M$12,VLOOKUP(Instructions!$D$19,'District Information'!A:S,19,FALSE)&gt;=(ROW(A38)-(ROW($A$20)-1))),INDEX('District Information'!AG:AG,MATCH(Instructions!$D$19,'District Information'!U:U,0)+(ROW(A38)-ROW($A$20))),""),"")</f>
        <v/>
      </c>
    </row>
    <row r="39" spans="1:6" x14ac:dyDescent="0.25">
      <c r="A39" s="19" t="str">
        <f>IFERROR(IF(AND($A$12=$M$12,VLOOKUP(Instructions!$D$19,'District Information'!A:S,19,FALSE)&gt;=(ROW(A39)-(ROW($A$20)-1))),INDEX('District Information'!AC:AC,MATCH(Instructions!$D$19,'District Information'!U:U,0)+(ROW(A39)-ROW($A$20))),""),"")</f>
        <v/>
      </c>
      <c r="B39" s="19" t="str">
        <f t="shared" si="0"/>
        <v/>
      </c>
      <c r="C39" s="19" t="str">
        <f>IFERROR(IF(AND($A$12=$M$12,VLOOKUP(Instructions!$D$19,'District Information'!A:S,19,FALSE)&gt;=(ROW(A39)-(ROW($A$20)-1))),INDEX('District Information'!AD:AD,MATCH(Instructions!$D$19,'District Information'!U:U,0)+(ROW(A39)-ROW($A$20))),""),"")</f>
        <v/>
      </c>
      <c r="D39" s="19" t="str">
        <f>IFERROR(IF(AND($A$12=$M$12,VLOOKUP(Instructions!$D$19,'District Information'!A:S,19,FALSE)&gt;=(ROW(A39)-(ROW($A$20)-1))),INDEX('District Information'!AE:AE,MATCH(Instructions!$D$19,'District Information'!U:U,0)+(ROW(A39)-ROW($A$20))),""),"")</f>
        <v/>
      </c>
      <c r="E39" s="19" t="str">
        <f>IFERROR(IF(AND($A$12=$M$12,VLOOKUP(Instructions!$D$19,'District Information'!A:S,19,FALSE)&gt;=(ROW(A39)-(ROW($A$20)-1))),INDEX('District Information'!AF:AF,MATCH(Instructions!$D$19,'District Information'!U:U,0)+(ROW(A39)-ROW($A$20))),""),"")</f>
        <v/>
      </c>
      <c r="F39" s="33" t="str">
        <f>IFERROR(IF(AND($A$12=$M$12,VLOOKUP(Instructions!$D$19,'District Information'!A:S,19,FALSE)&gt;=(ROW(A39)-(ROW($A$20)-1))),INDEX('District Information'!AG:AG,MATCH(Instructions!$D$19,'District Information'!U:U,0)+(ROW(A39)-ROW($A$20))),""),"")</f>
        <v/>
      </c>
    </row>
    <row r="40" spans="1:6" x14ac:dyDescent="0.25">
      <c r="A40" s="19" t="str">
        <f>IFERROR(IF(AND($A$12=$M$12,VLOOKUP(Instructions!$D$19,'District Information'!A:S,19,FALSE)&gt;=(ROW(A40)-(ROW($A$20)-1))),INDEX('District Information'!AC:AC,MATCH(Instructions!$D$19,'District Information'!U:U,0)+(ROW(A40)-ROW($A$20))),""),"")</f>
        <v/>
      </c>
      <c r="B40" s="19" t="str">
        <f t="shared" si="0"/>
        <v/>
      </c>
      <c r="C40" s="19" t="str">
        <f>IFERROR(IF(AND($A$12=$M$12,VLOOKUP(Instructions!$D$19,'District Information'!A:S,19,FALSE)&gt;=(ROW(A40)-(ROW($A$20)-1))),INDEX('District Information'!AD:AD,MATCH(Instructions!$D$19,'District Information'!U:U,0)+(ROW(A40)-ROW($A$20))),""),"")</f>
        <v/>
      </c>
      <c r="D40" s="19" t="str">
        <f>IFERROR(IF(AND($A$12=$M$12,VLOOKUP(Instructions!$D$19,'District Information'!A:S,19,FALSE)&gt;=(ROW(A40)-(ROW($A$20)-1))),INDEX('District Information'!AE:AE,MATCH(Instructions!$D$19,'District Information'!U:U,0)+(ROW(A40)-ROW($A$20))),""),"")</f>
        <v/>
      </c>
      <c r="E40" s="19" t="str">
        <f>IFERROR(IF(AND($A$12=$M$12,VLOOKUP(Instructions!$D$19,'District Information'!A:S,19,FALSE)&gt;=(ROW(A40)-(ROW($A$20)-1))),INDEX('District Information'!AF:AF,MATCH(Instructions!$D$19,'District Information'!U:U,0)+(ROW(A40)-ROW($A$20))),""),"")</f>
        <v/>
      </c>
      <c r="F40" s="33" t="str">
        <f>IFERROR(IF(AND($A$12=$M$12,VLOOKUP(Instructions!$D$19,'District Information'!A:S,19,FALSE)&gt;=(ROW(A40)-(ROW($A$20)-1))),INDEX('District Information'!AG:AG,MATCH(Instructions!$D$19,'District Information'!U:U,0)+(ROW(A40)-ROW($A$20))),""),"")</f>
        <v/>
      </c>
    </row>
    <row r="41" spans="1:6" x14ac:dyDescent="0.25">
      <c r="A41" s="19" t="str">
        <f>IFERROR(IF(AND($A$12=$M$12,VLOOKUP(Instructions!$D$19,'District Information'!A:S,19,FALSE)&gt;=(ROW(A41)-(ROW($A$20)-1))),INDEX('District Information'!AC:AC,MATCH(Instructions!$D$19,'District Information'!U:U,0)+(ROW(A41)-ROW($A$20))),""),"")</f>
        <v/>
      </c>
      <c r="B41" s="19" t="str">
        <f t="shared" si="0"/>
        <v/>
      </c>
      <c r="C41" s="19" t="str">
        <f>IFERROR(IF(AND($A$12=$M$12,VLOOKUP(Instructions!$D$19,'District Information'!A:S,19,FALSE)&gt;=(ROW(A41)-(ROW($A$20)-1))),INDEX('District Information'!AD:AD,MATCH(Instructions!$D$19,'District Information'!U:U,0)+(ROW(A41)-ROW($A$20))),""),"")</f>
        <v/>
      </c>
      <c r="D41" s="19" t="str">
        <f>IFERROR(IF(AND($A$12=$M$12,VLOOKUP(Instructions!$D$19,'District Information'!A:S,19,FALSE)&gt;=(ROW(A41)-(ROW($A$20)-1))),INDEX('District Information'!AE:AE,MATCH(Instructions!$D$19,'District Information'!U:U,0)+(ROW(A41)-ROW($A$20))),""),"")</f>
        <v/>
      </c>
      <c r="E41" s="19" t="str">
        <f>IFERROR(IF(AND($A$12=$M$12,VLOOKUP(Instructions!$D$19,'District Information'!A:S,19,FALSE)&gt;=(ROW(A41)-(ROW($A$20)-1))),INDEX('District Information'!AF:AF,MATCH(Instructions!$D$19,'District Information'!U:U,0)+(ROW(A41)-ROW($A$20))),""),"")</f>
        <v/>
      </c>
      <c r="F41" s="33" t="str">
        <f>IFERROR(IF(AND($A$12=$M$12,VLOOKUP(Instructions!$D$19,'District Information'!A:S,19,FALSE)&gt;=(ROW(A41)-(ROW($A$20)-1))),INDEX('District Information'!AG:AG,MATCH(Instructions!$D$19,'District Information'!U:U,0)+(ROW(A41)-ROW($A$20))),""),"")</f>
        <v/>
      </c>
    </row>
    <row r="42" spans="1:6" x14ac:dyDescent="0.25">
      <c r="A42" s="19" t="str">
        <f>IFERROR(IF(AND($A$12=$M$12,VLOOKUP(Instructions!$D$19,'District Information'!A:S,19,FALSE)&gt;=(ROW(A42)-(ROW($A$20)-1))),INDEX('District Information'!AC:AC,MATCH(Instructions!$D$19,'District Information'!U:U,0)+(ROW(A42)-ROW($A$20))),""),"")</f>
        <v/>
      </c>
      <c r="B42" s="19" t="str">
        <f t="shared" si="0"/>
        <v/>
      </c>
      <c r="C42" s="19" t="str">
        <f>IFERROR(IF(AND($A$12=$M$12,VLOOKUP(Instructions!$D$19,'District Information'!A:S,19,FALSE)&gt;=(ROW(A42)-(ROW($A$20)-1))),INDEX('District Information'!AD:AD,MATCH(Instructions!$D$19,'District Information'!U:U,0)+(ROW(A42)-ROW($A$20))),""),"")</f>
        <v/>
      </c>
      <c r="D42" s="19" t="str">
        <f>IFERROR(IF(AND($A$12=$M$12,VLOOKUP(Instructions!$D$19,'District Information'!A:S,19,FALSE)&gt;=(ROW(A42)-(ROW($A$20)-1))),INDEX('District Information'!AE:AE,MATCH(Instructions!$D$19,'District Information'!U:U,0)+(ROW(A42)-ROW($A$20))),""),"")</f>
        <v/>
      </c>
      <c r="E42" s="19" t="str">
        <f>IFERROR(IF(AND($A$12=$M$12,VLOOKUP(Instructions!$D$19,'District Information'!A:S,19,FALSE)&gt;=(ROW(A42)-(ROW($A$20)-1))),INDEX('District Information'!AF:AF,MATCH(Instructions!$D$19,'District Information'!U:U,0)+(ROW(A42)-ROW($A$20))),""),"")</f>
        <v/>
      </c>
      <c r="F42" s="33" t="str">
        <f>IFERROR(IF(AND($A$12=$M$12,VLOOKUP(Instructions!$D$19,'District Information'!A:S,19,FALSE)&gt;=(ROW(A42)-(ROW($A$20)-1))),INDEX('District Information'!AG:AG,MATCH(Instructions!$D$19,'District Information'!U:U,0)+(ROW(A42)-ROW($A$20))),""),"")</f>
        <v/>
      </c>
    </row>
    <row r="43" spans="1:6" x14ac:dyDescent="0.25">
      <c r="A43" s="19" t="str">
        <f>IFERROR(IF(AND($A$12=$M$12,VLOOKUP(Instructions!$D$19,'District Information'!A:S,19,FALSE)&gt;=(ROW(A43)-(ROW($A$20)-1))),INDEX('District Information'!AC:AC,MATCH(Instructions!$D$19,'District Information'!U:U,0)+(ROW(A43)-ROW($A$20))),""),"")</f>
        <v/>
      </c>
      <c r="B43" s="19" t="str">
        <f t="shared" si="0"/>
        <v/>
      </c>
      <c r="C43" s="19" t="str">
        <f>IFERROR(IF(AND($A$12=$M$12,VLOOKUP(Instructions!$D$19,'District Information'!A:S,19,FALSE)&gt;=(ROW(A43)-(ROW($A$20)-1))),INDEX('District Information'!AD:AD,MATCH(Instructions!$D$19,'District Information'!U:U,0)+(ROW(A43)-ROW($A$20))),""),"")</f>
        <v/>
      </c>
      <c r="D43" s="19" t="str">
        <f>IFERROR(IF(AND($A$12=$M$12,VLOOKUP(Instructions!$D$19,'District Information'!A:S,19,FALSE)&gt;=(ROW(A43)-(ROW($A$20)-1))),INDEX('District Information'!AE:AE,MATCH(Instructions!$D$19,'District Information'!U:U,0)+(ROW(A43)-ROW($A$20))),""),"")</f>
        <v/>
      </c>
      <c r="E43" s="19" t="str">
        <f>IFERROR(IF(AND($A$12=$M$12,VLOOKUP(Instructions!$D$19,'District Information'!A:S,19,FALSE)&gt;=(ROW(A43)-(ROW($A$20)-1))),INDEX('District Information'!AF:AF,MATCH(Instructions!$D$19,'District Information'!U:U,0)+(ROW(A43)-ROW($A$20))),""),"")</f>
        <v/>
      </c>
      <c r="F43" s="33" t="str">
        <f>IFERROR(IF(AND($A$12=$M$12,VLOOKUP(Instructions!$D$19,'District Information'!A:S,19,FALSE)&gt;=(ROW(A43)-(ROW($A$20)-1))),INDEX('District Information'!AG:AG,MATCH(Instructions!$D$19,'District Information'!U:U,0)+(ROW(A43)-ROW($A$20))),""),"")</f>
        <v/>
      </c>
    </row>
    <row r="44" spans="1:6" x14ac:dyDescent="0.25">
      <c r="A44" s="19" t="str">
        <f>IFERROR(IF(AND($A$12=$M$12,VLOOKUP(Instructions!$D$19,'District Information'!A:S,19,FALSE)&gt;=(ROW(A44)-(ROW($A$20)-1))),INDEX('District Information'!AC:AC,MATCH(Instructions!$D$19,'District Information'!U:U,0)+(ROW(A44)-ROW($A$20))),""),"")</f>
        <v/>
      </c>
      <c r="B44" s="19" t="str">
        <f t="shared" si="0"/>
        <v/>
      </c>
      <c r="C44" s="19" t="str">
        <f>IFERROR(IF(AND($A$12=$M$12,VLOOKUP(Instructions!$D$19,'District Information'!A:S,19,FALSE)&gt;=(ROW(A44)-(ROW($A$20)-1))),INDEX('District Information'!AD:AD,MATCH(Instructions!$D$19,'District Information'!U:U,0)+(ROW(A44)-ROW($A$20))),""),"")</f>
        <v/>
      </c>
      <c r="D44" s="19" t="str">
        <f>IFERROR(IF(AND($A$12=$M$12,VLOOKUP(Instructions!$D$19,'District Information'!A:S,19,FALSE)&gt;=(ROW(A44)-(ROW($A$20)-1))),INDEX('District Information'!AE:AE,MATCH(Instructions!$D$19,'District Information'!U:U,0)+(ROW(A44)-ROW($A$20))),""),"")</f>
        <v/>
      </c>
      <c r="E44" s="19" t="str">
        <f>IFERROR(IF(AND($A$12=$M$12,VLOOKUP(Instructions!$D$19,'District Information'!A:S,19,FALSE)&gt;=(ROW(A44)-(ROW($A$20)-1))),INDEX('District Information'!AF:AF,MATCH(Instructions!$D$19,'District Information'!U:U,0)+(ROW(A44)-ROW($A$20))),""),"")</f>
        <v/>
      </c>
      <c r="F44" s="33" t="str">
        <f>IFERROR(IF(AND($A$12=$M$12,VLOOKUP(Instructions!$D$19,'District Information'!A:S,19,FALSE)&gt;=(ROW(A44)-(ROW($A$20)-1))),INDEX('District Information'!AG:AG,MATCH(Instructions!$D$19,'District Information'!U:U,0)+(ROW(A44)-ROW($A$20))),""),"")</f>
        <v/>
      </c>
    </row>
    <row r="45" spans="1:6" x14ac:dyDescent="0.25">
      <c r="A45" s="19" t="str">
        <f>IFERROR(IF(AND($A$12=$M$12,VLOOKUP(Instructions!$D$19,'District Information'!A:S,19,FALSE)&gt;=(ROW(A45)-(ROW($A$20)-1))),INDEX('District Information'!AC:AC,MATCH(Instructions!$D$19,'District Information'!U:U,0)+(ROW(A45)-ROW($A$20))),""),"")</f>
        <v/>
      </c>
      <c r="B45" s="19" t="str">
        <f t="shared" si="0"/>
        <v/>
      </c>
      <c r="C45" s="19" t="str">
        <f>IFERROR(IF(AND($A$12=$M$12,VLOOKUP(Instructions!$D$19,'District Information'!A:S,19,FALSE)&gt;=(ROW(A45)-(ROW($A$20)-1))),INDEX('District Information'!AD:AD,MATCH(Instructions!$D$19,'District Information'!U:U,0)+(ROW(A45)-ROW($A$20))),""),"")</f>
        <v/>
      </c>
      <c r="D45" s="19" t="str">
        <f>IFERROR(IF(AND($A$12=$M$12,VLOOKUP(Instructions!$D$19,'District Information'!A:S,19,FALSE)&gt;=(ROW(A45)-(ROW($A$20)-1))),INDEX('District Information'!AE:AE,MATCH(Instructions!$D$19,'District Information'!U:U,0)+(ROW(A45)-ROW($A$20))),""),"")</f>
        <v/>
      </c>
      <c r="E45" s="19" t="str">
        <f>IFERROR(IF(AND($A$12=$M$12,VLOOKUP(Instructions!$D$19,'District Information'!A:S,19,FALSE)&gt;=(ROW(A45)-(ROW($A$20)-1))),INDEX('District Information'!AF:AF,MATCH(Instructions!$D$19,'District Information'!U:U,0)+(ROW(A45)-ROW($A$20))),""),"")</f>
        <v/>
      </c>
      <c r="F45" s="33" t="str">
        <f>IFERROR(IF(AND($A$12=$M$12,VLOOKUP(Instructions!$D$19,'District Information'!A:S,19,FALSE)&gt;=(ROW(A45)-(ROW($A$20)-1))),INDEX('District Information'!AG:AG,MATCH(Instructions!$D$19,'District Information'!U:U,0)+(ROW(A45)-ROW($A$20))),""),"")</f>
        <v/>
      </c>
    </row>
    <row r="46" spans="1:6" x14ac:dyDescent="0.25">
      <c r="A46" s="19" t="str">
        <f>IFERROR(IF(AND($A$12=$M$12,VLOOKUP(Instructions!$D$19,'District Information'!A:S,19,FALSE)&gt;=(ROW(A46)-(ROW($A$20)-1))),INDEX('District Information'!AC:AC,MATCH(Instructions!$D$19,'District Information'!U:U,0)+(ROW(A46)-ROW($A$20))),""),"")</f>
        <v/>
      </c>
      <c r="B46" s="19" t="str">
        <f t="shared" ref="B46:B109" si="1">IF(A46&lt;&gt;""," ","")</f>
        <v/>
      </c>
      <c r="C46" s="19" t="str">
        <f>IFERROR(IF(AND($A$12=$M$12,VLOOKUP(Instructions!$D$19,'District Information'!A:S,19,FALSE)&gt;=(ROW(A46)-(ROW($A$20)-1))),INDEX('District Information'!AD:AD,MATCH(Instructions!$D$19,'District Information'!U:U,0)+(ROW(A46)-ROW($A$20))),""),"")</f>
        <v/>
      </c>
      <c r="D46" s="19" t="str">
        <f>IFERROR(IF(AND($A$12=$M$12,VLOOKUP(Instructions!$D$19,'District Information'!A:S,19,FALSE)&gt;=(ROW(A46)-(ROW($A$20)-1))),INDEX('District Information'!AE:AE,MATCH(Instructions!$D$19,'District Information'!U:U,0)+(ROW(A46)-ROW($A$20))),""),"")</f>
        <v/>
      </c>
      <c r="E46" s="19" t="str">
        <f>IFERROR(IF(AND($A$12=$M$12,VLOOKUP(Instructions!$D$19,'District Information'!A:S,19,FALSE)&gt;=(ROW(A46)-(ROW($A$20)-1))),INDEX('District Information'!AF:AF,MATCH(Instructions!$D$19,'District Information'!U:U,0)+(ROW(A46)-ROW($A$20))),""),"")</f>
        <v/>
      </c>
      <c r="F46" s="33" t="str">
        <f>IFERROR(IF(AND($A$12=$M$12,VLOOKUP(Instructions!$D$19,'District Information'!A:S,19,FALSE)&gt;=(ROW(A46)-(ROW($A$20)-1))),INDEX('District Information'!AG:AG,MATCH(Instructions!$D$19,'District Information'!U:U,0)+(ROW(A46)-ROW($A$20))),""),"")</f>
        <v/>
      </c>
    </row>
    <row r="47" spans="1:6" x14ac:dyDescent="0.25">
      <c r="A47" s="19" t="str">
        <f>IFERROR(IF(AND($A$12=$M$12,VLOOKUP(Instructions!$D$19,'District Information'!A:S,19,FALSE)&gt;=(ROW(A47)-(ROW($A$20)-1))),INDEX('District Information'!AC:AC,MATCH(Instructions!$D$19,'District Information'!U:U,0)+(ROW(A47)-ROW($A$20))),""),"")</f>
        <v/>
      </c>
      <c r="B47" s="19" t="str">
        <f t="shared" si="1"/>
        <v/>
      </c>
      <c r="C47" s="19" t="str">
        <f>IFERROR(IF(AND($A$12=$M$12,VLOOKUP(Instructions!$D$19,'District Information'!A:S,19,FALSE)&gt;=(ROW(A47)-(ROW($A$20)-1))),INDEX('District Information'!AD:AD,MATCH(Instructions!$D$19,'District Information'!U:U,0)+(ROW(A47)-ROW($A$20))),""),"")</f>
        <v/>
      </c>
      <c r="D47" s="19" t="str">
        <f>IFERROR(IF(AND($A$12=$M$12,VLOOKUP(Instructions!$D$19,'District Information'!A:S,19,FALSE)&gt;=(ROW(A47)-(ROW($A$20)-1))),INDEX('District Information'!AE:AE,MATCH(Instructions!$D$19,'District Information'!U:U,0)+(ROW(A47)-ROW($A$20))),""),"")</f>
        <v/>
      </c>
      <c r="E47" s="19" t="str">
        <f>IFERROR(IF(AND($A$12=$M$12,VLOOKUP(Instructions!$D$19,'District Information'!A:S,19,FALSE)&gt;=(ROW(A47)-(ROW($A$20)-1))),INDEX('District Information'!AF:AF,MATCH(Instructions!$D$19,'District Information'!U:U,0)+(ROW(A47)-ROW($A$20))),""),"")</f>
        <v/>
      </c>
      <c r="F47" s="33" t="str">
        <f>IFERROR(IF(AND($A$12=$M$12,VLOOKUP(Instructions!$D$19,'District Information'!A:S,19,FALSE)&gt;=(ROW(A47)-(ROW($A$20)-1))),INDEX('District Information'!AG:AG,MATCH(Instructions!$D$19,'District Information'!U:U,0)+(ROW(A47)-ROW($A$20))),""),"")</f>
        <v/>
      </c>
    </row>
    <row r="48" spans="1:6" x14ac:dyDescent="0.25">
      <c r="A48" s="19" t="str">
        <f>IFERROR(IF(AND($A$12=$M$12,VLOOKUP(Instructions!$D$19,'District Information'!A:S,19,FALSE)&gt;=(ROW(A48)-(ROW($A$20)-1))),INDEX('District Information'!AC:AC,MATCH(Instructions!$D$19,'District Information'!U:U,0)+(ROW(A48)-ROW($A$20))),""),"")</f>
        <v/>
      </c>
      <c r="B48" s="19" t="str">
        <f t="shared" si="1"/>
        <v/>
      </c>
      <c r="C48" s="19" t="str">
        <f>IFERROR(IF(AND($A$12=$M$12,VLOOKUP(Instructions!$D$19,'District Information'!A:S,19,FALSE)&gt;=(ROW(A48)-(ROW($A$20)-1))),INDEX('District Information'!AD:AD,MATCH(Instructions!$D$19,'District Information'!U:U,0)+(ROW(A48)-ROW($A$20))),""),"")</f>
        <v/>
      </c>
      <c r="D48" s="19" t="str">
        <f>IFERROR(IF(AND($A$12=$M$12,VLOOKUP(Instructions!$D$19,'District Information'!A:S,19,FALSE)&gt;=(ROW(A48)-(ROW($A$20)-1))),INDEX('District Information'!AE:AE,MATCH(Instructions!$D$19,'District Information'!U:U,0)+(ROW(A48)-ROW($A$20))),""),"")</f>
        <v/>
      </c>
      <c r="E48" s="19" t="str">
        <f>IFERROR(IF(AND($A$12=$M$12,VLOOKUP(Instructions!$D$19,'District Information'!A:S,19,FALSE)&gt;=(ROW(A48)-(ROW($A$20)-1))),INDEX('District Information'!AF:AF,MATCH(Instructions!$D$19,'District Information'!U:U,0)+(ROW(A48)-ROW($A$20))),""),"")</f>
        <v/>
      </c>
      <c r="F48" s="33" t="str">
        <f>IFERROR(IF(AND($A$12=$M$12,VLOOKUP(Instructions!$D$19,'District Information'!A:S,19,FALSE)&gt;=(ROW(A48)-(ROW($A$20)-1))),INDEX('District Information'!AG:AG,MATCH(Instructions!$D$19,'District Information'!U:U,0)+(ROW(A48)-ROW($A$20))),""),"")</f>
        <v/>
      </c>
    </row>
    <row r="49" spans="1:6" x14ac:dyDescent="0.25">
      <c r="A49" s="19" t="str">
        <f>IFERROR(IF(AND($A$12=$M$12,VLOOKUP(Instructions!$D$19,'District Information'!A:S,19,FALSE)&gt;=(ROW(A49)-(ROW($A$20)-1))),INDEX('District Information'!AC:AC,MATCH(Instructions!$D$19,'District Information'!U:U,0)+(ROW(A49)-ROW($A$20))),""),"")</f>
        <v/>
      </c>
      <c r="B49" s="19" t="str">
        <f t="shared" si="1"/>
        <v/>
      </c>
      <c r="C49" s="19" t="str">
        <f>IFERROR(IF(AND($A$12=$M$12,VLOOKUP(Instructions!$D$19,'District Information'!A:S,19,FALSE)&gt;=(ROW(A49)-(ROW($A$20)-1))),INDEX('District Information'!AD:AD,MATCH(Instructions!$D$19,'District Information'!U:U,0)+(ROW(A49)-ROW($A$20))),""),"")</f>
        <v/>
      </c>
      <c r="D49" s="19" t="str">
        <f>IFERROR(IF(AND($A$12=$M$12,VLOOKUP(Instructions!$D$19,'District Information'!A:S,19,FALSE)&gt;=(ROW(A49)-(ROW($A$20)-1))),INDEX('District Information'!AE:AE,MATCH(Instructions!$D$19,'District Information'!U:U,0)+(ROW(A49)-ROW($A$20))),""),"")</f>
        <v/>
      </c>
      <c r="E49" s="19" t="str">
        <f>IFERROR(IF(AND($A$12=$M$12,VLOOKUP(Instructions!$D$19,'District Information'!A:S,19,FALSE)&gt;=(ROW(A49)-(ROW($A$20)-1))),INDEX('District Information'!AF:AF,MATCH(Instructions!$D$19,'District Information'!U:U,0)+(ROW(A49)-ROW($A$20))),""),"")</f>
        <v/>
      </c>
      <c r="F49" s="33" t="str">
        <f>IFERROR(IF(AND($A$12=$M$12,VLOOKUP(Instructions!$D$19,'District Information'!A:S,19,FALSE)&gt;=(ROW(A49)-(ROW($A$20)-1))),INDEX('District Information'!AG:AG,MATCH(Instructions!$D$19,'District Information'!U:U,0)+(ROW(A49)-ROW($A$20))),""),"")</f>
        <v/>
      </c>
    </row>
    <row r="50" spans="1:6" x14ac:dyDescent="0.25">
      <c r="A50" s="19" t="str">
        <f>IFERROR(IF(AND($A$12=$M$12,VLOOKUP(Instructions!$D$19,'District Information'!A:S,19,FALSE)&gt;=(ROW(A50)-(ROW($A$20)-1))),INDEX('District Information'!AC:AC,MATCH(Instructions!$D$19,'District Information'!U:U,0)+(ROW(A50)-ROW($A$20))),""),"")</f>
        <v/>
      </c>
      <c r="B50" s="19" t="str">
        <f t="shared" si="1"/>
        <v/>
      </c>
      <c r="C50" s="19" t="str">
        <f>IFERROR(IF(AND($A$12=$M$12,VLOOKUP(Instructions!$D$19,'District Information'!A:S,19,FALSE)&gt;=(ROW(A50)-(ROW($A$20)-1))),INDEX('District Information'!AD:AD,MATCH(Instructions!$D$19,'District Information'!U:U,0)+(ROW(A50)-ROW($A$20))),""),"")</f>
        <v/>
      </c>
      <c r="D50" s="19" t="str">
        <f>IFERROR(IF(AND($A$12=$M$12,VLOOKUP(Instructions!$D$19,'District Information'!A:S,19,FALSE)&gt;=(ROW(A50)-(ROW($A$20)-1))),INDEX('District Information'!AE:AE,MATCH(Instructions!$D$19,'District Information'!U:U,0)+(ROW(A50)-ROW($A$20))),""),"")</f>
        <v/>
      </c>
      <c r="E50" s="19" t="str">
        <f>IFERROR(IF(AND($A$12=$M$12,VLOOKUP(Instructions!$D$19,'District Information'!A:S,19,FALSE)&gt;=(ROW(A50)-(ROW($A$20)-1))),INDEX('District Information'!AF:AF,MATCH(Instructions!$D$19,'District Information'!U:U,0)+(ROW(A50)-ROW($A$20))),""),"")</f>
        <v/>
      </c>
      <c r="F50" s="33" t="str">
        <f>IFERROR(IF(AND($A$12=$M$12,VLOOKUP(Instructions!$D$19,'District Information'!A:S,19,FALSE)&gt;=(ROW(A50)-(ROW($A$20)-1))),INDEX('District Information'!AG:AG,MATCH(Instructions!$D$19,'District Information'!U:U,0)+(ROW(A50)-ROW($A$20))),""),"")</f>
        <v/>
      </c>
    </row>
    <row r="51" spans="1:6" x14ac:dyDescent="0.25">
      <c r="A51" s="19" t="str">
        <f>IFERROR(IF(AND($A$12=$M$12,VLOOKUP(Instructions!$D$19,'District Information'!A:S,19,FALSE)&gt;=(ROW(A51)-(ROW($A$20)-1))),INDEX('District Information'!AC:AC,MATCH(Instructions!$D$19,'District Information'!U:U,0)+(ROW(A51)-ROW($A$20))),""),"")</f>
        <v/>
      </c>
      <c r="B51" s="19" t="str">
        <f t="shared" si="1"/>
        <v/>
      </c>
      <c r="C51" s="19" t="str">
        <f>IFERROR(IF(AND($A$12=$M$12,VLOOKUP(Instructions!$D$19,'District Information'!A:S,19,FALSE)&gt;=(ROW(A51)-(ROW($A$20)-1))),INDEX('District Information'!AD:AD,MATCH(Instructions!$D$19,'District Information'!U:U,0)+(ROW(A51)-ROW($A$20))),""),"")</f>
        <v/>
      </c>
      <c r="D51" s="19" t="str">
        <f>IFERROR(IF(AND($A$12=$M$12,VLOOKUP(Instructions!$D$19,'District Information'!A:S,19,FALSE)&gt;=(ROW(A51)-(ROW($A$20)-1))),INDEX('District Information'!AE:AE,MATCH(Instructions!$D$19,'District Information'!U:U,0)+(ROW(A51)-ROW($A$20))),""),"")</f>
        <v/>
      </c>
      <c r="E51" s="19" t="str">
        <f>IFERROR(IF(AND($A$12=$M$12,VLOOKUP(Instructions!$D$19,'District Information'!A:S,19,FALSE)&gt;=(ROW(A51)-(ROW($A$20)-1))),INDEX('District Information'!AF:AF,MATCH(Instructions!$D$19,'District Information'!U:U,0)+(ROW(A51)-ROW($A$20))),""),"")</f>
        <v/>
      </c>
      <c r="F51" s="33" t="str">
        <f>IFERROR(IF(AND($A$12=$M$12,VLOOKUP(Instructions!$D$19,'District Information'!A:S,19,FALSE)&gt;=(ROW(A51)-(ROW($A$20)-1))),INDEX('District Information'!AG:AG,MATCH(Instructions!$D$19,'District Information'!U:U,0)+(ROW(A51)-ROW($A$20))),""),"")</f>
        <v/>
      </c>
    </row>
    <row r="52" spans="1:6" x14ac:dyDescent="0.25">
      <c r="A52" s="19" t="str">
        <f>IFERROR(IF(AND($A$12=$M$12,VLOOKUP(Instructions!$D$19,'District Information'!A:S,19,FALSE)&gt;=(ROW(A52)-(ROW($A$20)-1))),INDEX('District Information'!AC:AC,MATCH(Instructions!$D$19,'District Information'!U:U,0)+(ROW(A52)-ROW($A$20))),""),"")</f>
        <v/>
      </c>
      <c r="B52" s="19" t="str">
        <f t="shared" si="1"/>
        <v/>
      </c>
      <c r="C52" s="19" t="str">
        <f>IFERROR(IF(AND($A$12=$M$12,VLOOKUP(Instructions!$D$19,'District Information'!A:S,19,FALSE)&gt;=(ROW(A52)-(ROW($A$20)-1))),INDEX('District Information'!AD:AD,MATCH(Instructions!$D$19,'District Information'!U:U,0)+(ROW(A52)-ROW($A$20))),""),"")</f>
        <v/>
      </c>
      <c r="D52" s="19" t="str">
        <f>IFERROR(IF(AND($A$12=$M$12,VLOOKUP(Instructions!$D$19,'District Information'!A:S,19,FALSE)&gt;=(ROW(A52)-(ROW($A$20)-1))),INDEX('District Information'!AE:AE,MATCH(Instructions!$D$19,'District Information'!U:U,0)+(ROW(A52)-ROW($A$20))),""),"")</f>
        <v/>
      </c>
      <c r="E52" s="19" t="str">
        <f>IFERROR(IF(AND($A$12=$M$12,VLOOKUP(Instructions!$D$19,'District Information'!A:S,19,FALSE)&gt;=(ROW(A52)-(ROW($A$20)-1))),INDEX('District Information'!AF:AF,MATCH(Instructions!$D$19,'District Information'!U:U,0)+(ROW(A52)-ROW($A$20))),""),"")</f>
        <v/>
      </c>
      <c r="F52" s="33" t="str">
        <f>IFERROR(IF(AND($A$12=$M$12,VLOOKUP(Instructions!$D$19,'District Information'!A:S,19,FALSE)&gt;=(ROW(A52)-(ROW($A$20)-1))),INDEX('District Information'!AG:AG,MATCH(Instructions!$D$19,'District Information'!U:U,0)+(ROW(A52)-ROW($A$20))),""),"")</f>
        <v/>
      </c>
    </row>
    <row r="53" spans="1:6" x14ac:dyDescent="0.25">
      <c r="A53" s="19" t="str">
        <f>IFERROR(IF(AND($A$12=$M$12,VLOOKUP(Instructions!$D$19,'District Information'!A:S,19,FALSE)&gt;=(ROW(A53)-(ROW($A$20)-1))),INDEX('District Information'!AC:AC,MATCH(Instructions!$D$19,'District Information'!U:U,0)+(ROW(A53)-ROW($A$20))),""),"")</f>
        <v/>
      </c>
      <c r="B53" s="19" t="str">
        <f t="shared" si="1"/>
        <v/>
      </c>
      <c r="C53" s="19" t="str">
        <f>IFERROR(IF(AND($A$12=$M$12,VLOOKUP(Instructions!$D$19,'District Information'!A:S,19,FALSE)&gt;=(ROW(A53)-(ROW($A$20)-1))),INDEX('District Information'!AD:AD,MATCH(Instructions!$D$19,'District Information'!U:U,0)+(ROW(A53)-ROW($A$20))),""),"")</f>
        <v/>
      </c>
      <c r="D53" s="19" t="str">
        <f>IFERROR(IF(AND($A$12=$M$12,VLOOKUP(Instructions!$D$19,'District Information'!A:S,19,FALSE)&gt;=(ROW(A53)-(ROW($A$20)-1))),INDEX('District Information'!AE:AE,MATCH(Instructions!$D$19,'District Information'!U:U,0)+(ROW(A53)-ROW($A$20))),""),"")</f>
        <v/>
      </c>
      <c r="E53" s="19" t="str">
        <f>IFERROR(IF(AND($A$12=$M$12,VLOOKUP(Instructions!$D$19,'District Information'!A:S,19,FALSE)&gt;=(ROW(A53)-(ROW($A$20)-1))),INDEX('District Information'!AF:AF,MATCH(Instructions!$D$19,'District Information'!U:U,0)+(ROW(A53)-ROW($A$20))),""),"")</f>
        <v/>
      </c>
      <c r="F53" s="33" t="str">
        <f>IFERROR(IF(AND($A$12=$M$12,VLOOKUP(Instructions!$D$19,'District Information'!A:S,19,FALSE)&gt;=(ROW(A53)-(ROW($A$20)-1))),INDEX('District Information'!AG:AG,MATCH(Instructions!$D$19,'District Information'!U:U,0)+(ROW(A53)-ROW($A$20))),""),"")</f>
        <v/>
      </c>
    </row>
    <row r="54" spans="1:6" x14ac:dyDescent="0.25">
      <c r="A54" s="19" t="str">
        <f>IFERROR(IF(AND($A$12=$M$12,VLOOKUP(Instructions!$D$19,'District Information'!A:S,19,FALSE)&gt;=(ROW(A54)-(ROW($A$20)-1))),INDEX('District Information'!AC:AC,MATCH(Instructions!$D$19,'District Information'!U:U,0)+(ROW(A54)-ROW($A$20))),""),"")</f>
        <v/>
      </c>
      <c r="B54" s="19" t="str">
        <f t="shared" si="1"/>
        <v/>
      </c>
      <c r="C54" s="19" t="str">
        <f>IFERROR(IF(AND($A$12=$M$12,VLOOKUP(Instructions!$D$19,'District Information'!A:S,19,FALSE)&gt;=(ROW(A54)-(ROW($A$20)-1))),INDEX('District Information'!AD:AD,MATCH(Instructions!$D$19,'District Information'!U:U,0)+(ROW(A54)-ROW($A$20))),""),"")</f>
        <v/>
      </c>
      <c r="D54" s="19" t="str">
        <f>IFERROR(IF(AND($A$12=$M$12,VLOOKUP(Instructions!$D$19,'District Information'!A:S,19,FALSE)&gt;=(ROW(A54)-(ROW($A$20)-1))),INDEX('District Information'!AE:AE,MATCH(Instructions!$D$19,'District Information'!U:U,0)+(ROW(A54)-ROW($A$20))),""),"")</f>
        <v/>
      </c>
      <c r="E54" s="19" t="str">
        <f>IFERROR(IF(AND($A$12=$M$12,VLOOKUP(Instructions!$D$19,'District Information'!A:S,19,FALSE)&gt;=(ROW(A54)-(ROW($A$20)-1))),INDEX('District Information'!AF:AF,MATCH(Instructions!$D$19,'District Information'!U:U,0)+(ROW(A54)-ROW($A$20))),""),"")</f>
        <v/>
      </c>
      <c r="F54" s="33" t="str">
        <f>IFERROR(IF(AND($A$12=$M$12,VLOOKUP(Instructions!$D$19,'District Information'!A:S,19,FALSE)&gt;=(ROW(A54)-(ROW($A$20)-1))),INDEX('District Information'!AG:AG,MATCH(Instructions!$D$19,'District Information'!U:U,0)+(ROW(A54)-ROW($A$20))),""),"")</f>
        <v/>
      </c>
    </row>
    <row r="55" spans="1:6" x14ac:dyDescent="0.25">
      <c r="A55" s="19" t="str">
        <f>IFERROR(IF(AND($A$12=$M$12,VLOOKUP(Instructions!$D$19,'District Information'!A:S,19,FALSE)&gt;=(ROW(A55)-(ROW($A$20)-1))),INDEX('District Information'!AC:AC,MATCH(Instructions!$D$19,'District Information'!U:U,0)+(ROW(A55)-ROW($A$20))),""),"")</f>
        <v/>
      </c>
      <c r="B55" s="19" t="str">
        <f t="shared" si="1"/>
        <v/>
      </c>
      <c r="C55" s="19" t="str">
        <f>IFERROR(IF(AND($A$12=$M$12,VLOOKUP(Instructions!$D$19,'District Information'!A:S,19,FALSE)&gt;=(ROW(A55)-(ROW($A$20)-1))),INDEX('District Information'!AD:AD,MATCH(Instructions!$D$19,'District Information'!U:U,0)+(ROW(A55)-ROW($A$20))),""),"")</f>
        <v/>
      </c>
      <c r="D55" s="19" t="str">
        <f>IFERROR(IF(AND($A$12=$M$12,VLOOKUP(Instructions!$D$19,'District Information'!A:S,19,FALSE)&gt;=(ROW(A55)-(ROW($A$20)-1))),INDEX('District Information'!AE:AE,MATCH(Instructions!$D$19,'District Information'!U:U,0)+(ROW(A55)-ROW($A$20))),""),"")</f>
        <v/>
      </c>
      <c r="E55" s="19" t="str">
        <f>IFERROR(IF(AND($A$12=$M$12,VLOOKUP(Instructions!$D$19,'District Information'!A:S,19,FALSE)&gt;=(ROW(A55)-(ROW($A$20)-1))),INDEX('District Information'!AF:AF,MATCH(Instructions!$D$19,'District Information'!U:U,0)+(ROW(A55)-ROW($A$20))),""),"")</f>
        <v/>
      </c>
      <c r="F55" s="33" t="str">
        <f>IFERROR(IF(AND($A$12=$M$12,VLOOKUP(Instructions!$D$19,'District Information'!A:S,19,FALSE)&gt;=(ROW(A55)-(ROW($A$20)-1))),INDEX('District Information'!AG:AG,MATCH(Instructions!$D$19,'District Information'!U:U,0)+(ROW(A55)-ROW($A$20))),""),"")</f>
        <v/>
      </c>
    </row>
    <row r="56" spans="1:6" x14ac:dyDescent="0.25">
      <c r="A56" s="19" t="str">
        <f>IFERROR(IF(AND($A$12=$M$12,VLOOKUP(Instructions!$D$19,'District Information'!A:S,19,FALSE)&gt;=(ROW(A56)-(ROW($A$20)-1))),INDEX('District Information'!AC:AC,MATCH(Instructions!$D$19,'District Information'!U:U,0)+(ROW(A56)-ROW($A$20))),""),"")</f>
        <v/>
      </c>
      <c r="B56" s="19" t="str">
        <f t="shared" si="1"/>
        <v/>
      </c>
      <c r="C56" s="19" t="str">
        <f>IFERROR(IF(AND($A$12=$M$12,VLOOKUP(Instructions!$D$19,'District Information'!A:S,19,FALSE)&gt;=(ROW(A56)-(ROW($A$20)-1))),INDEX('District Information'!AD:AD,MATCH(Instructions!$D$19,'District Information'!U:U,0)+(ROW(A56)-ROW($A$20))),""),"")</f>
        <v/>
      </c>
      <c r="D56" s="19" t="str">
        <f>IFERROR(IF(AND($A$12=$M$12,VLOOKUP(Instructions!$D$19,'District Information'!A:S,19,FALSE)&gt;=(ROW(A56)-(ROW($A$20)-1))),INDEX('District Information'!AE:AE,MATCH(Instructions!$D$19,'District Information'!U:U,0)+(ROW(A56)-ROW($A$20))),""),"")</f>
        <v/>
      </c>
      <c r="E56" s="19" t="str">
        <f>IFERROR(IF(AND($A$12=$M$12,VLOOKUP(Instructions!$D$19,'District Information'!A:S,19,FALSE)&gt;=(ROW(A56)-(ROW($A$20)-1))),INDEX('District Information'!AF:AF,MATCH(Instructions!$D$19,'District Information'!U:U,0)+(ROW(A56)-ROW($A$20))),""),"")</f>
        <v/>
      </c>
      <c r="F56" s="33" t="str">
        <f>IFERROR(IF(AND($A$12=$M$12,VLOOKUP(Instructions!$D$19,'District Information'!A:S,19,FALSE)&gt;=(ROW(A56)-(ROW($A$20)-1))),INDEX('District Information'!AG:AG,MATCH(Instructions!$D$19,'District Information'!U:U,0)+(ROW(A56)-ROW($A$20))),""),"")</f>
        <v/>
      </c>
    </row>
    <row r="57" spans="1:6" x14ac:dyDescent="0.25">
      <c r="A57" s="19" t="str">
        <f>IFERROR(IF(AND($A$12=$M$12,VLOOKUP(Instructions!$D$19,'District Information'!A:S,19,FALSE)&gt;=(ROW(A57)-(ROW($A$20)-1))),INDEX('District Information'!AC:AC,MATCH(Instructions!$D$19,'District Information'!U:U,0)+(ROW(A57)-ROW($A$20))),""),"")</f>
        <v/>
      </c>
      <c r="B57" s="19" t="str">
        <f t="shared" si="1"/>
        <v/>
      </c>
      <c r="C57" s="19" t="str">
        <f>IFERROR(IF(AND($A$12=$M$12,VLOOKUP(Instructions!$D$19,'District Information'!A:S,19,FALSE)&gt;=(ROW(A57)-(ROW($A$20)-1))),INDEX('District Information'!AD:AD,MATCH(Instructions!$D$19,'District Information'!U:U,0)+(ROW(A57)-ROW($A$20))),""),"")</f>
        <v/>
      </c>
      <c r="D57" s="19" t="str">
        <f>IFERROR(IF(AND($A$12=$M$12,VLOOKUP(Instructions!$D$19,'District Information'!A:S,19,FALSE)&gt;=(ROW(A57)-(ROW($A$20)-1))),INDEX('District Information'!AE:AE,MATCH(Instructions!$D$19,'District Information'!U:U,0)+(ROW(A57)-ROW($A$20))),""),"")</f>
        <v/>
      </c>
      <c r="E57" s="19" t="str">
        <f>IFERROR(IF(AND($A$12=$M$12,VLOOKUP(Instructions!$D$19,'District Information'!A:S,19,FALSE)&gt;=(ROW(A57)-(ROW($A$20)-1))),INDEX('District Information'!AF:AF,MATCH(Instructions!$D$19,'District Information'!U:U,0)+(ROW(A57)-ROW($A$20))),""),"")</f>
        <v/>
      </c>
      <c r="F57" s="33" t="str">
        <f>IFERROR(IF(AND($A$12=$M$12,VLOOKUP(Instructions!$D$19,'District Information'!A:S,19,FALSE)&gt;=(ROW(A57)-(ROW($A$20)-1))),INDEX('District Information'!AG:AG,MATCH(Instructions!$D$19,'District Information'!U:U,0)+(ROW(A57)-ROW($A$20))),""),"")</f>
        <v/>
      </c>
    </row>
    <row r="58" spans="1:6" x14ac:dyDescent="0.25">
      <c r="A58" s="19" t="str">
        <f>IFERROR(IF(AND($A$12=$M$12,VLOOKUP(Instructions!$D$19,'District Information'!A:S,19,FALSE)&gt;=(ROW(A58)-(ROW($A$20)-1))),INDEX('District Information'!AC:AC,MATCH(Instructions!$D$19,'District Information'!U:U,0)+(ROW(A58)-ROW($A$20))),""),"")</f>
        <v/>
      </c>
      <c r="B58" s="19" t="str">
        <f t="shared" si="1"/>
        <v/>
      </c>
      <c r="C58" s="19" t="str">
        <f>IFERROR(IF(AND($A$12=$M$12,VLOOKUP(Instructions!$D$19,'District Information'!A:S,19,FALSE)&gt;=(ROW(A58)-(ROW($A$20)-1))),INDEX('District Information'!AD:AD,MATCH(Instructions!$D$19,'District Information'!U:U,0)+(ROW(A58)-ROW($A$20))),""),"")</f>
        <v/>
      </c>
      <c r="D58" s="19" t="str">
        <f>IFERROR(IF(AND($A$12=$M$12,VLOOKUP(Instructions!$D$19,'District Information'!A:S,19,FALSE)&gt;=(ROW(A58)-(ROW($A$20)-1))),INDEX('District Information'!AE:AE,MATCH(Instructions!$D$19,'District Information'!U:U,0)+(ROW(A58)-ROW($A$20))),""),"")</f>
        <v/>
      </c>
      <c r="E58" s="19" t="str">
        <f>IFERROR(IF(AND($A$12=$M$12,VLOOKUP(Instructions!$D$19,'District Information'!A:S,19,FALSE)&gt;=(ROW(A58)-(ROW($A$20)-1))),INDEX('District Information'!AF:AF,MATCH(Instructions!$D$19,'District Information'!U:U,0)+(ROW(A58)-ROW($A$20))),""),"")</f>
        <v/>
      </c>
      <c r="F58" s="33" t="str">
        <f>IFERROR(IF(AND($A$12=$M$12,VLOOKUP(Instructions!$D$19,'District Information'!A:S,19,FALSE)&gt;=(ROW(A58)-(ROW($A$20)-1))),INDEX('District Information'!AG:AG,MATCH(Instructions!$D$19,'District Information'!U:U,0)+(ROW(A58)-ROW($A$20))),""),"")</f>
        <v/>
      </c>
    </row>
    <row r="59" spans="1:6" x14ac:dyDescent="0.25">
      <c r="A59" s="19" t="str">
        <f>IFERROR(IF(AND($A$12=$M$12,VLOOKUP(Instructions!$D$19,'District Information'!A:S,19,FALSE)&gt;=(ROW(A59)-(ROW($A$20)-1))),INDEX('District Information'!AC:AC,MATCH(Instructions!$D$19,'District Information'!U:U,0)+(ROW(A59)-ROW($A$20))),""),"")</f>
        <v/>
      </c>
      <c r="B59" s="19" t="str">
        <f t="shared" si="1"/>
        <v/>
      </c>
      <c r="C59" s="19" t="str">
        <f>IFERROR(IF(AND($A$12=$M$12,VLOOKUP(Instructions!$D$19,'District Information'!A:S,19,FALSE)&gt;=(ROW(A59)-(ROW($A$20)-1))),INDEX('District Information'!AD:AD,MATCH(Instructions!$D$19,'District Information'!U:U,0)+(ROW(A59)-ROW($A$20))),""),"")</f>
        <v/>
      </c>
      <c r="D59" s="19" t="str">
        <f>IFERROR(IF(AND($A$12=$M$12,VLOOKUP(Instructions!$D$19,'District Information'!A:S,19,FALSE)&gt;=(ROW(A59)-(ROW($A$20)-1))),INDEX('District Information'!AE:AE,MATCH(Instructions!$D$19,'District Information'!U:U,0)+(ROW(A59)-ROW($A$20))),""),"")</f>
        <v/>
      </c>
      <c r="E59" s="19" t="str">
        <f>IFERROR(IF(AND($A$12=$M$12,VLOOKUP(Instructions!$D$19,'District Information'!A:S,19,FALSE)&gt;=(ROW(A59)-(ROW($A$20)-1))),INDEX('District Information'!AF:AF,MATCH(Instructions!$D$19,'District Information'!U:U,0)+(ROW(A59)-ROW($A$20))),""),"")</f>
        <v/>
      </c>
      <c r="F59" s="33" t="str">
        <f>IFERROR(IF(AND($A$12=$M$12,VLOOKUP(Instructions!$D$19,'District Information'!A:S,19,FALSE)&gt;=(ROW(A59)-(ROW($A$20)-1))),INDEX('District Information'!AG:AG,MATCH(Instructions!$D$19,'District Information'!U:U,0)+(ROW(A59)-ROW($A$20))),""),"")</f>
        <v/>
      </c>
    </row>
    <row r="60" spans="1:6" x14ac:dyDescent="0.25">
      <c r="A60" s="19" t="str">
        <f>IFERROR(IF(AND($A$12=$M$12,VLOOKUP(Instructions!$D$19,'District Information'!A:S,19,FALSE)&gt;=(ROW(A60)-(ROW($A$20)-1))),INDEX('District Information'!AC:AC,MATCH(Instructions!$D$19,'District Information'!U:U,0)+(ROW(A60)-ROW($A$20))),""),"")</f>
        <v/>
      </c>
      <c r="B60" s="19" t="str">
        <f t="shared" si="1"/>
        <v/>
      </c>
      <c r="C60" s="19" t="str">
        <f>IFERROR(IF(AND($A$12=$M$12,VLOOKUP(Instructions!$D$19,'District Information'!A:S,19,FALSE)&gt;=(ROW(A60)-(ROW($A$20)-1))),INDEX('District Information'!AD:AD,MATCH(Instructions!$D$19,'District Information'!U:U,0)+(ROW(A60)-ROW($A$20))),""),"")</f>
        <v/>
      </c>
      <c r="D60" s="19" t="str">
        <f>IFERROR(IF(AND($A$12=$M$12,VLOOKUP(Instructions!$D$19,'District Information'!A:S,19,FALSE)&gt;=(ROW(A60)-(ROW($A$20)-1))),INDEX('District Information'!AE:AE,MATCH(Instructions!$D$19,'District Information'!U:U,0)+(ROW(A60)-ROW($A$20))),""),"")</f>
        <v/>
      </c>
      <c r="E60" s="19" t="str">
        <f>IFERROR(IF(AND($A$12=$M$12,VLOOKUP(Instructions!$D$19,'District Information'!A:S,19,FALSE)&gt;=(ROW(A60)-(ROW($A$20)-1))),INDEX('District Information'!AF:AF,MATCH(Instructions!$D$19,'District Information'!U:U,0)+(ROW(A60)-ROW($A$20))),""),"")</f>
        <v/>
      </c>
      <c r="F60" s="33" t="str">
        <f>IFERROR(IF(AND($A$12=$M$12,VLOOKUP(Instructions!$D$19,'District Information'!A:S,19,FALSE)&gt;=(ROW(A60)-(ROW($A$20)-1))),INDEX('District Information'!AG:AG,MATCH(Instructions!$D$19,'District Information'!U:U,0)+(ROW(A60)-ROW($A$20))),""),"")</f>
        <v/>
      </c>
    </row>
    <row r="61" spans="1:6" x14ac:dyDescent="0.25">
      <c r="A61" s="19" t="str">
        <f>IFERROR(IF(AND($A$12=$M$12,VLOOKUP(Instructions!$D$19,'District Information'!A:S,19,FALSE)&gt;=(ROW(A61)-(ROW($A$20)-1))),INDEX('District Information'!AC:AC,MATCH(Instructions!$D$19,'District Information'!U:U,0)+(ROW(A61)-ROW($A$20))),""),"")</f>
        <v/>
      </c>
      <c r="B61" s="19" t="str">
        <f t="shared" si="1"/>
        <v/>
      </c>
      <c r="C61" s="19" t="str">
        <f>IFERROR(IF(AND($A$12=$M$12,VLOOKUP(Instructions!$D$19,'District Information'!A:S,19,FALSE)&gt;=(ROW(A61)-(ROW($A$20)-1))),INDEX('District Information'!AD:AD,MATCH(Instructions!$D$19,'District Information'!U:U,0)+(ROW(A61)-ROW($A$20))),""),"")</f>
        <v/>
      </c>
      <c r="D61" s="19" t="str">
        <f>IFERROR(IF(AND($A$12=$M$12,VLOOKUP(Instructions!$D$19,'District Information'!A:S,19,FALSE)&gt;=(ROW(A61)-(ROW($A$20)-1))),INDEX('District Information'!AE:AE,MATCH(Instructions!$D$19,'District Information'!U:U,0)+(ROW(A61)-ROW($A$20))),""),"")</f>
        <v/>
      </c>
      <c r="E61" s="19" t="str">
        <f>IFERROR(IF(AND($A$12=$M$12,VLOOKUP(Instructions!$D$19,'District Information'!A:S,19,FALSE)&gt;=(ROW(A61)-(ROW($A$20)-1))),INDEX('District Information'!AF:AF,MATCH(Instructions!$D$19,'District Information'!U:U,0)+(ROW(A61)-ROW($A$20))),""),"")</f>
        <v/>
      </c>
      <c r="F61" s="33" t="str">
        <f>IFERROR(IF(AND($A$12=$M$12,VLOOKUP(Instructions!$D$19,'District Information'!A:S,19,FALSE)&gt;=(ROW(A61)-(ROW($A$20)-1))),INDEX('District Information'!AG:AG,MATCH(Instructions!$D$19,'District Information'!U:U,0)+(ROW(A61)-ROW($A$20))),""),"")</f>
        <v/>
      </c>
    </row>
    <row r="62" spans="1:6" x14ac:dyDescent="0.25">
      <c r="A62" s="19" t="str">
        <f>IFERROR(IF(AND($A$12=$M$12,VLOOKUP(Instructions!$D$19,'District Information'!A:S,19,FALSE)&gt;=(ROW(A62)-(ROW($A$20)-1))),INDEX('District Information'!AC:AC,MATCH(Instructions!$D$19,'District Information'!U:U,0)+(ROW(A62)-ROW($A$20))),""),"")</f>
        <v/>
      </c>
      <c r="B62" s="19" t="str">
        <f t="shared" si="1"/>
        <v/>
      </c>
      <c r="C62" s="19" t="str">
        <f>IFERROR(IF(AND($A$12=$M$12,VLOOKUP(Instructions!$D$19,'District Information'!A:S,19,FALSE)&gt;=(ROW(A62)-(ROW($A$20)-1))),INDEX('District Information'!AD:AD,MATCH(Instructions!$D$19,'District Information'!U:U,0)+(ROW(A62)-ROW($A$20))),""),"")</f>
        <v/>
      </c>
      <c r="D62" s="19" t="str">
        <f>IFERROR(IF(AND($A$12=$M$12,VLOOKUP(Instructions!$D$19,'District Information'!A:S,19,FALSE)&gt;=(ROW(A62)-(ROW($A$20)-1))),INDEX('District Information'!AE:AE,MATCH(Instructions!$D$19,'District Information'!U:U,0)+(ROW(A62)-ROW($A$20))),""),"")</f>
        <v/>
      </c>
      <c r="E62" s="19" t="str">
        <f>IFERROR(IF(AND($A$12=$M$12,VLOOKUP(Instructions!$D$19,'District Information'!A:S,19,FALSE)&gt;=(ROW(A62)-(ROW($A$20)-1))),INDEX('District Information'!AF:AF,MATCH(Instructions!$D$19,'District Information'!U:U,0)+(ROW(A62)-ROW($A$20))),""),"")</f>
        <v/>
      </c>
      <c r="F62" s="33" t="str">
        <f>IFERROR(IF(AND($A$12=$M$12,VLOOKUP(Instructions!$D$19,'District Information'!A:S,19,FALSE)&gt;=(ROW(A62)-(ROW($A$20)-1))),INDEX('District Information'!AG:AG,MATCH(Instructions!$D$19,'District Information'!U:U,0)+(ROW(A62)-ROW($A$20))),""),"")</f>
        <v/>
      </c>
    </row>
    <row r="63" spans="1:6" x14ac:dyDescent="0.25">
      <c r="A63" s="19" t="str">
        <f>IFERROR(IF(AND($A$12=$M$12,VLOOKUP(Instructions!$D$19,'District Information'!A:S,19,FALSE)&gt;=(ROW(A63)-(ROW($A$20)-1))),INDEX('District Information'!AC:AC,MATCH(Instructions!$D$19,'District Information'!U:U,0)+(ROW(A63)-ROW($A$20))),""),"")</f>
        <v/>
      </c>
      <c r="B63" s="19" t="str">
        <f t="shared" si="1"/>
        <v/>
      </c>
      <c r="C63" s="19" t="str">
        <f>IFERROR(IF(AND($A$12=$M$12,VLOOKUP(Instructions!$D$19,'District Information'!A:S,19,FALSE)&gt;=(ROW(A63)-(ROW($A$20)-1))),INDEX('District Information'!AD:AD,MATCH(Instructions!$D$19,'District Information'!U:U,0)+(ROW(A63)-ROW($A$20))),""),"")</f>
        <v/>
      </c>
      <c r="D63" s="19" t="str">
        <f>IFERROR(IF(AND($A$12=$M$12,VLOOKUP(Instructions!$D$19,'District Information'!A:S,19,FALSE)&gt;=(ROW(A63)-(ROW($A$20)-1))),INDEX('District Information'!AE:AE,MATCH(Instructions!$D$19,'District Information'!U:U,0)+(ROW(A63)-ROW($A$20))),""),"")</f>
        <v/>
      </c>
      <c r="E63" s="19" t="str">
        <f>IFERROR(IF(AND($A$12=$M$12,VLOOKUP(Instructions!$D$19,'District Information'!A:S,19,FALSE)&gt;=(ROW(A63)-(ROW($A$20)-1))),INDEX('District Information'!AF:AF,MATCH(Instructions!$D$19,'District Information'!U:U,0)+(ROW(A63)-ROW($A$20))),""),"")</f>
        <v/>
      </c>
      <c r="F63" s="33" t="str">
        <f>IFERROR(IF(AND($A$12=$M$12,VLOOKUP(Instructions!$D$19,'District Information'!A:S,19,FALSE)&gt;=(ROW(A63)-(ROW($A$20)-1))),INDEX('District Information'!AG:AG,MATCH(Instructions!$D$19,'District Information'!U:U,0)+(ROW(A63)-ROW($A$20))),""),"")</f>
        <v/>
      </c>
    </row>
    <row r="64" spans="1:6" x14ac:dyDescent="0.25">
      <c r="A64" s="19" t="str">
        <f>IFERROR(IF(AND($A$12=$M$12,VLOOKUP(Instructions!$D$19,'District Information'!A:S,19,FALSE)&gt;=(ROW(A64)-(ROW($A$20)-1))),INDEX('District Information'!AC:AC,MATCH(Instructions!$D$19,'District Information'!U:U,0)+(ROW(A64)-ROW($A$20))),""),"")</f>
        <v/>
      </c>
      <c r="B64" s="19" t="str">
        <f t="shared" si="1"/>
        <v/>
      </c>
      <c r="C64" s="19" t="str">
        <f>IFERROR(IF(AND($A$12=$M$12,VLOOKUP(Instructions!$D$19,'District Information'!A:S,19,FALSE)&gt;=(ROW(A64)-(ROW($A$20)-1))),INDEX('District Information'!AD:AD,MATCH(Instructions!$D$19,'District Information'!U:U,0)+(ROW(A64)-ROW($A$20))),""),"")</f>
        <v/>
      </c>
      <c r="D64" s="19" t="str">
        <f>IFERROR(IF(AND($A$12=$M$12,VLOOKUP(Instructions!$D$19,'District Information'!A:S,19,FALSE)&gt;=(ROW(A64)-(ROW($A$20)-1))),INDEX('District Information'!AE:AE,MATCH(Instructions!$D$19,'District Information'!U:U,0)+(ROW(A64)-ROW($A$20))),""),"")</f>
        <v/>
      </c>
      <c r="E64" s="19" t="str">
        <f>IFERROR(IF(AND($A$12=$M$12,VLOOKUP(Instructions!$D$19,'District Information'!A:S,19,FALSE)&gt;=(ROW(A64)-(ROW($A$20)-1))),INDEX('District Information'!AF:AF,MATCH(Instructions!$D$19,'District Information'!U:U,0)+(ROW(A64)-ROW($A$20))),""),"")</f>
        <v/>
      </c>
      <c r="F64" s="33" t="str">
        <f>IFERROR(IF(AND($A$12=$M$12,VLOOKUP(Instructions!$D$19,'District Information'!A:S,19,FALSE)&gt;=(ROW(A64)-(ROW($A$20)-1))),INDEX('District Information'!AG:AG,MATCH(Instructions!$D$19,'District Information'!U:U,0)+(ROW(A64)-ROW($A$20))),""),"")</f>
        <v/>
      </c>
    </row>
    <row r="65" spans="1:6" x14ac:dyDescent="0.25">
      <c r="A65" s="19" t="str">
        <f>IFERROR(IF(AND($A$12=$M$12,VLOOKUP(Instructions!$D$19,'District Information'!A:S,19,FALSE)&gt;=(ROW(A65)-(ROW($A$20)-1))),INDEX('District Information'!AC:AC,MATCH(Instructions!$D$19,'District Information'!U:U,0)+(ROW(A65)-ROW($A$20))),""),"")</f>
        <v/>
      </c>
      <c r="B65" s="19" t="str">
        <f t="shared" si="1"/>
        <v/>
      </c>
      <c r="C65" s="19" t="str">
        <f>IFERROR(IF(AND($A$12=$M$12,VLOOKUP(Instructions!$D$19,'District Information'!A:S,19,FALSE)&gt;=(ROW(A65)-(ROW($A$20)-1))),INDEX('District Information'!AD:AD,MATCH(Instructions!$D$19,'District Information'!U:U,0)+(ROW(A65)-ROW($A$20))),""),"")</f>
        <v/>
      </c>
      <c r="D65" s="19" t="str">
        <f>IFERROR(IF(AND($A$12=$M$12,VLOOKUP(Instructions!$D$19,'District Information'!A:S,19,FALSE)&gt;=(ROW(A65)-(ROW($A$20)-1))),INDEX('District Information'!AE:AE,MATCH(Instructions!$D$19,'District Information'!U:U,0)+(ROW(A65)-ROW($A$20))),""),"")</f>
        <v/>
      </c>
      <c r="E65" s="19" t="str">
        <f>IFERROR(IF(AND($A$12=$M$12,VLOOKUP(Instructions!$D$19,'District Information'!A:S,19,FALSE)&gt;=(ROW(A65)-(ROW($A$20)-1))),INDEX('District Information'!AF:AF,MATCH(Instructions!$D$19,'District Information'!U:U,0)+(ROW(A65)-ROW($A$20))),""),"")</f>
        <v/>
      </c>
      <c r="F65" s="33" t="str">
        <f>IFERROR(IF(AND($A$12=$M$12,VLOOKUP(Instructions!$D$19,'District Information'!A:S,19,FALSE)&gt;=(ROW(A65)-(ROW($A$20)-1))),INDEX('District Information'!AG:AG,MATCH(Instructions!$D$19,'District Information'!U:U,0)+(ROW(A65)-ROW($A$20))),""),"")</f>
        <v/>
      </c>
    </row>
    <row r="66" spans="1:6" x14ac:dyDescent="0.25">
      <c r="A66" s="19" t="str">
        <f>IFERROR(IF(AND($A$12=$M$12,VLOOKUP(Instructions!$D$19,'District Information'!A:S,19,FALSE)&gt;=(ROW(A66)-(ROW($A$20)-1))),INDEX('District Information'!AC:AC,MATCH(Instructions!$D$19,'District Information'!U:U,0)+(ROW(A66)-ROW($A$20))),""),"")</f>
        <v/>
      </c>
      <c r="B66" s="19" t="str">
        <f t="shared" si="1"/>
        <v/>
      </c>
      <c r="C66" s="19" t="str">
        <f>IFERROR(IF(AND($A$12=$M$12,VLOOKUP(Instructions!$D$19,'District Information'!A:S,19,FALSE)&gt;=(ROW(A66)-(ROW($A$20)-1))),INDEX('District Information'!AD:AD,MATCH(Instructions!$D$19,'District Information'!U:U,0)+(ROW(A66)-ROW($A$20))),""),"")</f>
        <v/>
      </c>
      <c r="D66" s="19" t="str">
        <f>IFERROR(IF(AND($A$12=$M$12,VLOOKUP(Instructions!$D$19,'District Information'!A:S,19,FALSE)&gt;=(ROW(A66)-(ROW($A$20)-1))),INDEX('District Information'!AE:AE,MATCH(Instructions!$D$19,'District Information'!U:U,0)+(ROW(A66)-ROW($A$20))),""),"")</f>
        <v/>
      </c>
      <c r="E66" s="19" t="str">
        <f>IFERROR(IF(AND($A$12=$M$12,VLOOKUP(Instructions!$D$19,'District Information'!A:S,19,FALSE)&gt;=(ROW(A66)-(ROW($A$20)-1))),INDEX('District Information'!AF:AF,MATCH(Instructions!$D$19,'District Information'!U:U,0)+(ROW(A66)-ROW($A$20))),""),"")</f>
        <v/>
      </c>
      <c r="F66" s="33" t="str">
        <f>IFERROR(IF(AND($A$12=$M$12,VLOOKUP(Instructions!$D$19,'District Information'!A:S,19,FALSE)&gt;=(ROW(A66)-(ROW($A$20)-1))),INDEX('District Information'!AG:AG,MATCH(Instructions!$D$19,'District Information'!U:U,0)+(ROW(A66)-ROW($A$20))),""),"")</f>
        <v/>
      </c>
    </row>
    <row r="67" spans="1:6" x14ac:dyDescent="0.25">
      <c r="A67" s="19" t="str">
        <f>IFERROR(IF(AND($A$12=$M$12,VLOOKUP(Instructions!$D$19,'District Information'!A:S,19,FALSE)&gt;=(ROW(A67)-(ROW($A$20)-1))),INDEX('District Information'!AC:AC,MATCH(Instructions!$D$19,'District Information'!U:U,0)+(ROW(A67)-ROW($A$20))),""),"")</f>
        <v/>
      </c>
      <c r="B67" s="19" t="str">
        <f t="shared" si="1"/>
        <v/>
      </c>
      <c r="C67" s="19" t="str">
        <f>IFERROR(IF(AND($A$12=$M$12,VLOOKUP(Instructions!$D$19,'District Information'!A:S,19,FALSE)&gt;=(ROW(A67)-(ROW($A$20)-1))),INDEX('District Information'!AD:AD,MATCH(Instructions!$D$19,'District Information'!U:U,0)+(ROW(A67)-ROW($A$20))),""),"")</f>
        <v/>
      </c>
      <c r="D67" s="19" t="str">
        <f>IFERROR(IF(AND($A$12=$M$12,VLOOKUP(Instructions!$D$19,'District Information'!A:S,19,FALSE)&gt;=(ROW(A67)-(ROW($A$20)-1))),INDEX('District Information'!AE:AE,MATCH(Instructions!$D$19,'District Information'!U:U,0)+(ROW(A67)-ROW($A$20))),""),"")</f>
        <v/>
      </c>
      <c r="E67" s="19" t="str">
        <f>IFERROR(IF(AND($A$12=$M$12,VLOOKUP(Instructions!$D$19,'District Information'!A:S,19,FALSE)&gt;=(ROW(A67)-(ROW($A$20)-1))),INDEX('District Information'!AF:AF,MATCH(Instructions!$D$19,'District Information'!U:U,0)+(ROW(A67)-ROW($A$20))),""),"")</f>
        <v/>
      </c>
      <c r="F67" s="33" t="str">
        <f>IFERROR(IF(AND($A$12=$M$12,VLOOKUP(Instructions!$D$19,'District Information'!A:S,19,FALSE)&gt;=(ROW(A67)-(ROW($A$20)-1))),INDEX('District Information'!AG:AG,MATCH(Instructions!$D$19,'District Information'!U:U,0)+(ROW(A67)-ROW($A$20))),""),"")</f>
        <v/>
      </c>
    </row>
    <row r="68" spans="1:6" x14ac:dyDescent="0.25">
      <c r="A68" s="19" t="str">
        <f>IFERROR(IF(AND($A$12=$M$12,VLOOKUP(Instructions!$D$19,'District Information'!A:S,19,FALSE)&gt;=(ROW(A68)-(ROW($A$20)-1))),INDEX('District Information'!AC:AC,MATCH(Instructions!$D$19,'District Information'!U:U,0)+(ROW(A68)-ROW($A$20))),""),"")</f>
        <v/>
      </c>
      <c r="B68" s="19" t="str">
        <f t="shared" si="1"/>
        <v/>
      </c>
      <c r="C68" s="19" t="str">
        <f>IFERROR(IF(AND($A$12=$M$12,VLOOKUP(Instructions!$D$19,'District Information'!A:S,19,FALSE)&gt;=(ROW(A68)-(ROW($A$20)-1))),INDEX('District Information'!AD:AD,MATCH(Instructions!$D$19,'District Information'!U:U,0)+(ROW(A68)-ROW($A$20))),""),"")</f>
        <v/>
      </c>
      <c r="D68" s="19" t="str">
        <f>IFERROR(IF(AND($A$12=$M$12,VLOOKUP(Instructions!$D$19,'District Information'!A:S,19,FALSE)&gt;=(ROW(A68)-(ROW($A$20)-1))),INDEX('District Information'!AE:AE,MATCH(Instructions!$D$19,'District Information'!U:U,0)+(ROW(A68)-ROW($A$20))),""),"")</f>
        <v/>
      </c>
      <c r="E68" s="19" t="str">
        <f>IFERROR(IF(AND($A$12=$M$12,VLOOKUP(Instructions!$D$19,'District Information'!A:S,19,FALSE)&gt;=(ROW(A68)-(ROW($A$20)-1))),INDEX('District Information'!AF:AF,MATCH(Instructions!$D$19,'District Information'!U:U,0)+(ROW(A68)-ROW($A$20))),""),"")</f>
        <v/>
      </c>
      <c r="F68" s="33" t="str">
        <f>IFERROR(IF(AND($A$12=$M$12,VLOOKUP(Instructions!$D$19,'District Information'!A:S,19,FALSE)&gt;=(ROW(A68)-(ROW($A$20)-1))),INDEX('District Information'!AG:AG,MATCH(Instructions!$D$19,'District Information'!U:U,0)+(ROW(A68)-ROW($A$20))),""),"")</f>
        <v/>
      </c>
    </row>
    <row r="69" spans="1:6" x14ac:dyDescent="0.25">
      <c r="A69" s="19" t="str">
        <f>IFERROR(IF(AND($A$12=$M$12,VLOOKUP(Instructions!$D$19,'District Information'!A:S,19,FALSE)&gt;=(ROW(A69)-(ROW($A$20)-1))),INDEX('District Information'!AC:AC,MATCH(Instructions!$D$19,'District Information'!U:U,0)+(ROW(A69)-ROW($A$20))),""),"")</f>
        <v/>
      </c>
      <c r="B69" s="19" t="str">
        <f t="shared" si="1"/>
        <v/>
      </c>
      <c r="C69" s="19" t="str">
        <f>IFERROR(IF(AND($A$12=$M$12,VLOOKUP(Instructions!$D$19,'District Information'!A:S,19,FALSE)&gt;=(ROW(A69)-(ROW($A$20)-1))),INDEX('District Information'!AD:AD,MATCH(Instructions!$D$19,'District Information'!U:U,0)+(ROW(A69)-ROW($A$20))),""),"")</f>
        <v/>
      </c>
      <c r="D69" s="19" t="str">
        <f>IFERROR(IF(AND($A$12=$M$12,VLOOKUP(Instructions!$D$19,'District Information'!A:S,19,FALSE)&gt;=(ROW(A69)-(ROW($A$20)-1))),INDEX('District Information'!AE:AE,MATCH(Instructions!$D$19,'District Information'!U:U,0)+(ROW(A69)-ROW($A$20))),""),"")</f>
        <v/>
      </c>
      <c r="E69" s="19" t="str">
        <f>IFERROR(IF(AND($A$12=$M$12,VLOOKUP(Instructions!$D$19,'District Information'!A:S,19,FALSE)&gt;=(ROW(A69)-(ROW($A$20)-1))),INDEX('District Information'!AF:AF,MATCH(Instructions!$D$19,'District Information'!U:U,0)+(ROW(A69)-ROW($A$20))),""),"")</f>
        <v/>
      </c>
      <c r="F69" s="33" t="str">
        <f>IFERROR(IF(AND($A$12=$M$12,VLOOKUP(Instructions!$D$19,'District Information'!A:S,19,FALSE)&gt;=(ROW(A69)-(ROW($A$20)-1))),INDEX('District Information'!AG:AG,MATCH(Instructions!$D$19,'District Information'!U:U,0)+(ROW(A69)-ROW($A$20))),""),"")</f>
        <v/>
      </c>
    </row>
    <row r="70" spans="1:6" x14ac:dyDescent="0.25">
      <c r="A70" s="19" t="str">
        <f>IFERROR(IF(AND($A$12=$M$12,VLOOKUP(Instructions!$D$19,'District Information'!A:S,19,FALSE)&gt;=(ROW(A70)-(ROW($A$20)-1))),INDEX('District Information'!AC:AC,MATCH(Instructions!$D$19,'District Information'!U:U,0)+(ROW(A70)-ROW($A$20))),""),"")</f>
        <v/>
      </c>
      <c r="B70" s="19" t="str">
        <f t="shared" si="1"/>
        <v/>
      </c>
      <c r="C70" s="19" t="str">
        <f>IFERROR(IF(AND($A$12=$M$12,VLOOKUP(Instructions!$D$19,'District Information'!A:S,19,FALSE)&gt;=(ROW(A70)-(ROW($A$20)-1))),INDEX('District Information'!AD:AD,MATCH(Instructions!$D$19,'District Information'!U:U,0)+(ROW(A70)-ROW($A$20))),""),"")</f>
        <v/>
      </c>
      <c r="D70" s="19" t="str">
        <f>IFERROR(IF(AND($A$12=$M$12,VLOOKUP(Instructions!$D$19,'District Information'!A:S,19,FALSE)&gt;=(ROW(A70)-(ROW($A$20)-1))),INDEX('District Information'!AE:AE,MATCH(Instructions!$D$19,'District Information'!U:U,0)+(ROW(A70)-ROW($A$20))),""),"")</f>
        <v/>
      </c>
      <c r="E70" s="19" t="str">
        <f>IFERROR(IF(AND($A$12=$M$12,VLOOKUP(Instructions!$D$19,'District Information'!A:S,19,FALSE)&gt;=(ROW(A70)-(ROW($A$20)-1))),INDEX('District Information'!AF:AF,MATCH(Instructions!$D$19,'District Information'!U:U,0)+(ROW(A70)-ROW($A$20))),""),"")</f>
        <v/>
      </c>
      <c r="F70" s="33" t="str">
        <f>IFERROR(IF(AND($A$12=$M$12,VLOOKUP(Instructions!$D$19,'District Information'!A:S,19,FALSE)&gt;=(ROW(A70)-(ROW($A$20)-1))),INDEX('District Information'!AG:AG,MATCH(Instructions!$D$19,'District Information'!U:U,0)+(ROW(A70)-ROW($A$20))),""),"")</f>
        <v/>
      </c>
    </row>
    <row r="71" spans="1:6" x14ac:dyDescent="0.25">
      <c r="A71" s="19" t="str">
        <f>IFERROR(IF(AND($A$12=$M$12,VLOOKUP(Instructions!$D$19,'District Information'!A:S,19,FALSE)&gt;=(ROW(A71)-(ROW($A$20)-1))),INDEX('District Information'!AC:AC,MATCH(Instructions!$D$19,'District Information'!U:U,0)+(ROW(A71)-ROW($A$20))),""),"")</f>
        <v/>
      </c>
      <c r="B71" s="19" t="str">
        <f t="shared" si="1"/>
        <v/>
      </c>
      <c r="C71" s="19" t="str">
        <f>IFERROR(IF(AND($A$12=$M$12,VLOOKUP(Instructions!$D$19,'District Information'!A:S,19,FALSE)&gt;=(ROW(A71)-(ROW($A$20)-1))),INDEX('District Information'!AD:AD,MATCH(Instructions!$D$19,'District Information'!U:U,0)+(ROW(A71)-ROW($A$20))),""),"")</f>
        <v/>
      </c>
      <c r="D71" s="19" t="str">
        <f>IFERROR(IF(AND($A$12=$M$12,VLOOKUP(Instructions!$D$19,'District Information'!A:S,19,FALSE)&gt;=(ROW(A71)-(ROW($A$20)-1))),INDEX('District Information'!AE:AE,MATCH(Instructions!$D$19,'District Information'!U:U,0)+(ROW(A71)-ROW($A$20))),""),"")</f>
        <v/>
      </c>
      <c r="E71" s="19" t="str">
        <f>IFERROR(IF(AND($A$12=$M$12,VLOOKUP(Instructions!$D$19,'District Information'!A:S,19,FALSE)&gt;=(ROW(A71)-(ROW($A$20)-1))),INDEX('District Information'!AF:AF,MATCH(Instructions!$D$19,'District Information'!U:U,0)+(ROW(A71)-ROW($A$20))),""),"")</f>
        <v/>
      </c>
      <c r="F71" s="33" t="str">
        <f>IFERROR(IF(AND($A$12=$M$12,VLOOKUP(Instructions!$D$19,'District Information'!A:S,19,FALSE)&gt;=(ROW(A71)-(ROW($A$20)-1))),INDEX('District Information'!AG:AG,MATCH(Instructions!$D$19,'District Information'!U:U,0)+(ROW(A71)-ROW($A$20))),""),"")</f>
        <v/>
      </c>
    </row>
    <row r="72" spans="1:6" x14ac:dyDescent="0.25">
      <c r="A72" s="19" t="str">
        <f>IFERROR(IF(AND($A$12=$M$12,VLOOKUP(Instructions!$D$19,'District Information'!A:S,19,FALSE)&gt;=(ROW(A72)-(ROW($A$20)-1))),INDEX('District Information'!AC:AC,MATCH(Instructions!$D$19,'District Information'!U:U,0)+(ROW(A72)-ROW($A$20))),""),"")</f>
        <v/>
      </c>
      <c r="B72" s="19" t="str">
        <f t="shared" si="1"/>
        <v/>
      </c>
      <c r="C72" s="19" t="str">
        <f>IFERROR(IF(AND($A$12=$M$12,VLOOKUP(Instructions!$D$19,'District Information'!A:S,19,FALSE)&gt;=(ROW(A72)-(ROW($A$20)-1))),INDEX('District Information'!AD:AD,MATCH(Instructions!$D$19,'District Information'!U:U,0)+(ROW(A72)-ROW($A$20))),""),"")</f>
        <v/>
      </c>
      <c r="D72" s="19" t="str">
        <f>IFERROR(IF(AND($A$12=$M$12,VLOOKUP(Instructions!$D$19,'District Information'!A:S,19,FALSE)&gt;=(ROW(A72)-(ROW($A$20)-1))),INDEX('District Information'!AE:AE,MATCH(Instructions!$D$19,'District Information'!U:U,0)+(ROW(A72)-ROW($A$20))),""),"")</f>
        <v/>
      </c>
      <c r="E72" s="19" t="str">
        <f>IFERROR(IF(AND($A$12=$M$12,VLOOKUP(Instructions!$D$19,'District Information'!A:S,19,FALSE)&gt;=(ROW(A72)-(ROW($A$20)-1))),INDEX('District Information'!AF:AF,MATCH(Instructions!$D$19,'District Information'!U:U,0)+(ROW(A72)-ROW($A$20))),""),"")</f>
        <v/>
      </c>
      <c r="F72" s="33" t="str">
        <f>IFERROR(IF(AND($A$12=$M$12,VLOOKUP(Instructions!$D$19,'District Information'!A:S,19,FALSE)&gt;=(ROW(A72)-(ROW($A$20)-1))),INDEX('District Information'!AG:AG,MATCH(Instructions!$D$19,'District Information'!U:U,0)+(ROW(A72)-ROW($A$20))),""),"")</f>
        <v/>
      </c>
    </row>
    <row r="73" spans="1:6" x14ac:dyDescent="0.25">
      <c r="A73" s="19" t="str">
        <f>IFERROR(IF(AND($A$12=$M$12,VLOOKUP(Instructions!$D$19,'District Information'!A:S,19,FALSE)&gt;=(ROW(A73)-(ROW($A$20)-1))),INDEX('District Information'!AC:AC,MATCH(Instructions!$D$19,'District Information'!U:U,0)+(ROW(A73)-ROW($A$20))),""),"")</f>
        <v/>
      </c>
      <c r="B73" s="19" t="str">
        <f t="shared" si="1"/>
        <v/>
      </c>
      <c r="C73" s="19" t="str">
        <f>IFERROR(IF(AND($A$12=$M$12,VLOOKUP(Instructions!$D$19,'District Information'!A:S,19,FALSE)&gt;=(ROW(A73)-(ROW($A$20)-1))),INDEX('District Information'!AD:AD,MATCH(Instructions!$D$19,'District Information'!U:U,0)+(ROW(A73)-ROW($A$20))),""),"")</f>
        <v/>
      </c>
      <c r="D73" s="19" t="str">
        <f>IFERROR(IF(AND($A$12=$M$12,VLOOKUP(Instructions!$D$19,'District Information'!A:S,19,FALSE)&gt;=(ROW(A73)-(ROW($A$20)-1))),INDEX('District Information'!AE:AE,MATCH(Instructions!$D$19,'District Information'!U:U,0)+(ROW(A73)-ROW($A$20))),""),"")</f>
        <v/>
      </c>
      <c r="E73" s="19" t="str">
        <f>IFERROR(IF(AND($A$12=$M$12,VLOOKUP(Instructions!$D$19,'District Information'!A:S,19,FALSE)&gt;=(ROW(A73)-(ROW($A$20)-1))),INDEX('District Information'!AF:AF,MATCH(Instructions!$D$19,'District Information'!U:U,0)+(ROW(A73)-ROW($A$20))),""),"")</f>
        <v/>
      </c>
      <c r="F73" s="33" t="str">
        <f>IFERROR(IF(AND($A$12=$M$12,VLOOKUP(Instructions!$D$19,'District Information'!A:S,19,FALSE)&gt;=(ROW(A73)-(ROW($A$20)-1))),INDEX('District Information'!AG:AG,MATCH(Instructions!$D$19,'District Information'!U:U,0)+(ROW(A73)-ROW($A$20))),""),"")</f>
        <v/>
      </c>
    </row>
    <row r="74" spans="1:6" x14ac:dyDescent="0.25">
      <c r="A74" s="19" t="str">
        <f>IFERROR(IF(AND($A$12=$M$12,VLOOKUP(Instructions!$D$19,'District Information'!A:S,19,FALSE)&gt;=(ROW(A74)-(ROW($A$20)-1))),INDEX('District Information'!AC:AC,MATCH(Instructions!$D$19,'District Information'!U:U,0)+(ROW(A74)-ROW($A$20))),""),"")</f>
        <v/>
      </c>
      <c r="B74" s="19" t="str">
        <f t="shared" si="1"/>
        <v/>
      </c>
      <c r="C74" s="19" t="str">
        <f>IFERROR(IF(AND($A$12=$M$12,VLOOKUP(Instructions!$D$19,'District Information'!A:S,19,FALSE)&gt;=(ROW(A74)-(ROW($A$20)-1))),INDEX('District Information'!AD:AD,MATCH(Instructions!$D$19,'District Information'!U:U,0)+(ROW(A74)-ROW($A$20))),""),"")</f>
        <v/>
      </c>
      <c r="D74" s="19" t="str">
        <f>IFERROR(IF(AND($A$12=$M$12,VLOOKUP(Instructions!$D$19,'District Information'!A:S,19,FALSE)&gt;=(ROW(A74)-(ROW($A$20)-1))),INDEX('District Information'!AE:AE,MATCH(Instructions!$D$19,'District Information'!U:U,0)+(ROW(A74)-ROW($A$20))),""),"")</f>
        <v/>
      </c>
      <c r="E74" s="19" t="str">
        <f>IFERROR(IF(AND($A$12=$M$12,VLOOKUP(Instructions!$D$19,'District Information'!A:S,19,FALSE)&gt;=(ROW(A74)-(ROW($A$20)-1))),INDEX('District Information'!AF:AF,MATCH(Instructions!$D$19,'District Information'!U:U,0)+(ROW(A74)-ROW($A$20))),""),"")</f>
        <v/>
      </c>
      <c r="F74" s="33" t="str">
        <f>IFERROR(IF(AND($A$12=$M$12,VLOOKUP(Instructions!$D$19,'District Information'!A:S,19,FALSE)&gt;=(ROW(A74)-(ROW($A$20)-1))),INDEX('District Information'!AG:AG,MATCH(Instructions!$D$19,'District Information'!U:U,0)+(ROW(A74)-ROW($A$20))),""),"")</f>
        <v/>
      </c>
    </row>
    <row r="75" spans="1:6" x14ac:dyDescent="0.25">
      <c r="A75" s="19" t="str">
        <f>IFERROR(IF(AND($A$12=$M$12,VLOOKUP(Instructions!$D$19,'District Information'!A:S,19,FALSE)&gt;=(ROW(A75)-(ROW($A$20)-1))),INDEX('District Information'!AC:AC,MATCH(Instructions!$D$19,'District Information'!U:U,0)+(ROW(A75)-ROW($A$20))),""),"")</f>
        <v/>
      </c>
      <c r="B75" s="19" t="str">
        <f t="shared" si="1"/>
        <v/>
      </c>
      <c r="C75" s="19" t="str">
        <f>IFERROR(IF(AND($A$12=$M$12,VLOOKUP(Instructions!$D$19,'District Information'!A:S,19,FALSE)&gt;=(ROW(A75)-(ROW($A$20)-1))),INDEX('District Information'!AD:AD,MATCH(Instructions!$D$19,'District Information'!U:U,0)+(ROW(A75)-ROW($A$20))),""),"")</f>
        <v/>
      </c>
      <c r="D75" s="19" t="str">
        <f>IFERROR(IF(AND($A$12=$M$12,VLOOKUP(Instructions!$D$19,'District Information'!A:S,19,FALSE)&gt;=(ROW(A75)-(ROW($A$20)-1))),INDEX('District Information'!AE:AE,MATCH(Instructions!$D$19,'District Information'!U:U,0)+(ROW(A75)-ROW($A$20))),""),"")</f>
        <v/>
      </c>
      <c r="E75" s="19" t="str">
        <f>IFERROR(IF(AND($A$12=$M$12,VLOOKUP(Instructions!$D$19,'District Information'!A:S,19,FALSE)&gt;=(ROW(A75)-(ROW($A$20)-1))),INDEX('District Information'!AF:AF,MATCH(Instructions!$D$19,'District Information'!U:U,0)+(ROW(A75)-ROW($A$20))),""),"")</f>
        <v/>
      </c>
      <c r="F75" s="33" t="str">
        <f>IFERROR(IF(AND($A$12=$M$12,VLOOKUP(Instructions!$D$19,'District Information'!A:S,19,FALSE)&gt;=(ROW(A75)-(ROW($A$20)-1))),INDEX('District Information'!AG:AG,MATCH(Instructions!$D$19,'District Information'!U:U,0)+(ROW(A75)-ROW($A$20))),""),"")</f>
        <v/>
      </c>
    </row>
    <row r="76" spans="1:6" x14ac:dyDescent="0.25">
      <c r="A76" s="19" t="str">
        <f>IFERROR(IF(AND($A$12=$M$12,VLOOKUP(Instructions!$D$19,'District Information'!A:S,19,FALSE)&gt;=(ROW(A76)-(ROW($A$20)-1))),INDEX('District Information'!AC:AC,MATCH(Instructions!$D$19,'District Information'!U:U,0)+(ROW(A76)-ROW($A$20))),""),"")</f>
        <v/>
      </c>
      <c r="B76" s="19" t="str">
        <f t="shared" si="1"/>
        <v/>
      </c>
      <c r="C76" s="19" t="str">
        <f>IFERROR(IF(AND($A$12=$M$12,VLOOKUP(Instructions!$D$19,'District Information'!A:S,19,FALSE)&gt;=(ROW(A76)-(ROW($A$20)-1))),INDEX('District Information'!AD:AD,MATCH(Instructions!$D$19,'District Information'!U:U,0)+(ROW(A76)-ROW($A$20))),""),"")</f>
        <v/>
      </c>
      <c r="D76" s="19" t="str">
        <f>IFERROR(IF(AND($A$12=$M$12,VLOOKUP(Instructions!$D$19,'District Information'!A:S,19,FALSE)&gt;=(ROW(A76)-(ROW($A$20)-1))),INDEX('District Information'!AE:AE,MATCH(Instructions!$D$19,'District Information'!U:U,0)+(ROW(A76)-ROW($A$20))),""),"")</f>
        <v/>
      </c>
      <c r="E76" s="19" t="str">
        <f>IFERROR(IF(AND($A$12=$M$12,VLOOKUP(Instructions!$D$19,'District Information'!A:S,19,FALSE)&gt;=(ROW(A76)-(ROW($A$20)-1))),INDEX('District Information'!AF:AF,MATCH(Instructions!$D$19,'District Information'!U:U,0)+(ROW(A76)-ROW($A$20))),""),"")</f>
        <v/>
      </c>
      <c r="F76" s="33" t="str">
        <f>IFERROR(IF(AND($A$12=$M$12,VLOOKUP(Instructions!$D$19,'District Information'!A:S,19,FALSE)&gt;=(ROW(A76)-(ROW($A$20)-1))),INDEX('District Information'!AG:AG,MATCH(Instructions!$D$19,'District Information'!U:U,0)+(ROW(A76)-ROW($A$20))),""),"")</f>
        <v/>
      </c>
    </row>
    <row r="77" spans="1:6" x14ac:dyDescent="0.25">
      <c r="A77" s="19" t="str">
        <f>IFERROR(IF(AND($A$12=$M$12,VLOOKUP(Instructions!$D$19,'District Information'!A:S,19,FALSE)&gt;=(ROW(A77)-(ROW($A$20)-1))),INDEX('District Information'!AC:AC,MATCH(Instructions!$D$19,'District Information'!U:U,0)+(ROW(A77)-ROW($A$20))),""),"")</f>
        <v/>
      </c>
      <c r="B77" s="19" t="str">
        <f t="shared" si="1"/>
        <v/>
      </c>
      <c r="C77" s="19" t="str">
        <f>IFERROR(IF(AND($A$12=$M$12,VLOOKUP(Instructions!$D$19,'District Information'!A:S,19,FALSE)&gt;=(ROW(A77)-(ROW($A$20)-1))),INDEX('District Information'!AD:AD,MATCH(Instructions!$D$19,'District Information'!U:U,0)+(ROW(A77)-ROW($A$20))),""),"")</f>
        <v/>
      </c>
      <c r="D77" s="19" t="str">
        <f>IFERROR(IF(AND($A$12=$M$12,VLOOKUP(Instructions!$D$19,'District Information'!A:S,19,FALSE)&gt;=(ROW(A77)-(ROW($A$20)-1))),INDEX('District Information'!AE:AE,MATCH(Instructions!$D$19,'District Information'!U:U,0)+(ROW(A77)-ROW($A$20))),""),"")</f>
        <v/>
      </c>
      <c r="E77" s="19" t="str">
        <f>IFERROR(IF(AND($A$12=$M$12,VLOOKUP(Instructions!$D$19,'District Information'!A:S,19,FALSE)&gt;=(ROW(A77)-(ROW($A$20)-1))),INDEX('District Information'!AF:AF,MATCH(Instructions!$D$19,'District Information'!U:U,0)+(ROW(A77)-ROW($A$20))),""),"")</f>
        <v/>
      </c>
      <c r="F77" s="33" t="str">
        <f>IFERROR(IF(AND($A$12=$M$12,VLOOKUP(Instructions!$D$19,'District Information'!A:S,19,FALSE)&gt;=(ROW(A77)-(ROW($A$20)-1))),INDEX('District Information'!AG:AG,MATCH(Instructions!$D$19,'District Information'!U:U,0)+(ROW(A77)-ROW($A$20))),""),"")</f>
        <v/>
      </c>
    </row>
    <row r="78" spans="1:6" x14ac:dyDescent="0.25">
      <c r="A78" s="19" t="str">
        <f>IFERROR(IF(AND($A$12=$M$12,VLOOKUP(Instructions!$D$19,'District Information'!A:S,19,FALSE)&gt;=(ROW(A78)-(ROW($A$20)-1))),INDEX('District Information'!AC:AC,MATCH(Instructions!$D$19,'District Information'!U:U,0)+(ROW(A78)-ROW($A$20))),""),"")</f>
        <v/>
      </c>
      <c r="B78" s="19" t="str">
        <f t="shared" si="1"/>
        <v/>
      </c>
      <c r="C78" s="19" t="str">
        <f>IFERROR(IF(AND($A$12=$M$12,VLOOKUP(Instructions!$D$19,'District Information'!A:S,19,FALSE)&gt;=(ROW(A78)-(ROW($A$20)-1))),INDEX('District Information'!AD:AD,MATCH(Instructions!$D$19,'District Information'!U:U,0)+(ROW(A78)-ROW($A$20))),""),"")</f>
        <v/>
      </c>
      <c r="D78" s="19" t="str">
        <f>IFERROR(IF(AND($A$12=$M$12,VLOOKUP(Instructions!$D$19,'District Information'!A:S,19,FALSE)&gt;=(ROW(A78)-(ROW($A$20)-1))),INDEX('District Information'!AE:AE,MATCH(Instructions!$D$19,'District Information'!U:U,0)+(ROW(A78)-ROW($A$20))),""),"")</f>
        <v/>
      </c>
      <c r="E78" s="19" t="str">
        <f>IFERROR(IF(AND($A$12=$M$12,VLOOKUP(Instructions!$D$19,'District Information'!A:S,19,FALSE)&gt;=(ROW(A78)-(ROW($A$20)-1))),INDEX('District Information'!AF:AF,MATCH(Instructions!$D$19,'District Information'!U:U,0)+(ROW(A78)-ROW($A$20))),""),"")</f>
        <v/>
      </c>
      <c r="F78" s="33" t="str">
        <f>IFERROR(IF(AND($A$12=$M$12,VLOOKUP(Instructions!$D$19,'District Information'!A:S,19,FALSE)&gt;=(ROW(A78)-(ROW($A$20)-1))),INDEX('District Information'!AG:AG,MATCH(Instructions!$D$19,'District Information'!U:U,0)+(ROW(A78)-ROW($A$20))),""),"")</f>
        <v/>
      </c>
    </row>
    <row r="79" spans="1:6" x14ac:dyDescent="0.25">
      <c r="A79" s="19" t="str">
        <f>IFERROR(IF(AND($A$12=$M$12,VLOOKUP(Instructions!$D$19,'District Information'!A:S,19,FALSE)&gt;=(ROW(A79)-(ROW($A$20)-1))),INDEX('District Information'!AC:AC,MATCH(Instructions!$D$19,'District Information'!U:U,0)+(ROW(A79)-ROW($A$20))),""),"")</f>
        <v/>
      </c>
      <c r="B79" s="19" t="str">
        <f t="shared" si="1"/>
        <v/>
      </c>
      <c r="C79" s="19" t="str">
        <f>IFERROR(IF(AND($A$12=$M$12,VLOOKUP(Instructions!$D$19,'District Information'!A:S,19,FALSE)&gt;=(ROW(A79)-(ROW($A$20)-1))),INDEX('District Information'!AD:AD,MATCH(Instructions!$D$19,'District Information'!U:U,0)+(ROW(A79)-ROW($A$20))),""),"")</f>
        <v/>
      </c>
      <c r="D79" s="19" t="str">
        <f>IFERROR(IF(AND($A$12=$M$12,VLOOKUP(Instructions!$D$19,'District Information'!A:S,19,FALSE)&gt;=(ROW(A79)-(ROW($A$20)-1))),INDEX('District Information'!AE:AE,MATCH(Instructions!$D$19,'District Information'!U:U,0)+(ROW(A79)-ROW($A$20))),""),"")</f>
        <v/>
      </c>
      <c r="E79" s="19" t="str">
        <f>IFERROR(IF(AND($A$12=$M$12,VLOOKUP(Instructions!$D$19,'District Information'!A:S,19,FALSE)&gt;=(ROW(A79)-(ROW($A$20)-1))),INDEX('District Information'!AF:AF,MATCH(Instructions!$D$19,'District Information'!U:U,0)+(ROW(A79)-ROW($A$20))),""),"")</f>
        <v/>
      </c>
      <c r="F79" s="33" t="str">
        <f>IFERROR(IF(AND($A$12=$M$12,VLOOKUP(Instructions!$D$19,'District Information'!A:S,19,FALSE)&gt;=(ROW(A79)-(ROW($A$20)-1))),INDEX('District Information'!AG:AG,MATCH(Instructions!$D$19,'District Information'!U:U,0)+(ROW(A79)-ROW($A$20))),""),"")</f>
        <v/>
      </c>
    </row>
    <row r="80" spans="1:6" x14ac:dyDescent="0.25">
      <c r="A80" s="19" t="str">
        <f>IFERROR(IF(AND($A$12=$M$12,VLOOKUP(Instructions!$D$19,'District Information'!A:S,19,FALSE)&gt;=(ROW(A80)-(ROW($A$20)-1))),INDEX('District Information'!AC:AC,MATCH(Instructions!$D$19,'District Information'!U:U,0)+(ROW(A80)-ROW($A$20))),""),"")</f>
        <v/>
      </c>
      <c r="B80" s="19" t="str">
        <f t="shared" si="1"/>
        <v/>
      </c>
      <c r="C80" s="19" t="str">
        <f>IFERROR(IF(AND($A$12=$M$12,VLOOKUP(Instructions!$D$19,'District Information'!A:S,19,FALSE)&gt;=(ROW(A80)-(ROW($A$20)-1))),INDEX('District Information'!AD:AD,MATCH(Instructions!$D$19,'District Information'!U:U,0)+(ROW(A80)-ROW($A$20))),""),"")</f>
        <v/>
      </c>
      <c r="D80" s="19" t="str">
        <f>IFERROR(IF(AND($A$12=$M$12,VLOOKUP(Instructions!$D$19,'District Information'!A:S,19,FALSE)&gt;=(ROW(A80)-(ROW($A$20)-1))),INDEX('District Information'!AE:AE,MATCH(Instructions!$D$19,'District Information'!U:U,0)+(ROW(A80)-ROW($A$20))),""),"")</f>
        <v/>
      </c>
      <c r="E80" s="19" t="str">
        <f>IFERROR(IF(AND($A$12=$M$12,VLOOKUP(Instructions!$D$19,'District Information'!A:S,19,FALSE)&gt;=(ROW(A80)-(ROW($A$20)-1))),INDEX('District Information'!AF:AF,MATCH(Instructions!$D$19,'District Information'!U:U,0)+(ROW(A80)-ROW($A$20))),""),"")</f>
        <v/>
      </c>
      <c r="F80" s="33" t="str">
        <f>IFERROR(IF(AND($A$12=$M$12,VLOOKUP(Instructions!$D$19,'District Information'!A:S,19,FALSE)&gt;=(ROW(A80)-(ROW($A$20)-1))),INDEX('District Information'!AG:AG,MATCH(Instructions!$D$19,'District Information'!U:U,0)+(ROW(A80)-ROW($A$20))),""),"")</f>
        <v/>
      </c>
    </row>
    <row r="81" spans="1:6" x14ac:dyDescent="0.25">
      <c r="A81" s="19" t="str">
        <f>IFERROR(IF(AND($A$12=$M$12,VLOOKUP(Instructions!$D$19,'District Information'!A:S,19,FALSE)&gt;=(ROW(A81)-(ROW($A$20)-1))),INDEX('District Information'!AC:AC,MATCH(Instructions!$D$19,'District Information'!U:U,0)+(ROW(A81)-ROW($A$20))),""),"")</f>
        <v/>
      </c>
      <c r="B81" s="19" t="str">
        <f t="shared" si="1"/>
        <v/>
      </c>
      <c r="C81" s="19" t="str">
        <f>IFERROR(IF(AND($A$12=$M$12,VLOOKUP(Instructions!$D$19,'District Information'!A:S,19,FALSE)&gt;=(ROW(A81)-(ROW($A$20)-1))),INDEX('District Information'!AD:AD,MATCH(Instructions!$D$19,'District Information'!U:U,0)+(ROW(A81)-ROW($A$20))),""),"")</f>
        <v/>
      </c>
      <c r="D81" s="19" t="str">
        <f>IFERROR(IF(AND($A$12=$M$12,VLOOKUP(Instructions!$D$19,'District Information'!A:S,19,FALSE)&gt;=(ROW(A81)-(ROW($A$20)-1))),INDEX('District Information'!AE:AE,MATCH(Instructions!$D$19,'District Information'!U:U,0)+(ROW(A81)-ROW($A$20))),""),"")</f>
        <v/>
      </c>
      <c r="E81" s="19" t="str">
        <f>IFERROR(IF(AND($A$12=$M$12,VLOOKUP(Instructions!$D$19,'District Information'!A:S,19,FALSE)&gt;=(ROW(A81)-(ROW($A$20)-1))),INDEX('District Information'!AF:AF,MATCH(Instructions!$D$19,'District Information'!U:U,0)+(ROW(A81)-ROW($A$20))),""),"")</f>
        <v/>
      </c>
      <c r="F81" s="33" t="str">
        <f>IFERROR(IF(AND($A$12=$M$12,VLOOKUP(Instructions!$D$19,'District Information'!A:S,19,FALSE)&gt;=(ROW(A81)-(ROW($A$20)-1))),INDEX('District Information'!AG:AG,MATCH(Instructions!$D$19,'District Information'!U:U,0)+(ROW(A81)-ROW($A$20))),""),"")</f>
        <v/>
      </c>
    </row>
    <row r="82" spans="1:6" x14ac:dyDescent="0.25">
      <c r="A82" s="19" t="str">
        <f>IFERROR(IF(AND($A$12=$M$12,VLOOKUP(Instructions!$D$19,'District Information'!A:S,19,FALSE)&gt;=(ROW(A82)-(ROW($A$20)-1))),INDEX('District Information'!AC:AC,MATCH(Instructions!$D$19,'District Information'!U:U,0)+(ROW(A82)-ROW($A$20))),""),"")</f>
        <v/>
      </c>
      <c r="B82" s="19" t="str">
        <f t="shared" si="1"/>
        <v/>
      </c>
      <c r="C82" s="19" t="str">
        <f>IFERROR(IF(AND($A$12=$M$12,VLOOKUP(Instructions!$D$19,'District Information'!A:S,19,FALSE)&gt;=(ROW(A82)-(ROW($A$20)-1))),INDEX('District Information'!AD:AD,MATCH(Instructions!$D$19,'District Information'!U:U,0)+(ROW(A82)-ROW($A$20))),""),"")</f>
        <v/>
      </c>
      <c r="D82" s="19" t="str">
        <f>IFERROR(IF(AND($A$12=$M$12,VLOOKUP(Instructions!$D$19,'District Information'!A:S,19,FALSE)&gt;=(ROW(A82)-(ROW($A$20)-1))),INDEX('District Information'!AE:AE,MATCH(Instructions!$D$19,'District Information'!U:U,0)+(ROW(A82)-ROW($A$20))),""),"")</f>
        <v/>
      </c>
      <c r="E82" s="19" t="str">
        <f>IFERROR(IF(AND($A$12=$M$12,VLOOKUP(Instructions!$D$19,'District Information'!A:S,19,FALSE)&gt;=(ROW(A82)-(ROW($A$20)-1))),INDEX('District Information'!AF:AF,MATCH(Instructions!$D$19,'District Information'!U:U,0)+(ROW(A82)-ROW($A$20))),""),"")</f>
        <v/>
      </c>
      <c r="F82" s="33" t="str">
        <f>IFERROR(IF(AND($A$12=$M$12,VLOOKUP(Instructions!$D$19,'District Information'!A:S,19,FALSE)&gt;=(ROW(A82)-(ROW($A$20)-1))),INDEX('District Information'!AG:AG,MATCH(Instructions!$D$19,'District Information'!U:U,0)+(ROW(A82)-ROW($A$20))),""),"")</f>
        <v/>
      </c>
    </row>
    <row r="83" spans="1:6" x14ac:dyDescent="0.25">
      <c r="A83" s="19" t="str">
        <f>IFERROR(IF(AND($A$12=$M$12,VLOOKUP(Instructions!$D$19,'District Information'!A:S,19,FALSE)&gt;=(ROW(A83)-(ROW($A$20)-1))),INDEX('District Information'!AC:AC,MATCH(Instructions!$D$19,'District Information'!U:U,0)+(ROW(A83)-ROW($A$20))),""),"")</f>
        <v/>
      </c>
      <c r="B83" s="19" t="str">
        <f t="shared" si="1"/>
        <v/>
      </c>
      <c r="C83" s="19" t="str">
        <f>IFERROR(IF(AND($A$12=$M$12,VLOOKUP(Instructions!$D$19,'District Information'!A:S,19,FALSE)&gt;=(ROW(A83)-(ROW($A$20)-1))),INDEX('District Information'!AD:AD,MATCH(Instructions!$D$19,'District Information'!U:U,0)+(ROW(A83)-ROW($A$20))),""),"")</f>
        <v/>
      </c>
      <c r="D83" s="19" t="str">
        <f>IFERROR(IF(AND($A$12=$M$12,VLOOKUP(Instructions!$D$19,'District Information'!A:S,19,FALSE)&gt;=(ROW(A83)-(ROW($A$20)-1))),INDEX('District Information'!AE:AE,MATCH(Instructions!$D$19,'District Information'!U:U,0)+(ROW(A83)-ROW($A$20))),""),"")</f>
        <v/>
      </c>
      <c r="E83" s="19" t="str">
        <f>IFERROR(IF(AND($A$12=$M$12,VLOOKUP(Instructions!$D$19,'District Information'!A:S,19,FALSE)&gt;=(ROW(A83)-(ROW($A$20)-1))),INDEX('District Information'!AF:AF,MATCH(Instructions!$D$19,'District Information'!U:U,0)+(ROW(A83)-ROW($A$20))),""),"")</f>
        <v/>
      </c>
      <c r="F83" s="33" t="str">
        <f>IFERROR(IF(AND($A$12=$M$12,VLOOKUP(Instructions!$D$19,'District Information'!A:S,19,FALSE)&gt;=(ROW(A83)-(ROW($A$20)-1))),INDEX('District Information'!AG:AG,MATCH(Instructions!$D$19,'District Information'!U:U,0)+(ROW(A83)-ROW($A$20))),""),"")</f>
        <v/>
      </c>
    </row>
    <row r="84" spans="1:6" x14ac:dyDescent="0.25">
      <c r="A84" s="19" t="str">
        <f>IFERROR(IF(AND($A$12=$M$12,VLOOKUP(Instructions!$D$19,'District Information'!A:S,19,FALSE)&gt;=(ROW(A84)-(ROW($A$20)-1))),INDEX('District Information'!AC:AC,MATCH(Instructions!$D$19,'District Information'!U:U,0)+(ROW(A84)-ROW($A$20))),""),"")</f>
        <v/>
      </c>
      <c r="B84" s="19" t="str">
        <f t="shared" si="1"/>
        <v/>
      </c>
      <c r="C84" s="19" t="str">
        <f>IFERROR(IF(AND($A$12=$M$12,VLOOKUP(Instructions!$D$19,'District Information'!A:S,19,FALSE)&gt;=(ROW(A84)-(ROW($A$20)-1))),INDEX('District Information'!AD:AD,MATCH(Instructions!$D$19,'District Information'!U:U,0)+(ROW(A84)-ROW($A$20))),""),"")</f>
        <v/>
      </c>
      <c r="D84" s="19" t="str">
        <f>IFERROR(IF(AND($A$12=$M$12,VLOOKUP(Instructions!$D$19,'District Information'!A:S,19,FALSE)&gt;=(ROW(A84)-(ROW($A$20)-1))),INDEX('District Information'!AE:AE,MATCH(Instructions!$D$19,'District Information'!U:U,0)+(ROW(A84)-ROW($A$20))),""),"")</f>
        <v/>
      </c>
      <c r="E84" s="19" t="str">
        <f>IFERROR(IF(AND($A$12=$M$12,VLOOKUP(Instructions!$D$19,'District Information'!A:S,19,FALSE)&gt;=(ROW(A84)-(ROW($A$20)-1))),INDEX('District Information'!AF:AF,MATCH(Instructions!$D$19,'District Information'!U:U,0)+(ROW(A84)-ROW($A$20))),""),"")</f>
        <v/>
      </c>
      <c r="F84" s="33" t="str">
        <f>IFERROR(IF(AND($A$12=$M$12,VLOOKUP(Instructions!$D$19,'District Information'!A:S,19,FALSE)&gt;=(ROW(A84)-(ROW($A$20)-1))),INDEX('District Information'!AG:AG,MATCH(Instructions!$D$19,'District Information'!U:U,0)+(ROW(A84)-ROW($A$20))),""),"")</f>
        <v/>
      </c>
    </row>
    <row r="85" spans="1:6" x14ac:dyDescent="0.25">
      <c r="A85" s="19" t="str">
        <f>IFERROR(IF(AND($A$12=$M$12,VLOOKUP(Instructions!$D$19,'District Information'!A:S,19,FALSE)&gt;=(ROW(A85)-(ROW($A$20)-1))),INDEX('District Information'!AC:AC,MATCH(Instructions!$D$19,'District Information'!U:U,0)+(ROW(A85)-ROW($A$20))),""),"")</f>
        <v/>
      </c>
      <c r="B85" s="19" t="str">
        <f t="shared" si="1"/>
        <v/>
      </c>
      <c r="C85" s="19" t="str">
        <f>IFERROR(IF(AND($A$12=$M$12,VLOOKUP(Instructions!$D$19,'District Information'!A:S,19,FALSE)&gt;=(ROW(A85)-(ROW($A$20)-1))),INDEX('District Information'!AD:AD,MATCH(Instructions!$D$19,'District Information'!U:U,0)+(ROW(A85)-ROW($A$20))),""),"")</f>
        <v/>
      </c>
      <c r="D85" s="19" t="str">
        <f>IFERROR(IF(AND($A$12=$M$12,VLOOKUP(Instructions!$D$19,'District Information'!A:S,19,FALSE)&gt;=(ROW(A85)-(ROW($A$20)-1))),INDEX('District Information'!AE:AE,MATCH(Instructions!$D$19,'District Information'!U:U,0)+(ROW(A85)-ROW($A$20))),""),"")</f>
        <v/>
      </c>
      <c r="E85" s="19" t="str">
        <f>IFERROR(IF(AND($A$12=$M$12,VLOOKUP(Instructions!$D$19,'District Information'!A:S,19,FALSE)&gt;=(ROW(A85)-(ROW($A$20)-1))),INDEX('District Information'!AF:AF,MATCH(Instructions!$D$19,'District Information'!U:U,0)+(ROW(A85)-ROW($A$20))),""),"")</f>
        <v/>
      </c>
      <c r="F85" s="33" t="str">
        <f>IFERROR(IF(AND($A$12=$M$12,VLOOKUP(Instructions!$D$19,'District Information'!A:S,19,FALSE)&gt;=(ROW(A85)-(ROW($A$20)-1))),INDEX('District Information'!AG:AG,MATCH(Instructions!$D$19,'District Information'!U:U,0)+(ROW(A85)-ROW($A$20))),""),"")</f>
        <v/>
      </c>
    </row>
    <row r="86" spans="1:6" x14ac:dyDescent="0.25">
      <c r="A86" s="19" t="str">
        <f>IFERROR(IF(AND($A$12=$M$12,VLOOKUP(Instructions!$D$19,'District Information'!A:S,19,FALSE)&gt;=(ROW(A86)-(ROW($A$20)-1))),INDEX('District Information'!AC:AC,MATCH(Instructions!$D$19,'District Information'!U:U,0)+(ROW(A86)-ROW($A$20))),""),"")</f>
        <v/>
      </c>
      <c r="B86" s="19" t="str">
        <f t="shared" si="1"/>
        <v/>
      </c>
      <c r="C86" s="19" t="str">
        <f>IFERROR(IF(AND($A$12=$M$12,VLOOKUP(Instructions!$D$19,'District Information'!A:S,19,FALSE)&gt;=(ROW(A86)-(ROW($A$20)-1))),INDEX('District Information'!AD:AD,MATCH(Instructions!$D$19,'District Information'!U:U,0)+(ROW(A86)-ROW($A$20))),""),"")</f>
        <v/>
      </c>
      <c r="D86" s="19" t="str">
        <f>IFERROR(IF(AND($A$12=$M$12,VLOOKUP(Instructions!$D$19,'District Information'!A:S,19,FALSE)&gt;=(ROW(A86)-(ROW($A$20)-1))),INDEX('District Information'!AE:AE,MATCH(Instructions!$D$19,'District Information'!U:U,0)+(ROW(A86)-ROW($A$20))),""),"")</f>
        <v/>
      </c>
      <c r="E86" s="19" t="str">
        <f>IFERROR(IF(AND($A$12=$M$12,VLOOKUP(Instructions!$D$19,'District Information'!A:S,19,FALSE)&gt;=(ROW(A86)-(ROW($A$20)-1))),INDEX('District Information'!AF:AF,MATCH(Instructions!$D$19,'District Information'!U:U,0)+(ROW(A86)-ROW($A$20))),""),"")</f>
        <v/>
      </c>
      <c r="F86" s="33" t="str">
        <f>IFERROR(IF(AND($A$12=$M$12,VLOOKUP(Instructions!$D$19,'District Information'!A:S,19,FALSE)&gt;=(ROW(A86)-(ROW($A$20)-1))),INDEX('District Information'!AG:AG,MATCH(Instructions!$D$19,'District Information'!U:U,0)+(ROW(A86)-ROW($A$20))),""),"")</f>
        <v/>
      </c>
    </row>
    <row r="87" spans="1:6" x14ac:dyDescent="0.25">
      <c r="A87" s="19" t="str">
        <f>IFERROR(IF(AND($A$12=$M$12,VLOOKUP(Instructions!$D$19,'District Information'!A:S,19,FALSE)&gt;=(ROW(A87)-(ROW($A$20)-1))),INDEX('District Information'!AC:AC,MATCH(Instructions!$D$19,'District Information'!U:U,0)+(ROW(A87)-ROW($A$20))),""),"")</f>
        <v/>
      </c>
      <c r="B87" s="19" t="str">
        <f t="shared" si="1"/>
        <v/>
      </c>
      <c r="C87" s="19" t="str">
        <f>IFERROR(IF(AND($A$12=$M$12,VLOOKUP(Instructions!$D$19,'District Information'!A:S,19,FALSE)&gt;=(ROW(A87)-(ROW($A$20)-1))),INDEX('District Information'!AD:AD,MATCH(Instructions!$D$19,'District Information'!U:U,0)+(ROW(A87)-ROW($A$20))),""),"")</f>
        <v/>
      </c>
      <c r="D87" s="19" t="str">
        <f>IFERROR(IF(AND($A$12=$M$12,VLOOKUP(Instructions!$D$19,'District Information'!A:S,19,FALSE)&gt;=(ROW(A87)-(ROW($A$20)-1))),INDEX('District Information'!AE:AE,MATCH(Instructions!$D$19,'District Information'!U:U,0)+(ROW(A87)-ROW($A$20))),""),"")</f>
        <v/>
      </c>
      <c r="E87" s="19" t="str">
        <f>IFERROR(IF(AND($A$12=$M$12,VLOOKUP(Instructions!$D$19,'District Information'!A:S,19,FALSE)&gt;=(ROW(A87)-(ROW($A$20)-1))),INDEX('District Information'!AF:AF,MATCH(Instructions!$D$19,'District Information'!U:U,0)+(ROW(A87)-ROW($A$20))),""),"")</f>
        <v/>
      </c>
      <c r="F87" s="33" t="str">
        <f>IFERROR(IF(AND($A$12=$M$12,VLOOKUP(Instructions!$D$19,'District Information'!A:S,19,FALSE)&gt;=(ROW(A87)-(ROW($A$20)-1))),INDEX('District Information'!AG:AG,MATCH(Instructions!$D$19,'District Information'!U:U,0)+(ROW(A87)-ROW($A$20))),""),"")</f>
        <v/>
      </c>
    </row>
    <row r="88" spans="1:6" x14ac:dyDescent="0.25">
      <c r="A88" s="19" t="str">
        <f>IFERROR(IF(AND($A$12=$M$12,VLOOKUP(Instructions!$D$19,'District Information'!A:S,19,FALSE)&gt;=(ROW(A88)-(ROW($A$20)-1))),INDEX('District Information'!AC:AC,MATCH(Instructions!$D$19,'District Information'!U:U,0)+(ROW(A88)-ROW($A$20))),""),"")</f>
        <v/>
      </c>
      <c r="B88" s="19" t="str">
        <f t="shared" si="1"/>
        <v/>
      </c>
      <c r="C88" s="19" t="str">
        <f>IFERROR(IF(AND($A$12=$M$12,VLOOKUP(Instructions!$D$19,'District Information'!A:S,19,FALSE)&gt;=(ROW(A88)-(ROW($A$20)-1))),INDEX('District Information'!AD:AD,MATCH(Instructions!$D$19,'District Information'!U:U,0)+(ROW(A88)-ROW($A$20))),""),"")</f>
        <v/>
      </c>
      <c r="D88" s="19" t="str">
        <f>IFERROR(IF(AND($A$12=$M$12,VLOOKUP(Instructions!$D$19,'District Information'!A:S,19,FALSE)&gt;=(ROW(A88)-(ROW($A$20)-1))),INDEX('District Information'!AE:AE,MATCH(Instructions!$D$19,'District Information'!U:U,0)+(ROW(A88)-ROW($A$20))),""),"")</f>
        <v/>
      </c>
      <c r="E88" s="19" t="str">
        <f>IFERROR(IF(AND($A$12=$M$12,VLOOKUP(Instructions!$D$19,'District Information'!A:S,19,FALSE)&gt;=(ROW(A88)-(ROW($A$20)-1))),INDEX('District Information'!AF:AF,MATCH(Instructions!$D$19,'District Information'!U:U,0)+(ROW(A88)-ROW($A$20))),""),"")</f>
        <v/>
      </c>
      <c r="F88" s="33" t="str">
        <f>IFERROR(IF(AND($A$12=$M$12,VLOOKUP(Instructions!$D$19,'District Information'!A:S,19,FALSE)&gt;=(ROW(A88)-(ROW($A$20)-1))),INDEX('District Information'!AG:AG,MATCH(Instructions!$D$19,'District Information'!U:U,0)+(ROW(A88)-ROW($A$20))),""),"")</f>
        <v/>
      </c>
    </row>
    <row r="89" spans="1:6" x14ac:dyDescent="0.25">
      <c r="A89" s="19" t="str">
        <f>IFERROR(IF(AND($A$12=$M$12,VLOOKUP(Instructions!$D$19,'District Information'!A:S,19,FALSE)&gt;=(ROW(A89)-(ROW($A$20)-1))),INDEX('District Information'!AC:AC,MATCH(Instructions!$D$19,'District Information'!U:U,0)+(ROW(A89)-ROW($A$20))),""),"")</f>
        <v/>
      </c>
      <c r="B89" s="19" t="str">
        <f t="shared" si="1"/>
        <v/>
      </c>
      <c r="C89" s="19" t="str">
        <f>IFERROR(IF(AND($A$12=$M$12,VLOOKUP(Instructions!$D$19,'District Information'!A:S,19,FALSE)&gt;=(ROW(A89)-(ROW($A$20)-1))),INDEX('District Information'!AD:AD,MATCH(Instructions!$D$19,'District Information'!U:U,0)+(ROW(A89)-ROW($A$20))),""),"")</f>
        <v/>
      </c>
      <c r="D89" s="19" t="str">
        <f>IFERROR(IF(AND($A$12=$M$12,VLOOKUP(Instructions!$D$19,'District Information'!A:S,19,FALSE)&gt;=(ROW(A89)-(ROW($A$20)-1))),INDEX('District Information'!AE:AE,MATCH(Instructions!$D$19,'District Information'!U:U,0)+(ROW(A89)-ROW($A$20))),""),"")</f>
        <v/>
      </c>
      <c r="E89" s="19" t="str">
        <f>IFERROR(IF(AND($A$12=$M$12,VLOOKUP(Instructions!$D$19,'District Information'!A:S,19,FALSE)&gt;=(ROW(A89)-(ROW($A$20)-1))),INDEX('District Information'!AF:AF,MATCH(Instructions!$D$19,'District Information'!U:U,0)+(ROW(A89)-ROW($A$20))),""),"")</f>
        <v/>
      </c>
      <c r="F89" s="33" t="str">
        <f>IFERROR(IF(AND($A$12=$M$12,VLOOKUP(Instructions!$D$19,'District Information'!A:S,19,FALSE)&gt;=(ROW(A89)-(ROW($A$20)-1))),INDEX('District Information'!AG:AG,MATCH(Instructions!$D$19,'District Information'!U:U,0)+(ROW(A89)-ROW($A$20))),""),"")</f>
        <v/>
      </c>
    </row>
    <row r="90" spans="1:6" x14ac:dyDescent="0.25">
      <c r="A90" s="19" t="str">
        <f>IFERROR(IF(AND($A$12=$M$12,VLOOKUP(Instructions!$D$19,'District Information'!A:S,19,FALSE)&gt;=(ROW(A90)-(ROW($A$20)-1))),INDEX('District Information'!AC:AC,MATCH(Instructions!$D$19,'District Information'!U:U,0)+(ROW(A90)-ROW($A$20))),""),"")</f>
        <v/>
      </c>
      <c r="B90" s="19" t="str">
        <f t="shared" si="1"/>
        <v/>
      </c>
      <c r="C90" s="19" t="str">
        <f>IFERROR(IF(AND($A$12=$M$12,VLOOKUP(Instructions!$D$19,'District Information'!A:S,19,FALSE)&gt;=(ROW(A90)-(ROW($A$20)-1))),INDEX('District Information'!AD:AD,MATCH(Instructions!$D$19,'District Information'!U:U,0)+(ROW(A90)-ROW($A$20))),""),"")</f>
        <v/>
      </c>
      <c r="D90" s="19" t="str">
        <f>IFERROR(IF(AND($A$12=$M$12,VLOOKUP(Instructions!$D$19,'District Information'!A:S,19,FALSE)&gt;=(ROW(A90)-(ROW($A$20)-1))),INDEX('District Information'!AE:AE,MATCH(Instructions!$D$19,'District Information'!U:U,0)+(ROW(A90)-ROW($A$20))),""),"")</f>
        <v/>
      </c>
      <c r="E90" s="19" t="str">
        <f>IFERROR(IF(AND($A$12=$M$12,VLOOKUP(Instructions!$D$19,'District Information'!A:S,19,FALSE)&gt;=(ROW(A90)-(ROW($A$20)-1))),INDEX('District Information'!AF:AF,MATCH(Instructions!$D$19,'District Information'!U:U,0)+(ROW(A90)-ROW($A$20))),""),"")</f>
        <v/>
      </c>
      <c r="F90" s="33" t="str">
        <f>IFERROR(IF(AND($A$12=$M$12,VLOOKUP(Instructions!$D$19,'District Information'!A:S,19,FALSE)&gt;=(ROW(A90)-(ROW($A$20)-1))),INDEX('District Information'!AG:AG,MATCH(Instructions!$D$19,'District Information'!U:U,0)+(ROW(A90)-ROW($A$20))),""),"")</f>
        <v/>
      </c>
    </row>
    <row r="91" spans="1:6" x14ac:dyDescent="0.25">
      <c r="A91" s="19" t="str">
        <f>IFERROR(IF(AND($A$12=$M$12,VLOOKUP(Instructions!$D$19,'District Information'!A:S,19,FALSE)&gt;=(ROW(A91)-(ROW($A$20)-1))),INDEX('District Information'!AC:AC,MATCH(Instructions!$D$19,'District Information'!U:U,0)+(ROW(A91)-ROW($A$20))),""),"")</f>
        <v/>
      </c>
      <c r="B91" s="19" t="str">
        <f t="shared" si="1"/>
        <v/>
      </c>
      <c r="C91" s="19" t="str">
        <f>IFERROR(IF(AND($A$12=$M$12,VLOOKUP(Instructions!$D$19,'District Information'!A:S,19,FALSE)&gt;=(ROW(A91)-(ROW($A$20)-1))),INDEX('District Information'!AD:AD,MATCH(Instructions!$D$19,'District Information'!U:U,0)+(ROW(A91)-ROW($A$20))),""),"")</f>
        <v/>
      </c>
      <c r="D91" s="19" t="str">
        <f>IFERROR(IF(AND($A$12=$M$12,VLOOKUP(Instructions!$D$19,'District Information'!A:S,19,FALSE)&gt;=(ROW(A91)-(ROW($A$20)-1))),INDEX('District Information'!AE:AE,MATCH(Instructions!$D$19,'District Information'!U:U,0)+(ROW(A91)-ROW($A$20))),""),"")</f>
        <v/>
      </c>
      <c r="E91" s="19" t="str">
        <f>IFERROR(IF(AND($A$12=$M$12,VLOOKUP(Instructions!$D$19,'District Information'!A:S,19,FALSE)&gt;=(ROW(A91)-(ROW($A$20)-1))),INDEX('District Information'!AF:AF,MATCH(Instructions!$D$19,'District Information'!U:U,0)+(ROW(A91)-ROW($A$20))),""),"")</f>
        <v/>
      </c>
      <c r="F91" s="33" t="str">
        <f>IFERROR(IF(AND($A$12=$M$12,VLOOKUP(Instructions!$D$19,'District Information'!A:S,19,FALSE)&gt;=(ROW(A91)-(ROW($A$20)-1))),INDEX('District Information'!AG:AG,MATCH(Instructions!$D$19,'District Information'!U:U,0)+(ROW(A91)-ROW($A$20))),""),"")</f>
        <v/>
      </c>
    </row>
    <row r="92" spans="1:6" x14ac:dyDescent="0.25">
      <c r="A92" s="19" t="str">
        <f>IFERROR(IF(AND($A$12=$M$12,VLOOKUP(Instructions!$D$19,'District Information'!A:S,19,FALSE)&gt;=(ROW(A92)-(ROW($A$20)-1))),INDEX('District Information'!AC:AC,MATCH(Instructions!$D$19,'District Information'!U:U,0)+(ROW(A92)-ROW($A$20))),""),"")</f>
        <v/>
      </c>
      <c r="B92" s="19" t="str">
        <f t="shared" si="1"/>
        <v/>
      </c>
      <c r="C92" s="19" t="str">
        <f>IFERROR(IF(AND($A$12=$M$12,VLOOKUP(Instructions!$D$19,'District Information'!A:S,19,FALSE)&gt;=(ROW(A92)-(ROW($A$20)-1))),INDEX('District Information'!AD:AD,MATCH(Instructions!$D$19,'District Information'!U:U,0)+(ROW(A92)-ROW($A$20))),""),"")</f>
        <v/>
      </c>
      <c r="D92" s="19" t="str">
        <f>IFERROR(IF(AND($A$12=$M$12,VLOOKUP(Instructions!$D$19,'District Information'!A:S,19,FALSE)&gt;=(ROW(A92)-(ROW($A$20)-1))),INDEX('District Information'!AE:AE,MATCH(Instructions!$D$19,'District Information'!U:U,0)+(ROW(A92)-ROW($A$20))),""),"")</f>
        <v/>
      </c>
      <c r="E92" s="19" t="str">
        <f>IFERROR(IF(AND($A$12=$M$12,VLOOKUP(Instructions!$D$19,'District Information'!A:S,19,FALSE)&gt;=(ROW(A92)-(ROW($A$20)-1))),INDEX('District Information'!AF:AF,MATCH(Instructions!$D$19,'District Information'!U:U,0)+(ROW(A92)-ROW($A$20))),""),"")</f>
        <v/>
      </c>
      <c r="F92" s="33" t="str">
        <f>IFERROR(IF(AND($A$12=$M$12,VLOOKUP(Instructions!$D$19,'District Information'!A:S,19,FALSE)&gt;=(ROW(A92)-(ROW($A$20)-1))),INDEX('District Information'!AG:AG,MATCH(Instructions!$D$19,'District Information'!U:U,0)+(ROW(A92)-ROW($A$20))),""),"")</f>
        <v/>
      </c>
    </row>
    <row r="93" spans="1:6" x14ac:dyDescent="0.25">
      <c r="A93" s="19" t="str">
        <f>IFERROR(IF(AND($A$12=$M$12,VLOOKUP(Instructions!$D$19,'District Information'!A:S,19,FALSE)&gt;=(ROW(A93)-(ROW($A$20)-1))),INDEX('District Information'!AC:AC,MATCH(Instructions!$D$19,'District Information'!U:U,0)+(ROW(A93)-ROW($A$20))),""),"")</f>
        <v/>
      </c>
      <c r="B93" s="19" t="str">
        <f t="shared" si="1"/>
        <v/>
      </c>
      <c r="C93" s="19" t="str">
        <f>IFERROR(IF(AND($A$12=$M$12,VLOOKUP(Instructions!$D$19,'District Information'!A:S,19,FALSE)&gt;=(ROW(A93)-(ROW($A$20)-1))),INDEX('District Information'!AD:AD,MATCH(Instructions!$D$19,'District Information'!U:U,0)+(ROW(A93)-ROW($A$20))),""),"")</f>
        <v/>
      </c>
      <c r="D93" s="19" t="str">
        <f>IFERROR(IF(AND($A$12=$M$12,VLOOKUP(Instructions!$D$19,'District Information'!A:S,19,FALSE)&gt;=(ROW(A93)-(ROW($A$20)-1))),INDEX('District Information'!AE:AE,MATCH(Instructions!$D$19,'District Information'!U:U,0)+(ROW(A93)-ROW($A$20))),""),"")</f>
        <v/>
      </c>
      <c r="E93" s="19" t="str">
        <f>IFERROR(IF(AND($A$12=$M$12,VLOOKUP(Instructions!$D$19,'District Information'!A:S,19,FALSE)&gt;=(ROW(A93)-(ROW($A$20)-1))),INDEX('District Information'!AF:AF,MATCH(Instructions!$D$19,'District Information'!U:U,0)+(ROW(A93)-ROW($A$20))),""),"")</f>
        <v/>
      </c>
      <c r="F93" s="33" t="str">
        <f>IFERROR(IF(AND($A$12=$M$12,VLOOKUP(Instructions!$D$19,'District Information'!A:S,19,FALSE)&gt;=(ROW(A93)-(ROW($A$20)-1))),INDEX('District Information'!AG:AG,MATCH(Instructions!$D$19,'District Information'!U:U,0)+(ROW(A93)-ROW($A$20))),""),"")</f>
        <v/>
      </c>
    </row>
    <row r="94" spans="1:6" x14ac:dyDescent="0.25">
      <c r="A94" s="19" t="str">
        <f>IFERROR(IF(AND($A$12=$M$12,VLOOKUP(Instructions!$D$19,'District Information'!A:S,19,FALSE)&gt;=(ROW(A94)-(ROW($A$20)-1))),INDEX('District Information'!AC:AC,MATCH(Instructions!$D$19,'District Information'!U:U,0)+(ROW(A94)-ROW($A$20))),""),"")</f>
        <v/>
      </c>
      <c r="B94" s="19" t="str">
        <f t="shared" si="1"/>
        <v/>
      </c>
      <c r="C94" s="19" t="str">
        <f>IFERROR(IF(AND($A$12=$M$12,VLOOKUP(Instructions!$D$19,'District Information'!A:S,19,FALSE)&gt;=(ROW(A94)-(ROW($A$20)-1))),INDEX('District Information'!AD:AD,MATCH(Instructions!$D$19,'District Information'!U:U,0)+(ROW(A94)-ROW($A$20))),""),"")</f>
        <v/>
      </c>
      <c r="D94" s="19" t="str">
        <f>IFERROR(IF(AND($A$12=$M$12,VLOOKUP(Instructions!$D$19,'District Information'!A:S,19,FALSE)&gt;=(ROW(A94)-(ROW($A$20)-1))),INDEX('District Information'!AE:AE,MATCH(Instructions!$D$19,'District Information'!U:U,0)+(ROW(A94)-ROW($A$20))),""),"")</f>
        <v/>
      </c>
      <c r="E94" s="19" t="str">
        <f>IFERROR(IF(AND($A$12=$M$12,VLOOKUP(Instructions!$D$19,'District Information'!A:S,19,FALSE)&gt;=(ROW(A94)-(ROW($A$20)-1))),INDEX('District Information'!AF:AF,MATCH(Instructions!$D$19,'District Information'!U:U,0)+(ROW(A94)-ROW($A$20))),""),"")</f>
        <v/>
      </c>
      <c r="F94" s="33" t="str">
        <f>IFERROR(IF(AND($A$12=$M$12,VLOOKUP(Instructions!$D$19,'District Information'!A:S,19,FALSE)&gt;=(ROW(A94)-(ROW($A$20)-1))),INDEX('District Information'!AG:AG,MATCH(Instructions!$D$19,'District Information'!U:U,0)+(ROW(A94)-ROW($A$20))),""),"")</f>
        <v/>
      </c>
    </row>
    <row r="95" spans="1:6" x14ac:dyDescent="0.25">
      <c r="A95" s="19" t="str">
        <f>IFERROR(IF(AND($A$12=$M$12,VLOOKUP(Instructions!$D$19,'District Information'!A:S,19,FALSE)&gt;=(ROW(A95)-(ROW($A$20)-1))),INDEX('District Information'!AC:AC,MATCH(Instructions!$D$19,'District Information'!U:U,0)+(ROW(A95)-ROW($A$20))),""),"")</f>
        <v/>
      </c>
      <c r="B95" s="19" t="str">
        <f t="shared" si="1"/>
        <v/>
      </c>
      <c r="C95" s="19" t="str">
        <f>IFERROR(IF(AND($A$12=$M$12,VLOOKUP(Instructions!$D$19,'District Information'!A:S,19,FALSE)&gt;=(ROW(A95)-(ROW($A$20)-1))),INDEX('District Information'!AD:AD,MATCH(Instructions!$D$19,'District Information'!U:U,0)+(ROW(A95)-ROW($A$20))),""),"")</f>
        <v/>
      </c>
      <c r="D95" s="19" t="str">
        <f>IFERROR(IF(AND($A$12=$M$12,VLOOKUP(Instructions!$D$19,'District Information'!A:S,19,FALSE)&gt;=(ROW(A95)-(ROW($A$20)-1))),INDEX('District Information'!AE:AE,MATCH(Instructions!$D$19,'District Information'!U:U,0)+(ROW(A95)-ROW($A$20))),""),"")</f>
        <v/>
      </c>
      <c r="E95" s="19" t="str">
        <f>IFERROR(IF(AND($A$12=$M$12,VLOOKUP(Instructions!$D$19,'District Information'!A:S,19,FALSE)&gt;=(ROW(A95)-(ROW($A$20)-1))),INDEX('District Information'!AF:AF,MATCH(Instructions!$D$19,'District Information'!U:U,0)+(ROW(A95)-ROW($A$20))),""),"")</f>
        <v/>
      </c>
      <c r="F95" s="33" t="str">
        <f>IFERROR(IF(AND($A$12=$M$12,VLOOKUP(Instructions!$D$19,'District Information'!A:S,19,FALSE)&gt;=(ROW(A95)-(ROW($A$20)-1))),INDEX('District Information'!AG:AG,MATCH(Instructions!$D$19,'District Information'!U:U,0)+(ROW(A95)-ROW($A$20))),""),"")</f>
        <v/>
      </c>
    </row>
    <row r="96" spans="1:6" x14ac:dyDescent="0.25">
      <c r="A96" s="19" t="str">
        <f>IFERROR(IF(AND($A$12=$M$12,VLOOKUP(Instructions!$D$19,'District Information'!A:S,19,FALSE)&gt;=(ROW(A96)-(ROW($A$20)-1))),INDEX('District Information'!AC:AC,MATCH(Instructions!$D$19,'District Information'!U:U,0)+(ROW(A96)-ROW($A$20))),""),"")</f>
        <v/>
      </c>
      <c r="B96" s="19" t="str">
        <f t="shared" si="1"/>
        <v/>
      </c>
      <c r="C96" s="19" t="str">
        <f>IFERROR(IF(AND($A$12=$M$12,VLOOKUP(Instructions!$D$19,'District Information'!A:S,19,FALSE)&gt;=(ROW(A96)-(ROW($A$20)-1))),INDEX('District Information'!AD:AD,MATCH(Instructions!$D$19,'District Information'!U:U,0)+(ROW(A96)-ROW($A$20))),""),"")</f>
        <v/>
      </c>
      <c r="D96" s="19" t="str">
        <f>IFERROR(IF(AND($A$12=$M$12,VLOOKUP(Instructions!$D$19,'District Information'!A:S,19,FALSE)&gt;=(ROW(A96)-(ROW($A$20)-1))),INDEX('District Information'!AE:AE,MATCH(Instructions!$D$19,'District Information'!U:U,0)+(ROW(A96)-ROW($A$20))),""),"")</f>
        <v/>
      </c>
      <c r="E96" s="19" t="str">
        <f>IFERROR(IF(AND($A$12=$M$12,VLOOKUP(Instructions!$D$19,'District Information'!A:S,19,FALSE)&gt;=(ROW(A96)-(ROW($A$20)-1))),INDEX('District Information'!AF:AF,MATCH(Instructions!$D$19,'District Information'!U:U,0)+(ROW(A96)-ROW($A$20))),""),"")</f>
        <v/>
      </c>
      <c r="F96" s="33" t="str">
        <f>IFERROR(IF(AND($A$12=$M$12,VLOOKUP(Instructions!$D$19,'District Information'!A:S,19,FALSE)&gt;=(ROW(A96)-(ROW($A$20)-1))),INDEX('District Information'!AG:AG,MATCH(Instructions!$D$19,'District Information'!U:U,0)+(ROW(A96)-ROW($A$20))),""),"")</f>
        <v/>
      </c>
    </row>
    <row r="97" spans="1:6" x14ac:dyDescent="0.25">
      <c r="A97" s="19" t="str">
        <f>IFERROR(IF(AND($A$12=$M$12,VLOOKUP(Instructions!$D$19,'District Information'!A:S,19,FALSE)&gt;=(ROW(A97)-(ROW($A$20)-1))),INDEX('District Information'!AC:AC,MATCH(Instructions!$D$19,'District Information'!U:U,0)+(ROW(A97)-ROW($A$20))),""),"")</f>
        <v/>
      </c>
      <c r="B97" s="19" t="str">
        <f t="shared" si="1"/>
        <v/>
      </c>
      <c r="C97" s="19" t="str">
        <f>IFERROR(IF(AND($A$12=$M$12,VLOOKUP(Instructions!$D$19,'District Information'!A:S,19,FALSE)&gt;=(ROW(A97)-(ROW($A$20)-1))),INDEX('District Information'!AD:AD,MATCH(Instructions!$D$19,'District Information'!U:U,0)+(ROW(A97)-ROW($A$20))),""),"")</f>
        <v/>
      </c>
      <c r="D97" s="19" t="str">
        <f>IFERROR(IF(AND($A$12=$M$12,VLOOKUP(Instructions!$D$19,'District Information'!A:S,19,FALSE)&gt;=(ROW(A97)-(ROW($A$20)-1))),INDEX('District Information'!AE:AE,MATCH(Instructions!$D$19,'District Information'!U:U,0)+(ROW(A97)-ROW($A$20))),""),"")</f>
        <v/>
      </c>
      <c r="E97" s="19" t="str">
        <f>IFERROR(IF(AND($A$12=$M$12,VLOOKUP(Instructions!$D$19,'District Information'!A:S,19,FALSE)&gt;=(ROW(A97)-(ROW($A$20)-1))),INDEX('District Information'!AF:AF,MATCH(Instructions!$D$19,'District Information'!U:U,0)+(ROW(A97)-ROW($A$20))),""),"")</f>
        <v/>
      </c>
      <c r="F97" s="33" t="str">
        <f>IFERROR(IF(AND($A$12=$M$12,VLOOKUP(Instructions!$D$19,'District Information'!A:S,19,FALSE)&gt;=(ROW(A97)-(ROW($A$20)-1))),INDEX('District Information'!AG:AG,MATCH(Instructions!$D$19,'District Information'!U:U,0)+(ROW(A97)-ROW($A$20))),""),"")</f>
        <v/>
      </c>
    </row>
    <row r="98" spans="1:6" x14ac:dyDescent="0.25">
      <c r="A98" s="19" t="str">
        <f>IFERROR(IF(AND($A$12=$M$12,VLOOKUP(Instructions!$D$19,'District Information'!A:S,19,FALSE)&gt;=(ROW(A98)-(ROW($A$20)-1))),INDEX('District Information'!AC:AC,MATCH(Instructions!$D$19,'District Information'!U:U,0)+(ROW(A98)-ROW($A$20))),""),"")</f>
        <v/>
      </c>
      <c r="B98" s="19" t="str">
        <f t="shared" si="1"/>
        <v/>
      </c>
      <c r="C98" s="19" t="str">
        <f>IFERROR(IF(AND($A$12=$M$12,VLOOKUP(Instructions!$D$19,'District Information'!A:S,19,FALSE)&gt;=(ROW(A98)-(ROW($A$20)-1))),INDEX('District Information'!AD:AD,MATCH(Instructions!$D$19,'District Information'!U:U,0)+(ROW(A98)-ROW($A$20))),""),"")</f>
        <v/>
      </c>
      <c r="D98" s="19" t="str">
        <f>IFERROR(IF(AND($A$12=$M$12,VLOOKUP(Instructions!$D$19,'District Information'!A:S,19,FALSE)&gt;=(ROW(A98)-(ROW($A$20)-1))),INDEX('District Information'!AE:AE,MATCH(Instructions!$D$19,'District Information'!U:U,0)+(ROW(A98)-ROW($A$20))),""),"")</f>
        <v/>
      </c>
      <c r="E98" s="19" t="str">
        <f>IFERROR(IF(AND($A$12=$M$12,VLOOKUP(Instructions!$D$19,'District Information'!A:S,19,FALSE)&gt;=(ROW(A98)-(ROW($A$20)-1))),INDEX('District Information'!AF:AF,MATCH(Instructions!$D$19,'District Information'!U:U,0)+(ROW(A98)-ROW($A$20))),""),"")</f>
        <v/>
      </c>
      <c r="F98" s="33" t="str">
        <f>IFERROR(IF(AND($A$12=$M$12,VLOOKUP(Instructions!$D$19,'District Information'!A:S,19,FALSE)&gt;=(ROW(A98)-(ROW($A$20)-1))),INDEX('District Information'!AG:AG,MATCH(Instructions!$D$19,'District Information'!U:U,0)+(ROW(A98)-ROW($A$20))),""),"")</f>
        <v/>
      </c>
    </row>
    <row r="99" spans="1:6" x14ac:dyDescent="0.25">
      <c r="A99" s="19" t="str">
        <f>IFERROR(IF(AND($A$12=$M$12,VLOOKUP(Instructions!$D$19,'District Information'!A:S,19,FALSE)&gt;=(ROW(A99)-(ROW($A$20)-1))),INDEX('District Information'!AC:AC,MATCH(Instructions!$D$19,'District Information'!U:U,0)+(ROW(A99)-ROW($A$20))),""),"")</f>
        <v/>
      </c>
      <c r="B99" s="19" t="str">
        <f t="shared" si="1"/>
        <v/>
      </c>
      <c r="C99" s="19" t="str">
        <f>IFERROR(IF(AND($A$12=$M$12,VLOOKUP(Instructions!$D$19,'District Information'!A:S,19,FALSE)&gt;=(ROW(A99)-(ROW($A$20)-1))),INDEX('District Information'!AD:AD,MATCH(Instructions!$D$19,'District Information'!U:U,0)+(ROW(A99)-ROW($A$20))),""),"")</f>
        <v/>
      </c>
      <c r="D99" s="19" t="str">
        <f>IFERROR(IF(AND($A$12=$M$12,VLOOKUP(Instructions!$D$19,'District Information'!A:S,19,FALSE)&gt;=(ROW(A99)-(ROW($A$20)-1))),INDEX('District Information'!AE:AE,MATCH(Instructions!$D$19,'District Information'!U:U,0)+(ROW(A99)-ROW($A$20))),""),"")</f>
        <v/>
      </c>
      <c r="E99" s="19" t="str">
        <f>IFERROR(IF(AND($A$12=$M$12,VLOOKUP(Instructions!$D$19,'District Information'!A:S,19,FALSE)&gt;=(ROW(A99)-(ROW($A$20)-1))),INDEX('District Information'!AF:AF,MATCH(Instructions!$D$19,'District Information'!U:U,0)+(ROW(A99)-ROW($A$20))),""),"")</f>
        <v/>
      </c>
      <c r="F99" s="33" t="str">
        <f>IFERROR(IF(AND($A$12=$M$12,VLOOKUP(Instructions!$D$19,'District Information'!A:S,19,FALSE)&gt;=(ROW(A99)-(ROW($A$20)-1))),INDEX('District Information'!AG:AG,MATCH(Instructions!$D$19,'District Information'!U:U,0)+(ROW(A99)-ROW($A$20))),""),"")</f>
        <v/>
      </c>
    </row>
    <row r="100" spans="1:6" x14ac:dyDescent="0.25">
      <c r="A100" s="19" t="str">
        <f>IFERROR(IF(AND($A$12=$M$12,VLOOKUP(Instructions!$D$19,'District Information'!A:S,19,FALSE)&gt;=(ROW(A100)-(ROW($A$20)-1))),INDEX('District Information'!AC:AC,MATCH(Instructions!$D$19,'District Information'!U:U,0)+(ROW(A100)-ROW($A$20))),""),"")</f>
        <v/>
      </c>
      <c r="B100" s="19" t="str">
        <f t="shared" si="1"/>
        <v/>
      </c>
      <c r="C100" s="19" t="str">
        <f>IFERROR(IF(AND($A$12=$M$12,VLOOKUP(Instructions!$D$19,'District Information'!A:S,19,FALSE)&gt;=(ROW(A100)-(ROW($A$20)-1))),INDEX('District Information'!AD:AD,MATCH(Instructions!$D$19,'District Information'!U:U,0)+(ROW(A100)-ROW($A$20))),""),"")</f>
        <v/>
      </c>
      <c r="D100" s="19" t="str">
        <f>IFERROR(IF(AND($A$12=$M$12,VLOOKUP(Instructions!$D$19,'District Information'!A:S,19,FALSE)&gt;=(ROW(A100)-(ROW($A$20)-1))),INDEX('District Information'!AE:AE,MATCH(Instructions!$D$19,'District Information'!U:U,0)+(ROW(A100)-ROW($A$20))),""),"")</f>
        <v/>
      </c>
      <c r="E100" s="19" t="str">
        <f>IFERROR(IF(AND($A$12=$M$12,VLOOKUP(Instructions!$D$19,'District Information'!A:S,19,FALSE)&gt;=(ROW(A100)-(ROW($A$20)-1))),INDEX('District Information'!AF:AF,MATCH(Instructions!$D$19,'District Information'!U:U,0)+(ROW(A100)-ROW($A$20))),""),"")</f>
        <v/>
      </c>
      <c r="F100" s="33" t="str">
        <f>IFERROR(IF(AND($A$12=$M$12,VLOOKUP(Instructions!$D$19,'District Information'!A:S,19,FALSE)&gt;=(ROW(A100)-(ROW($A$20)-1))),INDEX('District Information'!AG:AG,MATCH(Instructions!$D$19,'District Information'!U:U,0)+(ROW(A100)-ROW($A$20))),""),"")</f>
        <v/>
      </c>
    </row>
    <row r="101" spans="1:6" x14ac:dyDescent="0.25">
      <c r="A101" s="19" t="str">
        <f>IFERROR(IF(AND($A$12=$M$12,VLOOKUP(Instructions!$D$19,'District Information'!A:S,19,FALSE)&gt;=(ROW(A101)-(ROW($A$20)-1))),INDEX('District Information'!AC:AC,MATCH(Instructions!$D$19,'District Information'!U:U,0)+(ROW(A101)-ROW($A$20))),""),"")</f>
        <v/>
      </c>
      <c r="B101" s="19" t="str">
        <f t="shared" si="1"/>
        <v/>
      </c>
      <c r="C101" s="19" t="str">
        <f>IFERROR(IF(AND($A$12=$M$12,VLOOKUP(Instructions!$D$19,'District Information'!A:S,19,FALSE)&gt;=(ROW(A101)-(ROW($A$20)-1))),INDEX('District Information'!AD:AD,MATCH(Instructions!$D$19,'District Information'!U:U,0)+(ROW(A101)-ROW($A$20))),""),"")</f>
        <v/>
      </c>
      <c r="D101" s="19" t="str">
        <f>IFERROR(IF(AND($A$12=$M$12,VLOOKUP(Instructions!$D$19,'District Information'!A:S,19,FALSE)&gt;=(ROW(A101)-(ROW($A$20)-1))),INDEX('District Information'!AE:AE,MATCH(Instructions!$D$19,'District Information'!U:U,0)+(ROW(A101)-ROW($A$20))),""),"")</f>
        <v/>
      </c>
      <c r="E101" s="19" t="str">
        <f>IFERROR(IF(AND($A$12=$M$12,VLOOKUP(Instructions!$D$19,'District Information'!A:S,19,FALSE)&gt;=(ROW(A101)-(ROW($A$20)-1))),INDEX('District Information'!AF:AF,MATCH(Instructions!$D$19,'District Information'!U:U,0)+(ROW(A101)-ROW($A$20))),""),"")</f>
        <v/>
      </c>
      <c r="F101" s="33" t="str">
        <f>IFERROR(IF(AND($A$12=$M$12,VLOOKUP(Instructions!$D$19,'District Information'!A:S,19,FALSE)&gt;=(ROW(A101)-(ROW($A$20)-1))),INDEX('District Information'!AG:AG,MATCH(Instructions!$D$19,'District Information'!U:U,0)+(ROW(A101)-ROW($A$20))),""),"")</f>
        <v/>
      </c>
    </row>
    <row r="102" spans="1:6" x14ac:dyDescent="0.25">
      <c r="A102" s="19" t="str">
        <f>IFERROR(IF(AND($A$12=$M$12,VLOOKUP(Instructions!$D$19,'District Information'!A:S,19,FALSE)&gt;=(ROW(A102)-(ROW($A$20)-1))),INDEX('District Information'!AC:AC,MATCH(Instructions!$D$19,'District Information'!U:U,0)+(ROW(A102)-ROW($A$20))),""),"")</f>
        <v/>
      </c>
      <c r="B102" s="19" t="str">
        <f t="shared" si="1"/>
        <v/>
      </c>
      <c r="C102" s="19" t="str">
        <f>IFERROR(IF(AND($A$12=$M$12,VLOOKUP(Instructions!$D$19,'District Information'!A:S,19,FALSE)&gt;=(ROW(A102)-(ROW($A$20)-1))),INDEX('District Information'!AD:AD,MATCH(Instructions!$D$19,'District Information'!U:U,0)+(ROW(A102)-ROW($A$20))),""),"")</f>
        <v/>
      </c>
      <c r="D102" s="19" t="str">
        <f>IFERROR(IF(AND($A$12=$M$12,VLOOKUP(Instructions!$D$19,'District Information'!A:S,19,FALSE)&gt;=(ROW(A102)-(ROW($A$20)-1))),INDEX('District Information'!AE:AE,MATCH(Instructions!$D$19,'District Information'!U:U,0)+(ROW(A102)-ROW($A$20))),""),"")</f>
        <v/>
      </c>
      <c r="E102" s="19" t="str">
        <f>IFERROR(IF(AND($A$12=$M$12,VLOOKUP(Instructions!$D$19,'District Information'!A:S,19,FALSE)&gt;=(ROW(A102)-(ROW($A$20)-1))),INDEX('District Information'!AF:AF,MATCH(Instructions!$D$19,'District Information'!U:U,0)+(ROW(A102)-ROW($A$20))),""),"")</f>
        <v/>
      </c>
      <c r="F102" s="33" t="str">
        <f>IFERROR(IF(AND($A$12=$M$12,VLOOKUP(Instructions!$D$19,'District Information'!A:S,19,FALSE)&gt;=(ROW(A102)-(ROW($A$20)-1))),INDEX('District Information'!AG:AG,MATCH(Instructions!$D$19,'District Information'!U:U,0)+(ROW(A102)-ROW($A$20))),""),"")</f>
        <v/>
      </c>
    </row>
    <row r="103" spans="1:6" x14ac:dyDescent="0.25">
      <c r="A103" s="19" t="str">
        <f>IFERROR(IF(AND($A$12=$M$12,VLOOKUP(Instructions!$D$19,'District Information'!A:S,19,FALSE)&gt;=(ROW(A103)-(ROW($A$20)-1))),INDEX('District Information'!AC:AC,MATCH(Instructions!$D$19,'District Information'!U:U,0)+(ROW(A103)-ROW($A$20))),""),"")</f>
        <v/>
      </c>
      <c r="B103" s="19" t="str">
        <f t="shared" si="1"/>
        <v/>
      </c>
      <c r="C103" s="19" t="str">
        <f>IFERROR(IF(AND($A$12=$M$12,VLOOKUP(Instructions!$D$19,'District Information'!A:S,19,FALSE)&gt;=(ROW(A103)-(ROW($A$20)-1))),INDEX('District Information'!AD:AD,MATCH(Instructions!$D$19,'District Information'!U:U,0)+(ROW(A103)-ROW($A$20))),""),"")</f>
        <v/>
      </c>
      <c r="D103" s="19" t="str">
        <f>IFERROR(IF(AND($A$12=$M$12,VLOOKUP(Instructions!$D$19,'District Information'!A:S,19,FALSE)&gt;=(ROW(A103)-(ROW($A$20)-1))),INDEX('District Information'!AE:AE,MATCH(Instructions!$D$19,'District Information'!U:U,0)+(ROW(A103)-ROW($A$20))),""),"")</f>
        <v/>
      </c>
      <c r="E103" s="19" t="str">
        <f>IFERROR(IF(AND($A$12=$M$12,VLOOKUP(Instructions!$D$19,'District Information'!A:S,19,FALSE)&gt;=(ROW(A103)-(ROW($A$20)-1))),INDEX('District Information'!AF:AF,MATCH(Instructions!$D$19,'District Information'!U:U,0)+(ROW(A103)-ROW($A$20))),""),"")</f>
        <v/>
      </c>
      <c r="F103" s="33" t="str">
        <f>IFERROR(IF(AND($A$12=$M$12,VLOOKUP(Instructions!$D$19,'District Information'!A:S,19,FALSE)&gt;=(ROW(A103)-(ROW($A$20)-1))),INDEX('District Information'!AG:AG,MATCH(Instructions!$D$19,'District Information'!U:U,0)+(ROW(A103)-ROW($A$20))),""),"")</f>
        <v/>
      </c>
    </row>
    <row r="104" spans="1:6" x14ac:dyDescent="0.25">
      <c r="A104" s="19" t="str">
        <f>IFERROR(IF(AND($A$12=$M$12,VLOOKUP(Instructions!$D$19,'District Information'!A:S,19,FALSE)&gt;=(ROW(A104)-(ROW($A$20)-1))),INDEX('District Information'!AC:AC,MATCH(Instructions!$D$19,'District Information'!U:U,0)+(ROW(A104)-ROW($A$20))),""),"")</f>
        <v/>
      </c>
      <c r="B104" s="19" t="str">
        <f t="shared" si="1"/>
        <v/>
      </c>
      <c r="C104" s="19" t="str">
        <f>IFERROR(IF(AND($A$12=$M$12,VLOOKUP(Instructions!$D$19,'District Information'!A:S,19,FALSE)&gt;=(ROW(A104)-(ROW($A$20)-1))),INDEX('District Information'!AD:AD,MATCH(Instructions!$D$19,'District Information'!U:U,0)+(ROW(A104)-ROW($A$20))),""),"")</f>
        <v/>
      </c>
      <c r="D104" s="19" t="str">
        <f>IFERROR(IF(AND($A$12=$M$12,VLOOKUP(Instructions!$D$19,'District Information'!A:S,19,FALSE)&gt;=(ROW(A104)-(ROW($A$20)-1))),INDEX('District Information'!AE:AE,MATCH(Instructions!$D$19,'District Information'!U:U,0)+(ROW(A104)-ROW($A$20))),""),"")</f>
        <v/>
      </c>
      <c r="E104" s="19" t="str">
        <f>IFERROR(IF(AND($A$12=$M$12,VLOOKUP(Instructions!$D$19,'District Information'!A:S,19,FALSE)&gt;=(ROW(A104)-(ROW($A$20)-1))),INDEX('District Information'!AF:AF,MATCH(Instructions!$D$19,'District Information'!U:U,0)+(ROW(A104)-ROW($A$20))),""),"")</f>
        <v/>
      </c>
      <c r="F104" s="33" t="str">
        <f>IFERROR(IF(AND($A$12=$M$12,VLOOKUP(Instructions!$D$19,'District Information'!A:S,19,FALSE)&gt;=(ROW(A104)-(ROW($A$20)-1))),INDEX('District Information'!AG:AG,MATCH(Instructions!$D$19,'District Information'!U:U,0)+(ROW(A104)-ROW($A$20))),""),"")</f>
        <v/>
      </c>
    </row>
    <row r="105" spans="1:6" x14ac:dyDescent="0.25">
      <c r="A105" s="19" t="str">
        <f>IFERROR(IF(AND($A$12=$M$12,VLOOKUP(Instructions!$D$19,'District Information'!A:S,19,FALSE)&gt;=(ROW(A105)-(ROW($A$20)-1))),INDEX('District Information'!AC:AC,MATCH(Instructions!$D$19,'District Information'!U:U,0)+(ROW(A105)-ROW($A$20))),""),"")</f>
        <v/>
      </c>
      <c r="B105" s="19" t="str">
        <f t="shared" si="1"/>
        <v/>
      </c>
      <c r="C105" s="19" t="str">
        <f>IFERROR(IF(AND($A$12=$M$12,VLOOKUP(Instructions!$D$19,'District Information'!A:S,19,FALSE)&gt;=(ROW(A105)-(ROW($A$20)-1))),INDEX('District Information'!AD:AD,MATCH(Instructions!$D$19,'District Information'!U:U,0)+(ROW(A105)-ROW($A$20))),""),"")</f>
        <v/>
      </c>
      <c r="D105" s="19" t="str">
        <f>IFERROR(IF(AND($A$12=$M$12,VLOOKUP(Instructions!$D$19,'District Information'!A:S,19,FALSE)&gt;=(ROW(A105)-(ROW($A$20)-1))),INDEX('District Information'!AE:AE,MATCH(Instructions!$D$19,'District Information'!U:U,0)+(ROW(A105)-ROW($A$20))),""),"")</f>
        <v/>
      </c>
      <c r="E105" s="19" t="str">
        <f>IFERROR(IF(AND($A$12=$M$12,VLOOKUP(Instructions!$D$19,'District Information'!A:S,19,FALSE)&gt;=(ROW(A105)-(ROW($A$20)-1))),INDEX('District Information'!AF:AF,MATCH(Instructions!$D$19,'District Information'!U:U,0)+(ROW(A105)-ROW($A$20))),""),"")</f>
        <v/>
      </c>
      <c r="F105" s="33" t="str">
        <f>IFERROR(IF(AND($A$12=$M$12,VLOOKUP(Instructions!$D$19,'District Information'!A:S,19,FALSE)&gt;=(ROW(A105)-(ROW($A$20)-1))),INDEX('District Information'!AG:AG,MATCH(Instructions!$D$19,'District Information'!U:U,0)+(ROW(A105)-ROW($A$20))),""),"")</f>
        <v/>
      </c>
    </row>
    <row r="106" spans="1:6" x14ac:dyDescent="0.25">
      <c r="A106" s="19" t="str">
        <f>IFERROR(IF(AND($A$12=$M$12,VLOOKUP(Instructions!$D$19,'District Information'!A:S,19,FALSE)&gt;=(ROW(A106)-(ROW($A$20)-1))),INDEX('District Information'!AC:AC,MATCH(Instructions!$D$19,'District Information'!U:U,0)+(ROW(A106)-ROW($A$20))),""),"")</f>
        <v/>
      </c>
      <c r="B106" s="19" t="str">
        <f t="shared" si="1"/>
        <v/>
      </c>
      <c r="C106" s="19" t="str">
        <f>IFERROR(IF(AND($A$12=$M$12,VLOOKUP(Instructions!$D$19,'District Information'!A:S,19,FALSE)&gt;=(ROW(A106)-(ROW($A$20)-1))),INDEX('District Information'!AD:AD,MATCH(Instructions!$D$19,'District Information'!U:U,0)+(ROW(A106)-ROW($A$20))),""),"")</f>
        <v/>
      </c>
      <c r="D106" s="19" t="str">
        <f>IFERROR(IF(AND($A$12=$M$12,VLOOKUP(Instructions!$D$19,'District Information'!A:S,19,FALSE)&gt;=(ROW(A106)-(ROW($A$20)-1))),INDEX('District Information'!AE:AE,MATCH(Instructions!$D$19,'District Information'!U:U,0)+(ROW(A106)-ROW($A$20))),""),"")</f>
        <v/>
      </c>
      <c r="E106" s="19" t="str">
        <f>IFERROR(IF(AND($A$12=$M$12,VLOOKUP(Instructions!$D$19,'District Information'!A:S,19,FALSE)&gt;=(ROW(A106)-(ROW($A$20)-1))),INDEX('District Information'!AF:AF,MATCH(Instructions!$D$19,'District Information'!U:U,0)+(ROW(A106)-ROW($A$20))),""),"")</f>
        <v/>
      </c>
      <c r="F106" s="33" t="str">
        <f>IFERROR(IF(AND($A$12=$M$12,VLOOKUP(Instructions!$D$19,'District Information'!A:S,19,FALSE)&gt;=(ROW(A106)-(ROW($A$20)-1))),INDEX('District Information'!AG:AG,MATCH(Instructions!$D$19,'District Information'!U:U,0)+(ROW(A106)-ROW($A$20))),""),"")</f>
        <v/>
      </c>
    </row>
    <row r="107" spans="1:6" x14ac:dyDescent="0.25">
      <c r="A107" s="19" t="str">
        <f>IFERROR(IF(AND($A$12=$M$12,VLOOKUP(Instructions!$D$19,'District Information'!A:S,19,FALSE)&gt;=(ROW(A107)-(ROW($A$20)-1))),INDEX('District Information'!AC:AC,MATCH(Instructions!$D$19,'District Information'!U:U,0)+(ROW(A107)-ROW($A$20))),""),"")</f>
        <v/>
      </c>
      <c r="B107" s="19" t="str">
        <f t="shared" si="1"/>
        <v/>
      </c>
      <c r="C107" s="19" t="str">
        <f>IFERROR(IF(AND($A$12=$M$12,VLOOKUP(Instructions!$D$19,'District Information'!A:S,19,FALSE)&gt;=(ROW(A107)-(ROW($A$20)-1))),INDEX('District Information'!AD:AD,MATCH(Instructions!$D$19,'District Information'!U:U,0)+(ROW(A107)-ROW($A$20))),""),"")</f>
        <v/>
      </c>
      <c r="D107" s="19" t="str">
        <f>IFERROR(IF(AND($A$12=$M$12,VLOOKUP(Instructions!$D$19,'District Information'!A:S,19,FALSE)&gt;=(ROW(A107)-(ROW($A$20)-1))),INDEX('District Information'!AE:AE,MATCH(Instructions!$D$19,'District Information'!U:U,0)+(ROW(A107)-ROW($A$20))),""),"")</f>
        <v/>
      </c>
      <c r="E107" s="19" t="str">
        <f>IFERROR(IF(AND($A$12=$M$12,VLOOKUP(Instructions!$D$19,'District Information'!A:S,19,FALSE)&gt;=(ROW(A107)-(ROW($A$20)-1))),INDEX('District Information'!AF:AF,MATCH(Instructions!$D$19,'District Information'!U:U,0)+(ROW(A107)-ROW($A$20))),""),"")</f>
        <v/>
      </c>
      <c r="F107" s="33" t="str">
        <f>IFERROR(IF(AND($A$12=$M$12,VLOOKUP(Instructions!$D$19,'District Information'!A:S,19,FALSE)&gt;=(ROW(A107)-(ROW($A$20)-1))),INDEX('District Information'!AG:AG,MATCH(Instructions!$D$19,'District Information'!U:U,0)+(ROW(A107)-ROW($A$20))),""),"")</f>
        <v/>
      </c>
    </row>
    <row r="108" spans="1:6" x14ac:dyDescent="0.25">
      <c r="A108" s="19" t="str">
        <f>IFERROR(IF(AND($A$12=$M$12,VLOOKUP(Instructions!$D$19,'District Information'!A:S,19,FALSE)&gt;=(ROW(A108)-(ROW($A$20)-1))),INDEX('District Information'!AC:AC,MATCH(Instructions!$D$19,'District Information'!U:U,0)+(ROW(A108)-ROW($A$20))),""),"")</f>
        <v/>
      </c>
      <c r="B108" s="19" t="str">
        <f t="shared" si="1"/>
        <v/>
      </c>
      <c r="C108" s="19" t="str">
        <f>IFERROR(IF(AND($A$12=$M$12,VLOOKUP(Instructions!$D$19,'District Information'!A:S,19,FALSE)&gt;=(ROW(A108)-(ROW($A$20)-1))),INDEX('District Information'!AD:AD,MATCH(Instructions!$D$19,'District Information'!U:U,0)+(ROW(A108)-ROW($A$20))),""),"")</f>
        <v/>
      </c>
      <c r="D108" s="19" t="str">
        <f>IFERROR(IF(AND($A$12=$M$12,VLOOKUP(Instructions!$D$19,'District Information'!A:S,19,FALSE)&gt;=(ROW(A108)-(ROW($A$20)-1))),INDEX('District Information'!AE:AE,MATCH(Instructions!$D$19,'District Information'!U:U,0)+(ROW(A108)-ROW($A$20))),""),"")</f>
        <v/>
      </c>
      <c r="E108" s="19" t="str">
        <f>IFERROR(IF(AND($A$12=$M$12,VLOOKUP(Instructions!$D$19,'District Information'!A:S,19,FALSE)&gt;=(ROW(A108)-(ROW($A$20)-1))),INDEX('District Information'!AF:AF,MATCH(Instructions!$D$19,'District Information'!U:U,0)+(ROW(A108)-ROW($A$20))),""),"")</f>
        <v/>
      </c>
      <c r="F108" s="33" t="str">
        <f>IFERROR(IF(AND($A$12=$M$12,VLOOKUP(Instructions!$D$19,'District Information'!A:S,19,FALSE)&gt;=(ROW(A108)-(ROW($A$20)-1))),INDEX('District Information'!AG:AG,MATCH(Instructions!$D$19,'District Information'!U:U,0)+(ROW(A108)-ROW($A$20))),""),"")</f>
        <v/>
      </c>
    </row>
    <row r="109" spans="1:6" x14ac:dyDescent="0.25">
      <c r="A109" s="19" t="str">
        <f>IFERROR(IF(AND($A$12=$M$12,VLOOKUP(Instructions!$D$19,'District Information'!A:S,19,FALSE)&gt;=(ROW(A109)-(ROW($A$20)-1))),INDEX('District Information'!AC:AC,MATCH(Instructions!$D$19,'District Information'!U:U,0)+(ROW(A109)-ROW($A$20))),""),"")</f>
        <v/>
      </c>
      <c r="B109" s="19" t="str">
        <f t="shared" si="1"/>
        <v/>
      </c>
      <c r="C109" s="19" t="str">
        <f>IFERROR(IF(AND($A$12=$M$12,VLOOKUP(Instructions!$D$19,'District Information'!A:S,19,FALSE)&gt;=(ROW(A109)-(ROW($A$20)-1))),INDEX('District Information'!AD:AD,MATCH(Instructions!$D$19,'District Information'!U:U,0)+(ROW(A109)-ROW($A$20))),""),"")</f>
        <v/>
      </c>
      <c r="D109" s="19" t="str">
        <f>IFERROR(IF(AND($A$12=$M$12,VLOOKUP(Instructions!$D$19,'District Information'!A:S,19,FALSE)&gt;=(ROW(A109)-(ROW($A$20)-1))),INDEX('District Information'!AE:AE,MATCH(Instructions!$D$19,'District Information'!U:U,0)+(ROW(A109)-ROW($A$20))),""),"")</f>
        <v/>
      </c>
      <c r="E109" s="19" t="str">
        <f>IFERROR(IF(AND($A$12=$M$12,VLOOKUP(Instructions!$D$19,'District Information'!A:S,19,FALSE)&gt;=(ROW(A109)-(ROW($A$20)-1))),INDEX('District Information'!AF:AF,MATCH(Instructions!$D$19,'District Information'!U:U,0)+(ROW(A109)-ROW($A$20))),""),"")</f>
        <v/>
      </c>
      <c r="F109" s="33" t="str">
        <f>IFERROR(IF(AND($A$12=$M$12,VLOOKUP(Instructions!$D$19,'District Information'!A:S,19,FALSE)&gt;=(ROW(A109)-(ROW($A$20)-1))),INDEX('District Information'!AG:AG,MATCH(Instructions!$D$19,'District Information'!U:U,0)+(ROW(A109)-ROW($A$20))),""),"")</f>
        <v/>
      </c>
    </row>
    <row r="110" spans="1:6" x14ac:dyDescent="0.25">
      <c r="A110" s="19" t="str">
        <f>IFERROR(IF(AND($A$12=$M$12,VLOOKUP(Instructions!$D$19,'District Information'!A:S,19,FALSE)&gt;=(ROW(A110)-(ROW($A$20)-1))),INDEX('District Information'!AC:AC,MATCH(Instructions!$D$19,'District Information'!U:U,0)+(ROW(A110)-ROW($A$20))),""),"")</f>
        <v/>
      </c>
      <c r="B110" s="19" t="str">
        <f t="shared" ref="B110:B150" si="2">IF(A110&lt;&gt;""," ","")</f>
        <v/>
      </c>
      <c r="C110" s="19" t="str">
        <f>IFERROR(IF(AND($A$12=$M$12,VLOOKUP(Instructions!$D$19,'District Information'!A:S,19,FALSE)&gt;=(ROW(A110)-(ROW($A$20)-1))),INDEX('District Information'!AD:AD,MATCH(Instructions!$D$19,'District Information'!U:U,0)+(ROW(A110)-ROW($A$20))),""),"")</f>
        <v/>
      </c>
      <c r="D110" s="19" t="str">
        <f>IFERROR(IF(AND($A$12=$M$12,VLOOKUP(Instructions!$D$19,'District Information'!A:S,19,FALSE)&gt;=(ROW(A110)-(ROW($A$20)-1))),INDEX('District Information'!AE:AE,MATCH(Instructions!$D$19,'District Information'!U:U,0)+(ROW(A110)-ROW($A$20))),""),"")</f>
        <v/>
      </c>
      <c r="E110" s="19" t="str">
        <f>IFERROR(IF(AND($A$12=$M$12,VLOOKUP(Instructions!$D$19,'District Information'!A:S,19,FALSE)&gt;=(ROW(A110)-(ROW($A$20)-1))),INDEX('District Information'!AF:AF,MATCH(Instructions!$D$19,'District Information'!U:U,0)+(ROW(A110)-ROW($A$20))),""),"")</f>
        <v/>
      </c>
      <c r="F110" s="33" t="str">
        <f>IFERROR(IF(AND($A$12=$M$12,VLOOKUP(Instructions!$D$19,'District Information'!A:S,19,FALSE)&gt;=(ROW(A110)-(ROW($A$20)-1))),INDEX('District Information'!AG:AG,MATCH(Instructions!$D$19,'District Information'!U:U,0)+(ROW(A110)-ROW($A$20))),""),"")</f>
        <v/>
      </c>
    </row>
    <row r="111" spans="1:6" x14ac:dyDescent="0.25">
      <c r="A111" s="19" t="str">
        <f>IFERROR(IF(AND($A$12=$M$12,VLOOKUP(Instructions!$D$19,'District Information'!A:S,19,FALSE)&gt;=(ROW(A111)-(ROW($A$20)-1))),INDEX('District Information'!AC:AC,MATCH(Instructions!$D$19,'District Information'!U:U,0)+(ROW(A111)-ROW($A$20))),""),"")</f>
        <v/>
      </c>
      <c r="B111" s="19" t="str">
        <f t="shared" si="2"/>
        <v/>
      </c>
      <c r="C111" s="19" t="str">
        <f>IFERROR(IF(AND($A$12=$M$12,VLOOKUP(Instructions!$D$19,'District Information'!A:S,19,FALSE)&gt;=(ROW(A111)-(ROW($A$20)-1))),INDEX('District Information'!AD:AD,MATCH(Instructions!$D$19,'District Information'!U:U,0)+(ROW(A111)-ROW($A$20))),""),"")</f>
        <v/>
      </c>
      <c r="D111" s="19" t="str">
        <f>IFERROR(IF(AND($A$12=$M$12,VLOOKUP(Instructions!$D$19,'District Information'!A:S,19,FALSE)&gt;=(ROW(A111)-(ROW($A$20)-1))),INDEX('District Information'!AE:AE,MATCH(Instructions!$D$19,'District Information'!U:U,0)+(ROW(A111)-ROW($A$20))),""),"")</f>
        <v/>
      </c>
      <c r="E111" s="19" t="str">
        <f>IFERROR(IF(AND($A$12=$M$12,VLOOKUP(Instructions!$D$19,'District Information'!A:S,19,FALSE)&gt;=(ROW(A111)-(ROW($A$20)-1))),INDEX('District Information'!AF:AF,MATCH(Instructions!$D$19,'District Information'!U:U,0)+(ROW(A111)-ROW($A$20))),""),"")</f>
        <v/>
      </c>
      <c r="F111" s="33" t="str">
        <f>IFERROR(IF(AND($A$12=$M$12,VLOOKUP(Instructions!$D$19,'District Information'!A:S,19,FALSE)&gt;=(ROW(A111)-(ROW($A$20)-1))),INDEX('District Information'!AG:AG,MATCH(Instructions!$D$19,'District Information'!U:U,0)+(ROW(A111)-ROW($A$20))),""),"")</f>
        <v/>
      </c>
    </row>
    <row r="112" spans="1:6" x14ac:dyDescent="0.25">
      <c r="A112" s="19" t="str">
        <f>IFERROR(IF(AND($A$12=$M$12,VLOOKUP(Instructions!$D$19,'District Information'!A:S,19,FALSE)&gt;=(ROW(A112)-(ROW($A$20)-1))),INDEX('District Information'!AC:AC,MATCH(Instructions!$D$19,'District Information'!U:U,0)+(ROW(A112)-ROW($A$20))),""),"")</f>
        <v/>
      </c>
      <c r="B112" s="19" t="str">
        <f t="shared" si="2"/>
        <v/>
      </c>
      <c r="C112" s="19" t="str">
        <f>IFERROR(IF(AND($A$12=$M$12,VLOOKUP(Instructions!$D$19,'District Information'!A:S,19,FALSE)&gt;=(ROW(A112)-(ROW($A$20)-1))),INDEX('District Information'!AD:AD,MATCH(Instructions!$D$19,'District Information'!U:U,0)+(ROW(A112)-ROW($A$20))),""),"")</f>
        <v/>
      </c>
      <c r="D112" s="19" t="str">
        <f>IFERROR(IF(AND($A$12=$M$12,VLOOKUP(Instructions!$D$19,'District Information'!A:S,19,FALSE)&gt;=(ROW(A112)-(ROW($A$20)-1))),INDEX('District Information'!AE:AE,MATCH(Instructions!$D$19,'District Information'!U:U,0)+(ROW(A112)-ROW($A$20))),""),"")</f>
        <v/>
      </c>
      <c r="E112" s="19" t="str">
        <f>IFERROR(IF(AND($A$12=$M$12,VLOOKUP(Instructions!$D$19,'District Information'!A:S,19,FALSE)&gt;=(ROW(A112)-(ROW($A$20)-1))),INDEX('District Information'!AF:AF,MATCH(Instructions!$D$19,'District Information'!U:U,0)+(ROW(A112)-ROW($A$20))),""),"")</f>
        <v/>
      </c>
      <c r="F112" s="33" t="str">
        <f>IFERROR(IF(AND($A$12=$M$12,VLOOKUP(Instructions!$D$19,'District Information'!A:S,19,FALSE)&gt;=(ROW(A112)-(ROW($A$20)-1))),INDEX('District Information'!AG:AG,MATCH(Instructions!$D$19,'District Information'!U:U,0)+(ROW(A112)-ROW($A$20))),""),"")</f>
        <v/>
      </c>
    </row>
    <row r="113" spans="1:6" x14ac:dyDescent="0.25">
      <c r="A113" s="19" t="str">
        <f>IFERROR(IF(AND($A$12=$M$12,VLOOKUP(Instructions!$D$19,'District Information'!A:S,19,FALSE)&gt;=(ROW(A113)-(ROW($A$20)-1))),INDEX('District Information'!AC:AC,MATCH(Instructions!$D$19,'District Information'!U:U,0)+(ROW(A113)-ROW($A$20))),""),"")</f>
        <v/>
      </c>
      <c r="B113" s="19" t="str">
        <f t="shared" si="2"/>
        <v/>
      </c>
      <c r="C113" s="19" t="str">
        <f>IFERROR(IF(AND($A$12=$M$12,VLOOKUP(Instructions!$D$19,'District Information'!A:S,19,FALSE)&gt;=(ROW(A113)-(ROW($A$20)-1))),INDEX('District Information'!AD:AD,MATCH(Instructions!$D$19,'District Information'!U:U,0)+(ROW(A113)-ROW($A$20))),""),"")</f>
        <v/>
      </c>
      <c r="D113" s="19" t="str">
        <f>IFERROR(IF(AND($A$12=$M$12,VLOOKUP(Instructions!$D$19,'District Information'!A:S,19,FALSE)&gt;=(ROW(A113)-(ROW($A$20)-1))),INDEX('District Information'!AE:AE,MATCH(Instructions!$D$19,'District Information'!U:U,0)+(ROW(A113)-ROW($A$20))),""),"")</f>
        <v/>
      </c>
      <c r="E113" s="19" t="str">
        <f>IFERROR(IF(AND($A$12=$M$12,VLOOKUP(Instructions!$D$19,'District Information'!A:S,19,FALSE)&gt;=(ROW(A113)-(ROW($A$20)-1))),INDEX('District Information'!AF:AF,MATCH(Instructions!$D$19,'District Information'!U:U,0)+(ROW(A113)-ROW($A$20))),""),"")</f>
        <v/>
      </c>
      <c r="F113" s="33" t="str">
        <f>IFERROR(IF(AND($A$12=$M$12,VLOOKUP(Instructions!$D$19,'District Information'!A:S,19,FALSE)&gt;=(ROW(A113)-(ROW($A$20)-1))),INDEX('District Information'!AG:AG,MATCH(Instructions!$D$19,'District Information'!U:U,0)+(ROW(A113)-ROW($A$20))),""),"")</f>
        <v/>
      </c>
    </row>
    <row r="114" spans="1:6" x14ac:dyDescent="0.25">
      <c r="A114" s="19" t="str">
        <f>IFERROR(IF(AND($A$12=$M$12,VLOOKUP(Instructions!$D$19,'District Information'!A:S,19,FALSE)&gt;=(ROW(A114)-(ROW($A$20)-1))),INDEX('District Information'!AC:AC,MATCH(Instructions!$D$19,'District Information'!U:U,0)+(ROW(A114)-ROW($A$20))),""),"")</f>
        <v/>
      </c>
      <c r="B114" s="19" t="str">
        <f t="shared" si="2"/>
        <v/>
      </c>
      <c r="C114" s="19" t="str">
        <f>IFERROR(IF(AND($A$12=$M$12,VLOOKUP(Instructions!$D$19,'District Information'!A:S,19,FALSE)&gt;=(ROW(A114)-(ROW($A$20)-1))),INDEX('District Information'!AD:AD,MATCH(Instructions!$D$19,'District Information'!U:U,0)+(ROW(A114)-ROW($A$20))),""),"")</f>
        <v/>
      </c>
      <c r="D114" s="19" t="str">
        <f>IFERROR(IF(AND($A$12=$M$12,VLOOKUP(Instructions!$D$19,'District Information'!A:S,19,FALSE)&gt;=(ROW(A114)-(ROW($A$20)-1))),INDEX('District Information'!AE:AE,MATCH(Instructions!$D$19,'District Information'!U:U,0)+(ROW(A114)-ROW($A$20))),""),"")</f>
        <v/>
      </c>
      <c r="E114" s="19" t="str">
        <f>IFERROR(IF(AND($A$12=$M$12,VLOOKUP(Instructions!$D$19,'District Information'!A:S,19,FALSE)&gt;=(ROW(A114)-(ROW($A$20)-1))),INDEX('District Information'!AF:AF,MATCH(Instructions!$D$19,'District Information'!U:U,0)+(ROW(A114)-ROW($A$20))),""),"")</f>
        <v/>
      </c>
      <c r="F114" s="33" t="str">
        <f>IFERROR(IF(AND($A$12=$M$12,VLOOKUP(Instructions!$D$19,'District Information'!A:S,19,FALSE)&gt;=(ROW(A114)-(ROW($A$20)-1))),INDEX('District Information'!AG:AG,MATCH(Instructions!$D$19,'District Information'!U:U,0)+(ROW(A114)-ROW($A$20))),""),"")</f>
        <v/>
      </c>
    </row>
    <row r="115" spans="1:6" x14ac:dyDescent="0.25">
      <c r="A115" s="19" t="str">
        <f>IFERROR(IF(AND($A$12=$M$12,VLOOKUP(Instructions!$D$19,'District Information'!A:S,19,FALSE)&gt;=(ROW(A115)-(ROW($A$20)-1))),INDEX('District Information'!AC:AC,MATCH(Instructions!$D$19,'District Information'!U:U,0)+(ROW(A115)-ROW($A$20))),""),"")</f>
        <v/>
      </c>
      <c r="B115" s="19" t="str">
        <f t="shared" si="2"/>
        <v/>
      </c>
      <c r="C115" s="19" t="str">
        <f>IFERROR(IF(AND($A$12=$M$12,VLOOKUP(Instructions!$D$19,'District Information'!A:S,19,FALSE)&gt;=(ROW(A115)-(ROW($A$20)-1))),INDEX('District Information'!AD:AD,MATCH(Instructions!$D$19,'District Information'!U:U,0)+(ROW(A115)-ROW($A$20))),""),"")</f>
        <v/>
      </c>
      <c r="D115" s="19" t="str">
        <f>IFERROR(IF(AND($A$12=$M$12,VLOOKUP(Instructions!$D$19,'District Information'!A:S,19,FALSE)&gt;=(ROW(A115)-(ROW($A$20)-1))),INDEX('District Information'!AE:AE,MATCH(Instructions!$D$19,'District Information'!U:U,0)+(ROW(A115)-ROW($A$20))),""),"")</f>
        <v/>
      </c>
      <c r="E115" s="19" t="str">
        <f>IFERROR(IF(AND($A$12=$M$12,VLOOKUP(Instructions!$D$19,'District Information'!A:S,19,FALSE)&gt;=(ROW(A115)-(ROW($A$20)-1))),INDEX('District Information'!AF:AF,MATCH(Instructions!$D$19,'District Information'!U:U,0)+(ROW(A115)-ROW($A$20))),""),"")</f>
        <v/>
      </c>
      <c r="F115" s="33" t="str">
        <f>IFERROR(IF(AND($A$12=$M$12,VLOOKUP(Instructions!$D$19,'District Information'!A:S,19,FALSE)&gt;=(ROW(A115)-(ROW($A$20)-1))),INDEX('District Information'!AG:AG,MATCH(Instructions!$D$19,'District Information'!U:U,0)+(ROW(A115)-ROW($A$20))),""),"")</f>
        <v/>
      </c>
    </row>
    <row r="116" spans="1:6" x14ac:dyDescent="0.25">
      <c r="A116" s="19" t="str">
        <f>IFERROR(IF(AND($A$12=$M$12,VLOOKUP(Instructions!$D$19,'District Information'!A:S,19,FALSE)&gt;=(ROW(A116)-(ROW($A$20)-1))),INDEX('District Information'!AC:AC,MATCH(Instructions!$D$19,'District Information'!U:U,0)+(ROW(A116)-ROW($A$20))),""),"")</f>
        <v/>
      </c>
      <c r="B116" s="19" t="str">
        <f t="shared" si="2"/>
        <v/>
      </c>
      <c r="C116" s="19" t="str">
        <f>IFERROR(IF(AND($A$12=$M$12,VLOOKUP(Instructions!$D$19,'District Information'!A:S,19,FALSE)&gt;=(ROW(A116)-(ROW($A$20)-1))),INDEX('District Information'!AD:AD,MATCH(Instructions!$D$19,'District Information'!U:U,0)+(ROW(A116)-ROW($A$20))),""),"")</f>
        <v/>
      </c>
      <c r="D116" s="19" t="str">
        <f>IFERROR(IF(AND($A$12=$M$12,VLOOKUP(Instructions!$D$19,'District Information'!A:S,19,FALSE)&gt;=(ROW(A116)-(ROW($A$20)-1))),INDEX('District Information'!AE:AE,MATCH(Instructions!$D$19,'District Information'!U:U,0)+(ROW(A116)-ROW($A$20))),""),"")</f>
        <v/>
      </c>
      <c r="E116" s="19" t="str">
        <f>IFERROR(IF(AND($A$12=$M$12,VLOOKUP(Instructions!$D$19,'District Information'!A:S,19,FALSE)&gt;=(ROW(A116)-(ROW($A$20)-1))),INDEX('District Information'!AF:AF,MATCH(Instructions!$D$19,'District Information'!U:U,0)+(ROW(A116)-ROW($A$20))),""),"")</f>
        <v/>
      </c>
      <c r="F116" s="33" t="str">
        <f>IFERROR(IF(AND($A$12=$M$12,VLOOKUP(Instructions!$D$19,'District Information'!A:S,19,FALSE)&gt;=(ROW(A116)-(ROW($A$20)-1))),INDEX('District Information'!AG:AG,MATCH(Instructions!$D$19,'District Information'!U:U,0)+(ROW(A116)-ROW($A$20))),""),"")</f>
        <v/>
      </c>
    </row>
    <row r="117" spans="1:6" x14ac:dyDescent="0.25">
      <c r="A117" s="19" t="str">
        <f>IFERROR(IF(AND($A$12=$M$12,VLOOKUP(Instructions!$D$19,'District Information'!A:S,19,FALSE)&gt;=(ROW(A117)-(ROW($A$20)-1))),INDEX('District Information'!AC:AC,MATCH(Instructions!$D$19,'District Information'!U:U,0)+(ROW(A117)-ROW($A$20))),""),"")</f>
        <v/>
      </c>
      <c r="B117" s="19" t="str">
        <f t="shared" si="2"/>
        <v/>
      </c>
      <c r="C117" s="19" t="str">
        <f>IFERROR(IF(AND($A$12=$M$12,VLOOKUP(Instructions!$D$19,'District Information'!A:S,19,FALSE)&gt;=(ROW(A117)-(ROW($A$20)-1))),INDEX('District Information'!AD:AD,MATCH(Instructions!$D$19,'District Information'!U:U,0)+(ROW(A117)-ROW($A$20))),""),"")</f>
        <v/>
      </c>
      <c r="D117" s="19" t="str">
        <f>IFERROR(IF(AND($A$12=$M$12,VLOOKUP(Instructions!$D$19,'District Information'!A:S,19,FALSE)&gt;=(ROW(A117)-(ROW($A$20)-1))),INDEX('District Information'!AE:AE,MATCH(Instructions!$D$19,'District Information'!U:U,0)+(ROW(A117)-ROW($A$20))),""),"")</f>
        <v/>
      </c>
      <c r="E117" s="19" t="str">
        <f>IFERROR(IF(AND($A$12=$M$12,VLOOKUP(Instructions!$D$19,'District Information'!A:S,19,FALSE)&gt;=(ROW(A117)-(ROW($A$20)-1))),INDEX('District Information'!AF:AF,MATCH(Instructions!$D$19,'District Information'!U:U,0)+(ROW(A117)-ROW($A$20))),""),"")</f>
        <v/>
      </c>
      <c r="F117" s="33" t="str">
        <f>IFERROR(IF(AND($A$12=$M$12,VLOOKUP(Instructions!$D$19,'District Information'!A:S,19,FALSE)&gt;=(ROW(A117)-(ROW($A$20)-1))),INDEX('District Information'!AG:AG,MATCH(Instructions!$D$19,'District Information'!U:U,0)+(ROW(A117)-ROW($A$20))),""),"")</f>
        <v/>
      </c>
    </row>
    <row r="118" spans="1:6" x14ac:dyDescent="0.25">
      <c r="A118" s="19" t="str">
        <f>IFERROR(IF(AND($A$12=$M$12,VLOOKUP(Instructions!$D$19,'District Information'!A:S,19,FALSE)&gt;=(ROW(A118)-(ROW($A$20)-1))),INDEX('District Information'!AC:AC,MATCH(Instructions!$D$19,'District Information'!U:U,0)+(ROW(A118)-ROW($A$20))),""),"")</f>
        <v/>
      </c>
      <c r="B118" s="19" t="str">
        <f t="shared" si="2"/>
        <v/>
      </c>
      <c r="C118" s="19" t="str">
        <f>IFERROR(IF(AND($A$12=$M$12,VLOOKUP(Instructions!$D$19,'District Information'!A:S,19,FALSE)&gt;=(ROW(A118)-(ROW($A$20)-1))),INDEX('District Information'!AD:AD,MATCH(Instructions!$D$19,'District Information'!U:U,0)+(ROW(A118)-ROW($A$20))),""),"")</f>
        <v/>
      </c>
      <c r="D118" s="19" t="str">
        <f>IFERROR(IF(AND($A$12=$M$12,VLOOKUP(Instructions!$D$19,'District Information'!A:S,19,FALSE)&gt;=(ROW(A118)-(ROW($A$20)-1))),INDEX('District Information'!AE:AE,MATCH(Instructions!$D$19,'District Information'!U:U,0)+(ROW(A118)-ROW($A$20))),""),"")</f>
        <v/>
      </c>
      <c r="E118" s="19" t="str">
        <f>IFERROR(IF(AND($A$12=$M$12,VLOOKUP(Instructions!$D$19,'District Information'!A:S,19,FALSE)&gt;=(ROW(A118)-(ROW($A$20)-1))),INDEX('District Information'!AF:AF,MATCH(Instructions!$D$19,'District Information'!U:U,0)+(ROW(A118)-ROW($A$20))),""),"")</f>
        <v/>
      </c>
      <c r="F118" s="33" t="str">
        <f>IFERROR(IF(AND($A$12=$M$12,VLOOKUP(Instructions!$D$19,'District Information'!A:S,19,FALSE)&gt;=(ROW(A118)-(ROW($A$20)-1))),INDEX('District Information'!AG:AG,MATCH(Instructions!$D$19,'District Information'!U:U,0)+(ROW(A118)-ROW($A$20))),""),"")</f>
        <v/>
      </c>
    </row>
    <row r="119" spans="1:6" x14ac:dyDescent="0.25">
      <c r="A119" s="19" t="str">
        <f>IFERROR(IF(AND($A$12=$M$12,VLOOKUP(Instructions!$D$19,'District Information'!A:S,19,FALSE)&gt;=(ROW(A119)-(ROW($A$20)-1))),INDEX('District Information'!AC:AC,MATCH(Instructions!$D$19,'District Information'!U:U,0)+(ROW(A119)-ROW($A$20))),""),"")</f>
        <v/>
      </c>
      <c r="B119" s="19" t="str">
        <f t="shared" si="2"/>
        <v/>
      </c>
      <c r="C119" s="19" t="str">
        <f>IFERROR(IF(AND($A$12=$M$12,VLOOKUP(Instructions!$D$19,'District Information'!A:S,19,FALSE)&gt;=(ROW(A119)-(ROW($A$20)-1))),INDEX('District Information'!AD:AD,MATCH(Instructions!$D$19,'District Information'!U:U,0)+(ROW(A119)-ROW($A$20))),""),"")</f>
        <v/>
      </c>
      <c r="D119" s="19" t="str">
        <f>IFERROR(IF(AND($A$12=$M$12,VLOOKUP(Instructions!$D$19,'District Information'!A:S,19,FALSE)&gt;=(ROW(A119)-(ROW($A$20)-1))),INDEX('District Information'!AE:AE,MATCH(Instructions!$D$19,'District Information'!U:U,0)+(ROW(A119)-ROW($A$20))),""),"")</f>
        <v/>
      </c>
      <c r="E119" s="19" t="str">
        <f>IFERROR(IF(AND($A$12=$M$12,VLOOKUP(Instructions!$D$19,'District Information'!A:S,19,FALSE)&gt;=(ROW(A119)-(ROW($A$20)-1))),INDEX('District Information'!AF:AF,MATCH(Instructions!$D$19,'District Information'!U:U,0)+(ROW(A119)-ROW($A$20))),""),"")</f>
        <v/>
      </c>
      <c r="F119" s="33" t="str">
        <f>IFERROR(IF(AND($A$12=$M$12,VLOOKUP(Instructions!$D$19,'District Information'!A:S,19,FALSE)&gt;=(ROW(A119)-(ROW($A$20)-1))),INDEX('District Information'!AG:AG,MATCH(Instructions!$D$19,'District Information'!U:U,0)+(ROW(A119)-ROW($A$20))),""),"")</f>
        <v/>
      </c>
    </row>
    <row r="120" spans="1:6" x14ac:dyDescent="0.25">
      <c r="A120" s="19" t="str">
        <f>IFERROR(IF(AND($A$12=$M$12,VLOOKUP(Instructions!$D$19,'District Information'!A:S,19,FALSE)&gt;=(ROW(A120)-(ROW($A$20)-1))),INDEX('District Information'!AC:AC,MATCH(Instructions!$D$19,'District Information'!U:U,0)+(ROW(A120)-ROW($A$20))),""),"")</f>
        <v/>
      </c>
      <c r="B120" s="19" t="str">
        <f t="shared" si="2"/>
        <v/>
      </c>
      <c r="C120" s="19" t="str">
        <f>IFERROR(IF(AND($A$12=$M$12,VLOOKUP(Instructions!$D$19,'District Information'!A:S,19,FALSE)&gt;=(ROW(A120)-(ROW($A$20)-1))),INDEX('District Information'!AD:AD,MATCH(Instructions!$D$19,'District Information'!U:U,0)+(ROW(A120)-ROW($A$20))),""),"")</f>
        <v/>
      </c>
      <c r="D120" s="19" t="str">
        <f>IFERROR(IF(AND($A$12=$M$12,VLOOKUP(Instructions!$D$19,'District Information'!A:S,19,FALSE)&gt;=(ROW(A120)-(ROW($A$20)-1))),INDEX('District Information'!AE:AE,MATCH(Instructions!$D$19,'District Information'!U:U,0)+(ROW(A120)-ROW($A$20))),""),"")</f>
        <v/>
      </c>
      <c r="E120" s="19" t="str">
        <f>IFERROR(IF(AND($A$12=$M$12,VLOOKUP(Instructions!$D$19,'District Information'!A:S,19,FALSE)&gt;=(ROW(A120)-(ROW($A$20)-1))),INDEX('District Information'!AF:AF,MATCH(Instructions!$D$19,'District Information'!U:U,0)+(ROW(A120)-ROW($A$20))),""),"")</f>
        <v/>
      </c>
      <c r="F120" s="33" t="str">
        <f>IFERROR(IF(AND($A$12=$M$12,VLOOKUP(Instructions!$D$19,'District Information'!A:S,19,FALSE)&gt;=(ROW(A120)-(ROW($A$20)-1))),INDEX('District Information'!AG:AG,MATCH(Instructions!$D$19,'District Information'!U:U,0)+(ROW(A120)-ROW($A$20))),""),"")</f>
        <v/>
      </c>
    </row>
    <row r="121" spans="1:6" x14ac:dyDescent="0.25">
      <c r="A121" s="19" t="str">
        <f>IFERROR(IF(AND($A$12=$M$12,VLOOKUP(Instructions!$D$19,'District Information'!A:S,19,FALSE)&gt;=(ROW(A121)-(ROW($A$20)-1))),INDEX('District Information'!AC:AC,MATCH(Instructions!$D$19,'District Information'!U:U,0)+(ROW(A121)-ROW($A$20))),""),"")</f>
        <v/>
      </c>
      <c r="B121" s="19" t="str">
        <f t="shared" si="2"/>
        <v/>
      </c>
      <c r="C121" s="19" t="str">
        <f>IFERROR(IF(AND($A$12=$M$12,VLOOKUP(Instructions!$D$19,'District Information'!A:S,19,FALSE)&gt;=(ROW(A121)-(ROW($A$20)-1))),INDEX('District Information'!AD:AD,MATCH(Instructions!$D$19,'District Information'!U:U,0)+(ROW(A121)-ROW($A$20))),""),"")</f>
        <v/>
      </c>
      <c r="D121" s="19" t="str">
        <f>IFERROR(IF(AND($A$12=$M$12,VLOOKUP(Instructions!$D$19,'District Information'!A:S,19,FALSE)&gt;=(ROW(A121)-(ROW($A$20)-1))),INDEX('District Information'!AE:AE,MATCH(Instructions!$D$19,'District Information'!U:U,0)+(ROW(A121)-ROW($A$20))),""),"")</f>
        <v/>
      </c>
      <c r="E121" s="19" t="str">
        <f>IFERROR(IF(AND($A$12=$M$12,VLOOKUP(Instructions!$D$19,'District Information'!A:S,19,FALSE)&gt;=(ROW(A121)-(ROW($A$20)-1))),INDEX('District Information'!AF:AF,MATCH(Instructions!$D$19,'District Information'!U:U,0)+(ROW(A121)-ROW($A$20))),""),"")</f>
        <v/>
      </c>
      <c r="F121" s="33" t="str">
        <f>IFERROR(IF(AND($A$12=$M$12,VLOOKUP(Instructions!$D$19,'District Information'!A:S,19,FALSE)&gt;=(ROW(A121)-(ROW($A$20)-1))),INDEX('District Information'!AG:AG,MATCH(Instructions!$D$19,'District Information'!U:U,0)+(ROW(A121)-ROW($A$20))),""),"")</f>
        <v/>
      </c>
    </row>
    <row r="122" spans="1:6" x14ac:dyDescent="0.25">
      <c r="A122" s="19" t="str">
        <f>IFERROR(IF(AND($A$12=$M$12,VLOOKUP(Instructions!$D$19,'District Information'!A:S,19,FALSE)&gt;=(ROW(A122)-(ROW($A$20)-1))),INDEX('District Information'!AC:AC,MATCH(Instructions!$D$19,'District Information'!U:U,0)+(ROW(A122)-ROW($A$20))),""),"")</f>
        <v/>
      </c>
      <c r="B122" s="19" t="str">
        <f t="shared" si="2"/>
        <v/>
      </c>
      <c r="C122" s="19" t="str">
        <f>IFERROR(IF(AND($A$12=$M$12,VLOOKUP(Instructions!$D$19,'District Information'!A:S,19,FALSE)&gt;=(ROW(A122)-(ROW($A$20)-1))),INDEX('District Information'!AD:AD,MATCH(Instructions!$D$19,'District Information'!U:U,0)+(ROW(A122)-ROW($A$20))),""),"")</f>
        <v/>
      </c>
      <c r="D122" s="19" t="str">
        <f>IFERROR(IF(AND($A$12=$M$12,VLOOKUP(Instructions!$D$19,'District Information'!A:S,19,FALSE)&gt;=(ROW(A122)-(ROW($A$20)-1))),INDEX('District Information'!AE:AE,MATCH(Instructions!$D$19,'District Information'!U:U,0)+(ROW(A122)-ROW($A$20))),""),"")</f>
        <v/>
      </c>
      <c r="E122" s="19" t="str">
        <f>IFERROR(IF(AND($A$12=$M$12,VLOOKUP(Instructions!$D$19,'District Information'!A:S,19,FALSE)&gt;=(ROW(A122)-(ROW($A$20)-1))),INDEX('District Information'!AF:AF,MATCH(Instructions!$D$19,'District Information'!U:U,0)+(ROW(A122)-ROW($A$20))),""),"")</f>
        <v/>
      </c>
      <c r="F122" s="33" t="str">
        <f>IFERROR(IF(AND($A$12=$M$12,VLOOKUP(Instructions!$D$19,'District Information'!A:S,19,FALSE)&gt;=(ROW(A122)-(ROW($A$20)-1))),INDEX('District Information'!AG:AG,MATCH(Instructions!$D$19,'District Information'!U:U,0)+(ROW(A122)-ROW($A$20))),""),"")</f>
        <v/>
      </c>
    </row>
    <row r="123" spans="1:6" x14ac:dyDescent="0.25">
      <c r="A123" s="19" t="str">
        <f>IFERROR(IF(AND($A$12=$M$12,VLOOKUP(Instructions!$D$19,'District Information'!A:S,19,FALSE)&gt;=(ROW(A123)-(ROW($A$20)-1))),INDEX('District Information'!AC:AC,MATCH(Instructions!$D$19,'District Information'!U:U,0)+(ROW(A123)-ROW($A$20))),""),"")</f>
        <v/>
      </c>
      <c r="B123" s="19" t="str">
        <f t="shared" si="2"/>
        <v/>
      </c>
      <c r="C123" s="19" t="str">
        <f>IFERROR(IF(AND($A$12=$M$12,VLOOKUP(Instructions!$D$19,'District Information'!A:S,19,FALSE)&gt;=(ROW(A123)-(ROW($A$20)-1))),INDEX('District Information'!AD:AD,MATCH(Instructions!$D$19,'District Information'!U:U,0)+(ROW(A123)-ROW($A$20))),""),"")</f>
        <v/>
      </c>
      <c r="D123" s="19" t="str">
        <f>IFERROR(IF(AND($A$12=$M$12,VLOOKUP(Instructions!$D$19,'District Information'!A:S,19,FALSE)&gt;=(ROW(A123)-(ROW($A$20)-1))),INDEX('District Information'!AE:AE,MATCH(Instructions!$D$19,'District Information'!U:U,0)+(ROW(A123)-ROW($A$20))),""),"")</f>
        <v/>
      </c>
      <c r="E123" s="19" t="str">
        <f>IFERROR(IF(AND($A$12=$M$12,VLOOKUP(Instructions!$D$19,'District Information'!A:S,19,FALSE)&gt;=(ROW(A123)-(ROW($A$20)-1))),INDEX('District Information'!AF:AF,MATCH(Instructions!$D$19,'District Information'!U:U,0)+(ROW(A123)-ROW($A$20))),""),"")</f>
        <v/>
      </c>
      <c r="F123" s="33" t="str">
        <f>IFERROR(IF(AND($A$12=$M$12,VLOOKUP(Instructions!$D$19,'District Information'!A:S,19,FALSE)&gt;=(ROW(A123)-(ROW($A$20)-1))),INDEX('District Information'!AG:AG,MATCH(Instructions!$D$19,'District Information'!U:U,0)+(ROW(A123)-ROW($A$20))),""),"")</f>
        <v/>
      </c>
    </row>
    <row r="124" spans="1:6" x14ac:dyDescent="0.25">
      <c r="A124" s="19" t="str">
        <f>IFERROR(IF(AND($A$12=$M$12,VLOOKUP(Instructions!$D$19,'District Information'!A:S,19,FALSE)&gt;=(ROW(A124)-(ROW($A$20)-1))),INDEX('District Information'!AC:AC,MATCH(Instructions!$D$19,'District Information'!U:U,0)+(ROW(A124)-ROW($A$20))),""),"")</f>
        <v/>
      </c>
      <c r="B124" s="19" t="str">
        <f t="shared" si="2"/>
        <v/>
      </c>
      <c r="C124" s="19" t="str">
        <f>IFERROR(IF(AND($A$12=$M$12,VLOOKUP(Instructions!$D$19,'District Information'!A:S,19,FALSE)&gt;=(ROW(A124)-(ROW($A$20)-1))),INDEX('District Information'!AD:AD,MATCH(Instructions!$D$19,'District Information'!U:U,0)+(ROW(A124)-ROW($A$20))),""),"")</f>
        <v/>
      </c>
      <c r="D124" s="19" t="str">
        <f>IFERROR(IF(AND($A$12=$M$12,VLOOKUP(Instructions!$D$19,'District Information'!A:S,19,FALSE)&gt;=(ROW(A124)-(ROW($A$20)-1))),INDEX('District Information'!AE:AE,MATCH(Instructions!$D$19,'District Information'!U:U,0)+(ROW(A124)-ROW($A$20))),""),"")</f>
        <v/>
      </c>
      <c r="E124" s="19" t="str">
        <f>IFERROR(IF(AND($A$12=$M$12,VLOOKUP(Instructions!$D$19,'District Information'!A:S,19,FALSE)&gt;=(ROW(A124)-(ROW($A$20)-1))),INDEX('District Information'!AF:AF,MATCH(Instructions!$D$19,'District Information'!U:U,0)+(ROW(A124)-ROW($A$20))),""),"")</f>
        <v/>
      </c>
      <c r="F124" s="33" t="str">
        <f>IFERROR(IF(AND($A$12=$M$12,VLOOKUP(Instructions!$D$19,'District Information'!A:S,19,FALSE)&gt;=(ROW(A124)-(ROW($A$20)-1))),INDEX('District Information'!AG:AG,MATCH(Instructions!$D$19,'District Information'!U:U,0)+(ROW(A124)-ROW($A$20))),""),"")</f>
        <v/>
      </c>
    </row>
    <row r="125" spans="1:6" x14ac:dyDescent="0.25">
      <c r="A125" s="19" t="str">
        <f>IFERROR(IF(AND($A$12=$M$12,VLOOKUP(Instructions!$D$19,'District Information'!A:S,19,FALSE)&gt;=(ROW(A125)-(ROW($A$20)-1))),INDEX('District Information'!AC:AC,MATCH(Instructions!$D$19,'District Information'!U:U,0)+(ROW(A125)-ROW($A$20))),""),"")</f>
        <v/>
      </c>
      <c r="B125" s="19" t="str">
        <f t="shared" si="2"/>
        <v/>
      </c>
      <c r="C125" s="19" t="str">
        <f>IFERROR(IF(AND($A$12=$M$12,VLOOKUP(Instructions!$D$19,'District Information'!A:S,19,FALSE)&gt;=(ROW(A125)-(ROW($A$20)-1))),INDEX('District Information'!AD:AD,MATCH(Instructions!$D$19,'District Information'!U:U,0)+(ROW(A125)-ROW($A$20))),""),"")</f>
        <v/>
      </c>
      <c r="D125" s="19" t="str">
        <f>IFERROR(IF(AND($A$12=$M$12,VLOOKUP(Instructions!$D$19,'District Information'!A:S,19,FALSE)&gt;=(ROW(A125)-(ROW($A$20)-1))),INDEX('District Information'!AE:AE,MATCH(Instructions!$D$19,'District Information'!U:U,0)+(ROW(A125)-ROW($A$20))),""),"")</f>
        <v/>
      </c>
      <c r="E125" s="19" t="str">
        <f>IFERROR(IF(AND($A$12=$M$12,VLOOKUP(Instructions!$D$19,'District Information'!A:S,19,FALSE)&gt;=(ROW(A125)-(ROW($A$20)-1))),INDEX('District Information'!AF:AF,MATCH(Instructions!$D$19,'District Information'!U:U,0)+(ROW(A125)-ROW($A$20))),""),"")</f>
        <v/>
      </c>
      <c r="F125" s="33" t="str">
        <f>IFERROR(IF(AND($A$12=$M$12,VLOOKUP(Instructions!$D$19,'District Information'!A:S,19,FALSE)&gt;=(ROW(A125)-(ROW($A$20)-1))),INDEX('District Information'!AG:AG,MATCH(Instructions!$D$19,'District Information'!U:U,0)+(ROW(A125)-ROW($A$20))),""),"")</f>
        <v/>
      </c>
    </row>
    <row r="126" spans="1:6" x14ac:dyDescent="0.25">
      <c r="A126" s="19" t="str">
        <f>IFERROR(IF(AND($A$12=$M$12,VLOOKUP(Instructions!$D$19,'District Information'!A:S,19,FALSE)&gt;=(ROW(A126)-(ROW($A$20)-1))),INDEX('District Information'!AC:AC,MATCH(Instructions!$D$19,'District Information'!U:U,0)+(ROW(A126)-ROW($A$20))),""),"")</f>
        <v/>
      </c>
      <c r="B126" s="19" t="str">
        <f t="shared" si="2"/>
        <v/>
      </c>
      <c r="C126" s="19" t="str">
        <f>IFERROR(IF(AND($A$12=$M$12,VLOOKUP(Instructions!$D$19,'District Information'!A:S,19,FALSE)&gt;=(ROW(A126)-(ROW($A$20)-1))),INDEX('District Information'!AD:AD,MATCH(Instructions!$D$19,'District Information'!U:U,0)+(ROW(A126)-ROW($A$20))),""),"")</f>
        <v/>
      </c>
      <c r="D126" s="19" t="str">
        <f>IFERROR(IF(AND($A$12=$M$12,VLOOKUP(Instructions!$D$19,'District Information'!A:S,19,FALSE)&gt;=(ROW(A126)-(ROW($A$20)-1))),INDEX('District Information'!AE:AE,MATCH(Instructions!$D$19,'District Information'!U:U,0)+(ROW(A126)-ROW($A$20))),""),"")</f>
        <v/>
      </c>
      <c r="E126" s="19" t="str">
        <f>IFERROR(IF(AND($A$12=$M$12,VLOOKUP(Instructions!$D$19,'District Information'!A:S,19,FALSE)&gt;=(ROW(A126)-(ROW($A$20)-1))),INDEX('District Information'!AF:AF,MATCH(Instructions!$D$19,'District Information'!U:U,0)+(ROW(A126)-ROW($A$20))),""),"")</f>
        <v/>
      </c>
      <c r="F126" s="33" t="str">
        <f>IFERROR(IF(AND($A$12=$M$12,VLOOKUP(Instructions!$D$19,'District Information'!A:S,19,FALSE)&gt;=(ROW(A126)-(ROW($A$20)-1))),INDEX('District Information'!AG:AG,MATCH(Instructions!$D$19,'District Information'!U:U,0)+(ROW(A126)-ROW($A$20))),""),"")</f>
        <v/>
      </c>
    </row>
    <row r="127" spans="1:6" x14ac:dyDescent="0.25">
      <c r="A127" s="19" t="str">
        <f>IFERROR(IF(AND($A$12=$M$12,VLOOKUP(Instructions!$D$19,'District Information'!A:S,19,FALSE)&gt;=(ROW(A127)-(ROW($A$20)-1))),INDEX('District Information'!AC:AC,MATCH(Instructions!$D$19,'District Information'!U:U,0)+(ROW(A127)-ROW($A$20))),""),"")</f>
        <v/>
      </c>
      <c r="B127" s="19" t="str">
        <f t="shared" si="2"/>
        <v/>
      </c>
      <c r="C127" s="19" t="str">
        <f>IFERROR(IF(AND($A$12=$M$12,VLOOKUP(Instructions!$D$19,'District Information'!A:S,19,FALSE)&gt;=(ROW(A127)-(ROW($A$20)-1))),INDEX('District Information'!AD:AD,MATCH(Instructions!$D$19,'District Information'!U:U,0)+(ROW(A127)-ROW($A$20))),""),"")</f>
        <v/>
      </c>
      <c r="D127" s="19" t="str">
        <f>IFERROR(IF(AND($A$12=$M$12,VLOOKUP(Instructions!$D$19,'District Information'!A:S,19,FALSE)&gt;=(ROW(A127)-(ROW($A$20)-1))),INDEX('District Information'!AE:AE,MATCH(Instructions!$D$19,'District Information'!U:U,0)+(ROW(A127)-ROW($A$20))),""),"")</f>
        <v/>
      </c>
      <c r="E127" s="19" t="str">
        <f>IFERROR(IF(AND($A$12=$M$12,VLOOKUP(Instructions!$D$19,'District Information'!A:S,19,FALSE)&gt;=(ROW(A127)-(ROW($A$20)-1))),INDEX('District Information'!AF:AF,MATCH(Instructions!$D$19,'District Information'!U:U,0)+(ROW(A127)-ROW($A$20))),""),"")</f>
        <v/>
      </c>
      <c r="F127" s="33" t="str">
        <f>IFERROR(IF(AND($A$12=$M$12,VLOOKUP(Instructions!$D$19,'District Information'!A:S,19,FALSE)&gt;=(ROW(A127)-(ROW($A$20)-1))),INDEX('District Information'!AG:AG,MATCH(Instructions!$D$19,'District Information'!U:U,0)+(ROW(A127)-ROW($A$20))),""),"")</f>
        <v/>
      </c>
    </row>
    <row r="128" spans="1:6" x14ac:dyDescent="0.25">
      <c r="A128" s="19" t="str">
        <f>IFERROR(IF(AND($A$12=$M$12,VLOOKUP(Instructions!$D$19,'District Information'!A:S,19,FALSE)&gt;=(ROW(A128)-(ROW($A$20)-1))),INDEX('District Information'!AC:AC,MATCH(Instructions!$D$19,'District Information'!U:U,0)+(ROW(A128)-ROW($A$20))),""),"")</f>
        <v/>
      </c>
      <c r="B128" s="19" t="str">
        <f t="shared" si="2"/>
        <v/>
      </c>
      <c r="C128" s="19" t="str">
        <f>IFERROR(IF(AND($A$12=$M$12,VLOOKUP(Instructions!$D$19,'District Information'!A:S,19,FALSE)&gt;=(ROW(A128)-(ROW($A$20)-1))),INDEX('District Information'!AD:AD,MATCH(Instructions!$D$19,'District Information'!U:U,0)+(ROW(A128)-ROW($A$20))),""),"")</f>
        <v/>
      </c>
      <c r="D128" s="19" t="str">
        <f>IFERROR(IF(AND($A$12=$M$12,VLOOKUP(Instructions!$D$19,'District Information'!A:S,19,FALSE)&gt;=(ROW(A128)-(ROW($A$20)-1))),INDEX('District Information'!AE:AE,MATCH(Instructions!$D$19,'District Information'!U:U,0)+(ROW(A128)-ROW($A$20))),""),"")</f>
        <v/>
      </c>
      <c r="E128" s="19" t="str">
        <f>IFERROR(IF(AND($A$12=$M$12,VLOOKUP(Instructions!$D$19,'District Information'!A:S,19,FALSE)&gt;=(ROW(A128)-(ROW($A$20)-1))),INDEX('District Information'!AF:AF,MATCH(Instructions!$D$19,'District Information'!U:U,0)+(ROW(A128)-ROW($A$20))),""),"")</f>
        <v/>
      </c>
      <c r="F128" s="33" t="str">
        <f>IFERROR(IF(AND($A$12=$M$12,VLOOKUP(Instructions!$D$19,'District Information'!A:S,19,FALSE)&gt;=(ROW(A128)-(ROW($A$20)-1))),INDEX('District Information'!AG:AG,MATCH(Instructions!$D$19,'District Information'!U:U,0)+(ROW(A128)-ROW($A$20))),""),"")</f>
        <v/>
      </c>
    </row>
    <row r="129" spans="1:6" x14ac:dyDescent="0.25">
      <c r="A129" s="19" t="str">
        <f>IFERROR(IF(AND($A$12=$M$12,VLOOKUP(Instructions!$D$19,'District Information'!A:S,19,FALSE)&gt;=(ROW(A129)-(ROW($A$20)-1))),INDEX('District Information'!AC:AC,MATCH(Instructions!$D$19,'District Information'!U:U,0)+(ROW(A129)-ROW($A$20))),""),"")</f>
        <v/>
      </c>
      <c r="B129" s="19" t="str">
        <f t="shared" si="2"/>
        <v/>
      </c>
      <c r="C129" s="19" t="str">
        <f>IFERROR(IF(AND($A$12=$M$12,VLOOKUP(Instructions!$D$19,'District Information'!A:S,19,FALSE)&gt;=(ROW(A129)-(ROW($A$20)-1))),INDEX('District Information'!AD:AD,MATCH(Instructions!$D$19,'District Information'!U:U,0)+(ROW(A129)-ROW($A$20))),""),"")</f>
        <v/>
      </c>
      <c r="D129" s="19" t="str">
        <f>IFERROR(IF(AND($A$12=$M$12,VLOOKUP(Instructions!$D$19,'District Information'!A:S,19,FALSE)&gt;=(ROW(A129)-(ROW($A$20)-1))),INDEX('District Information'!AE:AE,MATCH(Instructions!$D$19,'District Information'!U:U,0)+(ROW(A129)-ROW($A$20))),""),"")</f>
        <v/>
      </c>
      <c r="E129" s="19" t="str">
        <f>IFERROR(IF(AND($A$12=$M$12,VLOOKUP(Instructions!$D$19,'District Information'!A:S,19,FALSE)&gt;=(ROW(A129)-(ROW($A$20)-1))),INDEX('District Information'!AF:AF,MATCH(Instructions!$D$19,'District Information'!U:U,0)+(ROW(A129)-ROW($A$20))),""),"")</f>
        <v/>
      </c>
      <c r="F129" s="33" t="str">
        <f>IFERROR(IF(AND($A$12=$M$12,VLOOKUP(Instructions!$D$19,'District Information'!A:S,19,FALSE)&gt;=(ROW(A129)-(ROW($A$20)-1))),INDEX('District Information'!AG:AG,MATCH(Instructions!$D$19,'District Information'!U:U,0)+(ROW(A129)-ROW($A$20))),""),"")</f>
        <v/>
      </c>
    </row>
    <row r="130" spans="1:6" x14ac:dyDescent="0.25">
      <c r="A130" s="19" t="str">
        <f>IFERROR(IF(AND($A$12=$M$12,VLOOKUP(Instructions!$D$19,'District Information'!A:S,19,FALSE)&gt;=(ROW(A130)-(ROW($A$20)-1))),INDEX('District Information'!AC:AC,MATCH(Instructions!$D$19,'District Information'!U:U,0)+(ROW(A130)-ROW($A$20))),""),"")</f>
        <v/>
      </c>
      <c r="B130" s="19" t="str">
        <f t="shared" si="2"/>
        <v/>
      </c>
      <c r="C130" s="19" t="str">
        <f>IFERROR(IF(AND($A$12=$M$12,VLOOKUP(Instructions!$D$19,'District Information'!A:S,19,FALSE)&gt;=(ROW(A130)-(ROW($A$20)-1))),INDEX('District Information'!AD:AD,MATCH(Instructions!$D$19,'District Information'!U:U,0)+(ROW(A130)-ROW($A$20))),""),"")</f>
        <v/>
      </c>
      <c r="D130" s="19" t="str">
        <f>IFERROR(IF(AND($A$12=$M$12,VLOOKUP(Instructions!$D$19,'District Information'!A:S,19,FALSE)&gt;=(ROW(A130)-(ROW($A$20)-1))),INDEX('District Information'!AE:AE,MATCH(Instructions!$D$19,'District Information'!U:U,0)+(ROW(A130)-ROW($A$20))),""),"")</f>
        <v/>
      </c>
      <c r="E130" s="19" t="str">
        <f>IFERROR(IF(AND($A$12=$M$12,VLOOKUP(Instructions!$D$19,'District Information'!A:S,19,FALSE)&gt;=(ROW(A130)-(ROW($A$20)-1))),INDEX('District Information'!AF:AF,MATCH(Instructions!$D$19,'District Information'!U:U,0)+(ROW(A130)-ROW($A$20))),""),"")</f>
        <v/>
      </c>
      <c r="F130" s="33" t="str">
        <f>IFERROR(IF(AND($A$12=$M$12,VLOOKUP(Instructions!$D$19,'District Information'!A:S,19,FALSE)&gt;=(ROW(A130)-(ROW($A$20)-1))),INDEX('District Information'!AG:AG,MATCH(Instructions!$D$19,'District Information'!U:U,0)+(ROW(A130)-ROW($A$20))),""),"")</f>
        <v/>
      </c>
    </row>
    <row r="131" spans="1:6" x14ac:dyDescent="0.25">
      <c r="A131" s="19" t="str">
        <f>IFERROR(IF(AND($A$12=$M$12,VLOOKUP(Instructions!$D$19,'District Information'!A:S,19,FALSE)&gt;=(ROW(A131)-(ROW($A$20)-1))),INDEX('District Information'!AC:AC,MATCH(Instructions!$D$19,'District Information'!U:U,0)+(ROW(A131)-ROW($A$20))),""),"")</f>
        <v/>
      </c>
      <c r="B131" s="19" t="str">
        <f t="shared" si="2"/>
        <v/>
      </c>
      <c r="C131" s="19" t="str">
        <f>IFERROR(IF(AND($A$12=$M$12,VLOOKUP(Instructions!$D$19,'District Information'!A:S,19,FALSE)&gt;=(ROW(A131)-(ROW($A$20)-1))),INDEX('District Information'!AD:AD,MATCH(Instructions!$D$19,'District Information'!U:U,0)+(ROW(A131)-ROW($A$20))),""),"")</f>
        <v/>
      </c>
      <c r="D131" s="19" t="str">
        <f>IFERROR(IF(AND($A$12=$M$12,VLOOKUP(Instructions!$D$19,'District Information'!A:S,19,FALSE)&gt;=(ROW(A131)-(ROW($A$20)-1))),INDEX('District Information'!AE:AE,MATCH(Instructions!$D$19,'District Information'!U:U,0)+(ROW(A131)-ROW($A$20))),""),"")</f>
        <v/>
      </c>
      <c r="E131" s="19" t="str">
        <f>IFERROR(IF(AND($A$12=$M$12,VLOOKUP(Instructions!$D$19,'District Information'!A:S,19,FALSE)&gt;=(ROW(A131)-(ROW($A$20)-1))),INDEX('District Information'!AF:AF,MATCH(Instructions!$D$19,'District Information'!U:U,0)+(ROW(A131)-ROW($A$20))),""),"")</f>
        <v/>
      </c>
      <c r="F131" s="33" t="str">
        <f>IFERROR(IF(AND($A$12=$M$12,VLOOKUP(Instructions!$D$19,'District Information'!A:S,19,FALSE)&gt;=(ROW(A131)-(ROW($A$20)-1))),INDEX('District Information'!AG:AG,MATCH(Instructions!$D$19,'District Information'!U:U,0)+(ROW(A131)-ROW($A$20))),""),"")</f>
        <v/>
      </c>
    </row>
    <row r="132" spans="1:6" x14ac:dyDescent="0.25">
      <c r="A132" s="19" t="str">
        <f>IFERROR(IF(AND($A$12=$M$12,VLOOKUP(Instructions!$D$19,'District Information'!A:S,19,FALSE)&gt;=(ROW(A132)-(ROW($A$20)-1))),INDEX('District Information'!AC:AC,MATCH(Instructions!$D$19,'District Information'!U:U,0)+(ROW(A132)-ROW($A$20))),""),"")</f>
        <v/>
      </c>
      <c r="B132" s="19" t="str">
        <f t="shared" si="2"/>
        <v/>
      </c>
      <c r="C132" s="19" t="str">
        <f>IFERROR(IF(AND($A$12=$M$12,VLOOKUP(Instructions!$D$19,'District Information'!A:S,19,FALSE)&gt;=(ROW(A132)-(ROW($A$20)-1))),INDEX('District Information'!AD:AD,MATCH(Instructions!$D$19,'District Information'!U:U,0)+(ROW(A132)-ROW($A$20))),""),"")</f>
        <v/>
      </c>
      <c r="D132" s="19" t="str">
        <f>IFERROR(IF(AND($A$12=$M$12,VLOOKUP(Instructions!$D$19,'District Information'!A:S,19,FALSE)&gt;=(ROW(A132)-(ROW($A$20)-1))),INDEX('District Information'!AE:AE,MATCH(Instructions!$D$19,'District Information'!U:U,0)+(ROW(A132)-ROW($A$20))),""),"")</f>
        <v/>
      </c>
      <c r="E132" s="19" t="str">
        <f>IFERROR(IF(AND($A$12=$M$12,VLOOKUP(Instructions!$D$19,'District Information'!A:S,19,FALSE)&gt;=(ROW(A132)-(ROW($A$20)-1))),INDEX('District Information'!AF:AF,MATCH(Instructions!$D$19,'District Information'!U:U,0)+(ROW(A132)-ROW($A$20))),""),"")</f>
        <v/>
      </c>
      <c r="F132" s="33" t="str">
        <f>IFERROR(IF(AND($A$12=$M$12,VLOOKUP(Instructions!$D$19,'District Information'!A:S,19,FALSE)&gt;=(ROW(A132)-(ROW($A$20)-1))),INDEX('District Information'!AG:AG,MATCH(Instructions!$D$19,'District Information'!U:U,0)+(ROW(A132)-ROW($A$20))),""),"")</f>
        <v/>
      </c>
    </row>
    <row r="133" spans="1:6" x14ac:dyDescent="0.25">
      <c r="A133" s="19" t="str">
        <f>IFERROR(IF(AND($A$12=$M$12,VLOOKUP(Instructions!$D$19,'District Information'!A:S,19,FALSE)&gt;=(ROW(A133)-(ROW($A$20)-1))),INDEX('District Information'!AC:AC,MATCH(Instructions!$D$19,'District Information'!U:U,0)+(ROW(A133)-ROW($A$20))),""),"")</f>
        <v/>
      </c>
      <c r="B133" s="19" t="str">
        <f t="shared" si="2"/>
        <v/>
      </c>
      <c r="C133" s="19" t="str">
        <f>IFERROR(IF(AND($A$12=$M$12,VLOOKUP(Instructions!$D$19,'District Information'!A:S,19,FALSE)&gt;=(ROW(A133)-(ROW($A$20)-1))),INDEX('District Information'!AD:AD,MATCH(Instructions!$D$19,'District Information'!U:U,0)+(ROW(A133)-ROW($A$20))),""),"")</f>
        <v/>
      </c>
      <c r="D133" s="19" t="str">
        <f>IFERROR(IF(AND($A$12=$M$12,VLOOKUP(Instructions!$D$19,'District Information'!A:S,19,FALSE)&gt;=(ROW(A133)-(ROW($A$20)-1))),INDEX('District Information'!AE:AE,MATCH(Instructions!$D$19,'District Information'!U:U,0)+(ROW(A133)-ROW($A$20))),""),"")</f>
        <v/>
      </c>
      <c r="E133" s="19" t="str">
        <f>IFERROR(IF(AND($A$12=$M$12,VLOOKUP(Instructions!$D$19,'District Information'!A:S,19,FALSE)&gt;=(ROW(A133)-(ROW($A$20)-1))),INDEX('District Information'!AF:AF,MATCH(Instructions!$D$19,'District Information'!U:U,0)+(ROW(A133)-ROW($A$20))),""),"")</f>
        <v/>
      </c>
      <c r="F133" s="33" t="str">
        <f>IFERROR(IF(AND($A$12=$M$12,VLOOKUP(Instructions!$D$19,'District Information'!A:S,19,FALSE)&gt;=(ROW(A133)-(ROW($A$20)-1))),INDEX('District Information'!AG:AG,MATCH(Instructions!$D$19,'District Information'!U:U,0)+(ROW(A133)-ROW($A$20))),""),"")</f>
        <v/>
      </c>
    </row>
    <row r="134" spans="1:6" x14ac:dyDescent="0.25">
      <c r="A134" s="19" t="str">
        <f>IFERROR(IF(AND($A$12=$M$12,VLOOKUP(Instructions!$D$19,'District Information'!A:S,19,FALSE)&gt;=(ROW(A134)-(ROW($A$20)-1))),INDEX('District Information'!AC:AC,MATCH(Instructions!$D$19,'District Information'!U:U,0)+(ROW(A134)-ROW($A$20))),""),"")</f>
        <v/>
      </c>
      <c r="B134" s="19" t="str">
        <f t="shared" si="2"/>
        <v/>
      </c>
      <c r="C134" s="19" t="str">
        <f>IFERROR(IF(AND($A$12=$M$12,VLOOKUP(Instructions!$D$19,'District Information'!A:S,19,FALSE)&gt;=(ROW(A134)-(ROW($A$20)-1))),INDEX('District Information'!AD:AD,MATCH(Instructions!$D$19,'District Information'!U:U,0)+(ROW(A134)-ROW($A$20))),""),"")</f>
        <v/>
      </c>
      <c r="D134" s="19" t="str">
        <f>IFERROR(IF(AND($A$12=$M$12,VLOOKUP(Instructions!$D$19,'District Information'!A:S,19,FALSE)&gt;=(ROW(A134)-(ROW($A$20)-1))),INDEX('District Information'!AE:AE,MATCH(Instructions!$D$19,'District Information'!U:U,0)+(ROW(A134)-ROW($A$20))),""),"")</f>
        <v/>
      </c>
      <c r="E134" s="19" t="str">
        <f>IFERROR(IF(AND($A$12=$M$12,VLOOKUP(Instructions!$D$19,'District Information'!A:S,19,FALSE)&gt;=(ROW(A134)-(ROW($A$20)-1))),INDEX('District Information'!AF:AF,MATCH(Instructions!$D$19,'District Information'!U:U,0)+(ROW(A134)-ROW($A$20))),""),"")</f>
        <v/>
      </c>
      <c r="F134" s="33" t="str">
        <f>IFERROR(IF(AND($A$12=$M$12,VLOOKUP(Instructions!$D$19,'District Information'!A:S,19,FALSE)&gt;=(ROW(A134)-(ROW($A$20)-1))),INDEX('District Information'!AG:AG,MATCH(Instructions!$D$19,'District Information'!U:U,0)+(ROW(A134)-ROW($A$20))),""),"")</f>
        <v/>
      </c>
    </row>
    <row r="135" spans="1:6" x14ac:dyDescent="0.25">
      <c r="A135" s="19" t="str">
        <f>IFERROR(IF(AND($A$12=$M$12,VLOOKUP(Instructions!$D$19,'District Information'!A:S,19,FALSE)&gt;=(ROW(A135)-(ROW($A$20)-1))),INDEX('District Information'!AC:AC,MATCH(Instructions!$D$19,'District Information'!U:U,0)+(ROW(A135)-ROW($A$20))),""),"")</f>
        <v/>
      </c>
      <c r="B135" s="19" t="str">
        <f t="shared" si="2"/>
        <v/>
      </c>
      <c r="C135" s="19" t="str">
        <f>IFERROR(IF(AND($A$12=$M$12,VLOOKUP(Instructions!$D$19,'District Information'!A:S,19,FALSE)&gt;=(ROW(A135)-(ROW($A$20)-1))),INDEX('District Information'!AD:AD,MATCH(Instructions!$D$19,'District Information'!U:U,0)+(ROW(A135)-ROW($A$20))),""),"")</f>
        <v/>
      </c>
      <c r="D135" s="19" t="str">
        <f>IFERROR(IF(AND($A$12=$M$12,VLOOKUP(Instructions!$D$19,'District Information'!A:S,19,FALSE)&gt;=(ROW(A135)-(ROW($A$20)-1))),INDEX('District Information'!AE:AE,MATCH(Instructions!$D$19,'District Information'!U:U,0)+(ROW(A135)-ROW($A$20))),""),"")</f>
        <v/>
      </c>
      <c r="E135" s="19" t="str">
        <f>IFERROR(IF(AND($A$12=$M$12,VLOOKUP(Instructions!$D$19,'District Information'!A:S,19,FALSE)&gt;=(ROW(A135)-(ROW($A$20)-1))),INDEX('District Information'!AF:AF,MATCH(Instructions!$D$19,'District Information'!U:U,0)+(ROW(A135)-ROW($A$20))),""),"")</f>
        <v/>
      </c>
      <c r="F135" s="33" t="str">
        <f>IFERROR(IF(AND($A$12=$M$12,VLOOKUP(Instructions!$D$19,'District Information'!A:S,19,FALSE)&gt;=(ROW(A135)-(ROW($A$20)-1))),INDEX('District Information'!AG:AG,MATCH(Instructions!$D$19,'District Information'!U:U,0)+(ROW(A135)-ROW($A$20))),""),"")</f>
        <v/>
      </c>
    </row>
    <row r="136" spans="1:6" x14ac:dyDescent="0.25">
      <c r="A136" s="19" t="str">
        <f>IFERROR(IF(AND($A$12=$M$12,VLOOKUP(Instructions!$D$19,'District Information'!A:S,19,FALSE)&gt;=(ROW(A136)-(ROW($A$20)-1))),INDEX('District Information'!AC:AC,MATCH(Instructions!$D$19,'District Information'!U:U,0)+(ROW(A136)-ROW($A$20))),""),"")</f>
        <v/>
      </c>
      <c r="B136" s="19" t="str">
        <f t="shared" si="2"/>
        <v/>
      </c>
      <c r="C136" s="19" t="str">
        <f>IFERROR(IF(AND($A$12=$M$12,VLOOKUP(Instructions!$D$19,'District Information'!A:S,19,FALSE)&gt;=(ROW(A136)-(ROW($A$20)-1))),INDEX('District Information'!AD:AD,MATCH(Instructions!$D$19,'District Information'!U:U,0)+(ROW(A136)-ROW($A$20))),""),"")</f>
        <v/>
      </c>
      <c r="D136" s="19" t="str">
        <f>IFERROR(IF(AND($A$12=$M$12,VLOOKUP(Instructions!$D$19,'District Information'!A:S,19,FALSE)&gt;=(ROW(A136)-(ROW($A$20)-1))),INDEX('District Information'!AE:AE,MATCH(Instructions!$D$19,'District Information'!U:U,0)+(ROW(A136)-ROW($A$20))),""),"")</f>
        <v/>
      </c>
      <c r="E136" s="19" t="str">
        <f>IFERROR(IF(AND($A$12=$M$12,VLOOKUP(Instructions!$D$19,'District Information'!A:S,19,FALSE)&gt;=(ROW(A136)-(ROW($A$20)-1))),INDEX('District Information'!AF:AF,MATCH(Instructions!$D$19,'District Information'!U:U,0)+(ROW(A136)-ROW($A$20))),""),"")</f>
        <v/>
      </c>
      <c r="F136" s="33" t="str">
        <f>IFERROR(IF(AND($A$12=$M$12,VLOOKUP(Instructions!$D$19,'District Information'!A:S,19,FALSE)&gt;=(ROW(A136)-(ROW($A$20)-1))),INDEX('District Information'!AG:AG,MATCH(Instructions!$D$19,'District Information'!U:U,0)+(ROW(A136)-ROW($A$20))),""),"")</f>
        <v/>
      </c>
    </row>
    <row r="137" spans="1:6" x14ac:dyDescent="0.25">
      <c r="A137" s="19" t="str">
        <f>IFERROR(IF(AND($A$12=$M$12,VLOOKUP(Instructions!$D$19,'District Information'!A:S,19,FALSE)&gt;=(ROW(A137)-(ROW($A$20)-1))),INDEX('District Information'!AC:AC,MATCH(Instructions!$D$19,'District Information'!U:U,0)+(ROW(A137)-ROW($A$20))),""),"")</f>
        <v/>
      </c>
      <c r="B137" s="19" t="str">
        <f t="shared" si="2"/>
        <v/>
      </c>
      <c r="C137" s="19" t="str">
        <f>IFERROR(IF(AND($A$12=$M$12,VLOOKUP(Instructions!$D$19,'District Information'!A:S,19,FALSE)&gt;=(ROW(A137)-(ROW($A$20)-1))),INDEX('District Information'!AD:AD,MATCH(Instructions!$D$19,'District Information'!U:U,0)+(ROW(A137)-ROW($A$20))),""),"")</f>
        <v/>
      </c>
      <c r="D137" s="19" t="str">
        <f>IFERROR(IF(AND($A$12=$M$12,VLOOKUP(Instructions!$D$19,'District Information'!A:S,19,FALSE)&gt;=(ROW(A137)-(ROW($A$20)-1))),INDEX('District Information'!AE:AE,MATCH(Instructions!$D$19,'District Information'!U:U,0)+(ROW(A137)-ROW($A$20))),""),"")</f>
        <v/>
      </c>
      <c r="E137" s="19" t="str">
        <f>IFERROR(IF(AND($A$12=$M$12,VLOOKUP(Instructions!$D$19,'District Information'!A:S,19,FALSE)&gt;=(ROW(A137)-(ROW($A$20)-1))),INDEX('District Information'!AF:AF,MATCH(Instructions!$D$19,'District Information'!U:U,0)+(ROW(A137)-ROW($A$20))),""),"")</f>
        <v/>
      </c>
      <c r="F137" s="33" t="str">
        <f>IFERROR(IF(AND($A$12=$M$12,VLOOKUP(Instructions!$D$19,'District Information'!A:S,19,FALSE)&gt;=(ROW(A137)-(ROW($A$20)-1))),INDEX('District Information'!AG:AG,MATCH(Instructions!$D$19,'District Information'!U:U,0)+(ROW(A137)-ROW($A$20))),""),"")</f>
        <v/>
      </c>
    </row>
    <row r="138" spans="1:6" x14ac:dyDescent="0.25">
      <c r="A138" s="19" t="str">
        <f>IFERROR(IF(AND($A$12=$M$12,VLOOKUP(Instructions!$D$19,'District Information'!A:S,19,FALSE)&gt;=(ROW(A138)-(ROW($A$20)-1))),INDEX('District Information'!AC:AC,MATCH(Instructions!$D$19,'District Information'!U:U,0)+(ROW(A138)-ROW($A$20))),""),"")</f>
        <v/>
      </c>
      <c r="B138" s="19" t="str">
        <f t="shared" si="2"/>
        <v/>
      </c>
      <c r="C138" s="19" t="str">
        <f>IFERROR(IF(AND($A$12=$M$12,VLOOKUP(Instructions!$D$19,'District Information'!A:S,19,FALSE)&gt;=(ROW(A138)-(ROW($A$20)-1))),INDEX('District Information'!AD:AD,MATCH(Instructions!$D$19,'District Information'!U:U,0)+(ROW(A138)-ROW($A$20))),""),"")</f>
        <v/>
      </c>
      <c r="D138" s="19" t="str">
        <f>IFERROR(IF(AND($A$12=$M$12,VLOOKUP(Instructions!$D$19,'District Information'!A:S,19,FALSE)&gt;=(ROW(A138)-(ROW($A$20)-1))),INDEX('District Information'!AE:AE,MATCH(Instructions!$D$19,'District Information'!U:U,0)+(ROW(A138)-ROW($A$20))),""),"")</f>
        <v/>
      </c>
      <c r="E138" s="19" t="str">
        <f>IFERROR(IF(AND($A$12=$M$12,VLOOKUP(Instructions!$D$19,'District Information'!A:S,19,FALSE)&gt;=(ROW(A138)-(ROW($A$20)-1))),INDEX('District Information'!AF:AF,MATCH(Instructions!$D$19,'District Information'!U:U,0)+(ROW(A138)-ROW($A$20))),""),"")</f>
        <v/>
      </c>
      <c r="F138" s="33" t="str">
        <f>IFERROR(IF(AND($A$12=$M$12,VLOOKUP(Instructions!$D$19,'District Information'!A:S,19,FALSE)&gt;=(ROW(A138)-(ROW($A$20)-1))),INDEX('District Information'!AG:AG,MATCH(Instructions!$D$19,'District Information'!U:U,0)+(ROW(A138)-ROW($A$20))),""),"")</f>
        <v/>
      </c>
    </row>
    <row r="139" spans="1:6" x14ac:dyDescent="0.25">
      <c r="A139" s="19" t="str">
        <f>IFERROR(IF(AND($A$12=$M$12,VLOOKUP(Instructions!$D$19,'District Information'!A:S,19,FALSE)&gt;=(ROW(A139)-(ROW($A$20)-1))),INDEX('District Information'!AC:AC,MATCH(Instructions!$D$19,'District Information'!U:U,0)+(ROW(A139)-ROW($A$20))),""),"")</f>
        <v/>
      </c>
      <c r="B139" s="19" t="str">
        <f t="shared" si="2"/>
        <v/>
      </c>
      <c r="C139" s="19" t="str">
        <f>IFERROR(IF(AND($A$12=$M$12,VLOOKUP(Instructions!$D$19,'District Information'!A:S,19,FALSE)&gt;=(ROW(A139)-(ROW($A$20)-1))),INDEX('District Information'!AD:AD,MATCH(Instructions!$D$19,'District Information'!U:U,0)+(ROW(A139)-ROW($A$20))),""),"")</f>
        <v/>
      </c>
      <c r="D139" s="19" t="str">
        <f>IFERROR(IF(AND($A$12=$M$12,VLOOKUP(Instructions!$D$19,'District Information'!A:S,19,FALSE)&gt;=(ROW(A139)-(ROW($A$20)-1))),INDEX('District Information'!AE:AE,MATCH(Instructions!$D$19,'District Information'!U:U,0)+(ROW(A139)-ROW($A$20))),""),"")</f>
        <v/>
      </c>
      <c r="E139" s="19" t="str">
        <f>IFERROR(IF(AND($A$12=$M$12,VLOOKUP(Instructions!$D$19,'District Information'!A:S,19,FALSE)&gt;=(ROW(A139)-(ROW($A$20)-1))),INDEX('District Information'!AF:AF,MATCH(Instructions!$D$19,'District Information'!U:U,0)+(ROW(A139)-ROW($A$20))),""),"")</f>
        <v/>
      </c>
      <c r="F139" s="33" t="str">
        <f>IFERROR(IF(AND($A$12=$M$12,VLOOKUP(Instructions!$D$19,'District Information'!A:S,19,FALSE)&gt;=(ROW(A139)-(ROW($A$20)-1))),INDEX('District Information'!AG:AG,MATCH(Instructions!$D$19,'District Information'!U:U,0)+(ROW(A139)-ROW($A$20))),""),"")</f>
        <v/>
      </c>
    </row>
    <row r="140" spans="1:6" x14ac:dyDescent="0.25">
      <c r="A140" s="19" t="str">
        <f>IFERROR(IF(AND($A$12=$M$12,VLOOKUP(Instructions!$D$19,'District Information'!A:S,19,FALSE)&gt;=(ROW(A140)-(ROW($A$20)-1))),INDEX('District Information'!AC:AC,MATCH(Instructions!$D$19,'District Information'!U:U,0)+(ROW(A140)-ROW($A$20))),""),"")</f>
        <v/>
      </c>
      <c r="B140" s="19" t="str">
        <f t="shared" si="2"/>
        <v/>
      </c>
      <c r="C140" s="19" t="str">
        <f>IFERROR(IF(AND($A$12=$M$12,VLOOKUP(Instructions!$D$19,'District Information'!A:S,19,FALSE)&gt;=(ROW(A140)-(ROW($A$20)-1))),INDEX('District Information'!AD:AD,MATCH(Instructions!$D$19,'District Information'!U:U,0)+(ROW(A140)-ROW($A$20))),""),"")</f>
        <v/>
      </c>
      <c r="D140" s="19" t="str">
        <f>IFERROR(IF(AND($A$12=$M$12,VLOOKUP(Instructions!$D$19,'District Information'!A:S,19,FALSE)&gt;=(ROW(A140)-(ROW($A$20)-1))),INDEX('District Information'!AE:AE,MATCH(Instructions!$D$19,'District Information'!U:U,0)+(ROW(A140)-ROW($A$20))),""),"")</f>
        <v/>
      </c>
      <c r="E140" s="19" t="str">
        <f>IFERROR(IF(AND($A$12=$M$12,VLOOKUP(Instructions!$D$19,'District Information'!A:S,19,FALSE)&gt;=(ROW(A140)-(ROW($A$20)-1))),INDEX('District Information'!AF:AF,MATCH(Instructions!$D$19,'District Information'!U:U,0)+(ROW(A140)-ROW($A$20))),""),"")</f>
        <v/>
      </c>
      <c r="F140" s="33" t="str">
        <f>IFERROR(IF(AND($A$12=$M$12,VLOOKUP(Instructions!$D$19,'District Information'!A:S,19,FALSE)&gt;=(ROW(A140)-(ROW($A$20)-1))),INDEX('District Information'!AG:AG,MATCH(Instructions!$D$19,'District Information'!U:U,0)+(ROW(A140)-ROW($A$20))),""),"")</f>
        <v/>
      </c>
    </row>
    <row r="141" spans="1:6" x14ac:dyDescent="0.25">
      <c r="A141" s="19" t="str">
        <f>IFERROR(IF(AND($A$12=$M$12,VLOOKUP(Instructions!$D$19,'District Information'!A:S,19,FALSE)&gt;=(ROW(A141)-(ROW($A$20)-1))),INDEX('District Information'!AC:AC,MATCH(Instructions!$D$19,'District Information'!U:U,0)+(ROW(A141)-ROW($A$20))),""),"")</f>
        <v/>
      </c>
      <c r="B141" s="19" t="str">
        <f t="shared" si="2"/>
        <v/>
      </c>
      <c r="C141" s="19" t="str">
        <f>IFERROR(IF(AND($A$12=$M$12,VLOOKUP(Instructions!$D$19,'District Information'!A:S,19,FALSE)&gt;=(ROW(A141)-(ROW($A$20)-1))),INDEX('District Information'!AD:AD,MATCH(Instructions!$D$19,'District Information'!U:U,0)+(ROW(A141)-ROW($A$20))),""),"")</f>
        <v/>
      </c>
      <c r="D141" s="19" t="str">
        <f>IFERROR(IF(AND($A$12=$M$12,VLOOKUP(Instructions!$D$19,'District Information'!A:S,19,FALSE)&gt;=(ROW(A141)-(ROW($A$20)-1))),INDEX('District Information'!AE:AE,MATCH(Instructions!$D$19,'District Information'!U:U,0)+(ROW(A141)-ROW($A$20))),""),"")</f>
        <v/>
      </c>
      <c r="E141" s="19" t="str">
        <f>IFERROR(IF(AND($A$12=$M$12,VLOOKUP(Instructions!$D$19,'District Information'!A:S,19,FALSE)&gt;=(ROW(A141)-(ROW($A$20)-1))),INDEX('District Information'!AF:AF,MATCH(Instructions!$D$19,'District Information'!U:U,0)+(ROW(A141)-ROW($A$20))),""),"")</f>
        <v/>
      </c>
      <c r="F141" s="33" t="str">
        <f>IFERROR(IF(AND($A$12=$M$12,VLOOKUP(Instructions!$D$19,'District Information'!A:S,19,FALSE)&gt;=(ROW(A141)-(ROW($A$20)-1))),INDEX('District Information'!AG:AG,MATCH(Instructions!$D$19,'District Information'!U:U,0)+(ROW(A141)-ROW($A$20))),""),"")</f>
        <v/>
      </c>
    </row>
    <row r="142" spans="1:6" x14ac:dyDescent="0.25">
      <c r="A142" s="19" t="str">
        <f>IFERROR(IF(AND($A$12=$M$12,VLOOKUP(Instructions!$D$19,'District Information'!A:S,19,FALSE)&gt;=(ROW(A142)-(ROW($A$20)-1))),INDEX('District Information'!AC:AC,MATCH(Instructions!$D$19,'District Information'!U:U,0)+(ROW(A142)-ROW($A$20))),""),"")</f>
        <v/>
      </c>
      <c r="B142" s="19" t="str">
        <f t="shared" si="2"/>
        <v/>
      </c>
      <c r="C142" s="19" t="str">
        <f>IFERROR(IF(AND($A$12=$M$12,VLOOKUP(Instructions!$D$19,'District Information'!A:S,19,FALSE)&gt;=(ROW(A142)-(ROW($A$20)-1))),INDEX('District Information'!AD:AD,MATCH(Instructions!$D$19,'District Information'!U:U,0)+(ROW(A142)-ROW($A$20))),""),"")</f>
        <v/>
      </c>
      <c r="D142" s="19" t="str">
        <f>IFERROR(IF(AND($A$12=$M$12,VLOOKUP(Instructions!$D$19,'District Information'!A:S,19,FALSE)&gt;=(ROW(A142)-(ROW($A$20)-1))),INDEX('District Information'!AE:AE,MATCH(Instructions!$D$19,'District Information'!U:U,0)+(ROW(A142)-ROW($A$20))),""),"")</f>
        <v/>
      </c>
      <c r="E142" s="19" t="str">
        <f>IFERROR(IF(AND($A$12=$M$12,VLOOKUP(Instructions!$D$19,'District Information'!A:S,19,FALSE)&gt;=(ROW(A142)-(ROW($A$20)-1))),INDEX('District Information'!AF:AF,MATCH(Instructions!$D$19,'District Information'!U:U,0)+(ROW(A142)-ROW($A$20))),""),"")</f>
        <v/>
      </c>
      <c r="F142" s="33" t="str">
        <f>IFERROR(IF(AND($A$12=$M$12,VLOOKUP(Instructions!$D$19,'District Information'!A:S,19,FALSE)&gt;=(ROW(A142)-(ROW($A$20)-1))),INDEX('District Information'!AG:AG,MATCH(Instructions!$D$19,'District Information'!U:U,0)+(ROW(A142)-ROW($A$20))),""),"")</f>
        <v/>
      </c>
    </row>
    <row r="143" spans="1:6" x14ac:dyDescent="0.25">
      <c r="A143" s="19" t="str">
        <f>IFERROR(IF(AND($A$12=$M$12,VLOOKUP(Instructions!$D$19,'District Information'!A:S,19,FALSE)&gt;=(ROW(A143)-(ROW($A$20)-1))),INDEX('District Information'!AC:AC,MATCH(Instructions!$D$19,'District Information'!U:U,0)+(ROW(A143)-ROW($A$20))),""),"")</f>
        <v/>
      </c>
      <c r="B143" s="19" t="str">
        <f t="shared" si="2"/>
        <v/>
      </c>
      <c r="C143" s="19" t="str">
        <f>IFERROR(IF(AND($A$12=$M$12,VLOOKUP(Instructions!$D$19,'District Information'!A:S,19,FALSE)&gt;=(ROW(A143)-(ROW($A$20)-1))),INDEX('District Information'!AD:AD,MATCH(Instructions!$D$19,'District Information'!U:U,0)+(ROW(A143)-ROW($A$20))),""),"")</f>
        <v/>
      </c>
      <c r="D143" s="19" t="str">
        <f>IFERROR(IF(AND($A$12=$M$12,VLOOKUP(Instructions!$D$19,'District Information'!A:S,19,FALSE)&gt;=(ROW(A143)-(ROW($A$20)-1))),INDEX('District Information'!AE:AE,MATCH(Instructions!$D$19,'District Information'!U:U,0)+(ROW(A143)-ROW($A$20))),""),"")</f>
        <v/>
      </c>
      <c r="E143" s="19" t="str">
        <f>IFERROR(IF(AND($A$12=$M$12,VLOOKUP(Instructions!$D$19,'District Information'!A:S,19,FALSE)&gt;=(ROW(A143)-(ROW($A$20)-1))),INDEX('District Information'!AF:AF,MATCH(Instructions!$D$19,'District Information'!U:U,0)+(ROW(A143)-ROW($A$20))),""),"")</f>
        <v/>
      </c>
      <c r="F143" s="33" t="str">
        <f>IFERROR(IF(AND($A$12=$M$12,VLOOKUP(Instructions!$D$19,'District Information'!A:S,19,FALSE)&gt;=(ROW(A143)-(ROW($A$20)-1))),INDEX('District Information'!AG:AG,MATCH(Instructions!$D$19,'District Information'!U:U,0)+(ROW(A143)-ROW($A$20))),""),"")</f>
        <v/>
      </c>
    </row>
    <row r="144" spans="1:6" x14ac:dyDescent="0.25">
      <c r="A144" s="19" t="str">
        <f>IFERROR(IF(AND($A$12=$M$12,VLOOKUP(Instructions!$D$19,'District Information'!A:S,19,FALSE)&gt;=(ROW(A144)-(ROW($A$20)-1))),INDEX('District Information'!AC:AC,MATCH(Instructions!$D$19,'District Information'!U:U,0)+(ROW(A144)-ROW($A$20))),""),"")</f>
        <v/>
      </c>
      <c r="B144" s="19" t="str">
        <f t="shared" si="2"/>
        <v/>
      </c>
      <c r="C144" s="19" t="str">
        <f>IFERROR(IF(AND($A$12=$M$12,VLOOKUP(Instructions!$D$19,'District Information'!A:S,19,FALSE)&gt;=(ROW(A144)-(ROW($A$20)-1))),INDEX('District Information'!AD:AD,MATCH(Instructions!$D$19,'District Information'!U:U,0)+(ROW(A144)-ROW($A$20))),""),"")</f>
        <v/>
      </c>
      <c r="D144" s="19" t="str">
        <f>IFERROR(IF(AND($A$12=$M$12,VLOOKUP(Instructions!$D$19,'District Information'!A:S,19,FALSE)&gt;=(ROW(A144)-(ROW($A$20)-1))),INDEX('District Information'!AE:AE,MATCH(Instructions!$D$19,'District Information'!U:U,0)+(ROW(A144)-ROW($A$20))),""),"")</f>
        <v/>
      </c>
      <c r="E144" s="19" t="str">
        <f>IFERROR(IF(AND($A$12=$M$12,VLOOKUP(Instructions!$D$19,'District Information'!A:S,19,FALSE)&gt;=(ROW(A144)-(ROW($A$20)-1))),INDEX('District Information'!AF:AF,MATCH(Instructions!$D$19,'District Information'!U:U,0)+(ROW(A144)-ROW($A$20))),""),"")</f>
        <v/>
      </c>
      <c r="F144" s="33" t="str">
        <f>IFERROR(IF(AND($A$12=$M$12,VLOOKUP(Instructions!$D$19,'District Information'!A:S,19,FALSE)&gt;=(ROW(A144)-(ROW($A$20)-1))),INDEX('District Information'!AG:AG,MATCH(Instructions!$D$19,'District Information'!U:U,0)+(ROW(A144)-ROW($A$20))),""),"")</f>
        <v/>
      </c>
    </row>
    <row r="145" spans="1:6" x14ac:dyDescent="0.25">
      <c r="A145" s="19" t="str">
        <f>IFERROR(IF(AND($A$12=$M$12,VLOOKUP(Instructions!$D$19,'District Information'!A:S,19,FALSE)&gt;=(ROW(A145)-(ROW($A$20)-1))),INDEX('District Information'!AC:AC,MATCH(Instructions!$D$19,'District Information'!U:U,0)+(ROW(A145)-ROW($A$20))),""),"")</f>
        <v/>
      </c>
      <c r="B145" s="19" t="str">
        <f t="shared" si="2"/>
        <v/>
      </c>
      <c r="C145" s="19" t="str">
        <f>IFERROR(IF(AND($A$12=$M$12,VLOOKUP(Instructions!$D$19,'District Information'!A:S,19,FALSE)&gt;=(ROW(A145)-(ROW($A$20)-1))),INDEX('District Information'!AD:AD,MATCH(Instructions!$D$19,'District Information'!U:U,0)+(ROW(A145)-ROW($A$20))),""),"")</f>
        <v/>
      </c>
      <c r="D145" s="19" t="str">
        <f>IFERROR(IF(AND($A$12=$M$12,VLOOKUP(Instructions!$D$19,'District Information'!A:S,19,FALSE)&gt;=(ROW(A145)-(ROW($A$20)-1))),INDEX('District Information'!AE:AE,MATCH(Instructions!$D$19,'District Information'!U:U,0)+(ROW(A145)-ROW($A$20))),""),"")</f>
        <v/>
      </c>
      <c r="E145" s="19" t="str">
        <f>IFERROR(IF(AND($A$12=$M$12,VLOOKUP(Instructions!$D$19,'District Information'!A:S,19,FALSE)&gt;=(ROW(A145)-(ROW($A$20)-1))),INDEX('District Information'!AF:AF,MATCH(Instructions!$D$19,'District Information'!U:U,0)+(ROW(A145)-ROW($A$20))),""),"")</f>
        <v/>
      </c>
      <c r="F145" s="33" t="str">
        <f>IFERROR(IF(AND($A$12=$M$12,VLOOKUP(Instructions!$D$19,'District Information'!A:S,19,FALSE)&gt;=(ROW(A145)-(ROW($A$20)-1))),INDEX('District Information'!AG:AG,MATCH(Instructions!$D$19,'District Information'!U:U,0)+(ROW(A145)-ROW($A$20))),""),"")</f>
        <v/>
      </c>
    </row>
    <row r="146" spans="1:6" x14ac:dyDescent="0.25">
      <c r="A146" s="19" t="str">
        <f>IFERROR(IF(AND($A$12=$M$12,VLOOKUP(Instructions!$D$19,'District Information'!A:S,19,FALSE)&gt;=(ROW(A146)-(ROW($A$20)-1))),INDEX('District Information'!AC:AC,MATCH(Instructions!$D$19,'District Information'!U:U,0)+(ROW(A146)-ROW($A$20))),""),"")</f>
        <v/>
      </c>
      <c r="B146" s="19" t="str">
        <f t="shared" si="2"/>
        <v/>
      </c>
      <c r="C146" s="19" t="str">
        <f>IFERROR(IF(AND($A$12=$M$12,VLOOKUP(Instructions!$D$19,'District Information'!A:S,19,FALSE)&gt;=(ROW(A146)-(ROW($A$20)-1))),INDEX('District Information'!AD:AD,MATCH(Instructions!$D$19,'District Information'!U:U,0)+(ROW(A146)-ROW($A$20))),""),"")</f>
        <v/>
      </c>
      <c r="D146" s="19" t="str">
        <f>IFERROR(IF(AND($A$12=$M$12,VLOOKUP(Instructions!$D$19,'District Information'!A:S,19,FALSE)&gt;=(ROW(A146)-(ROW($A$20)-1))),INDEX('District Information'!AE:AE,MATCH(Instructions!$D$19,'District Information'!U:U,0)+(ROW(A146)-ROW($A$20))),""),"")</f>
        <v/>
      </c>
      <c r="E146" s="19" t="str">
        <f>IFERROR(IF(AND($A$12=$M$12,VLOOKUP(Instructions!$D$19,'District Information'!A:S,19,FALSE)&gt;=(ROW(A146)-(ROW($A$20)-1))),INDEX('District Information'!AF:AF,MATCH(Instructions!$D$19,'District Information'!U:U,0)+(ROW(A146)-ROW($A$20))),""),"")</f>
        <v/>
      </c>
      <c r="F146" s="33" t="str">
        <f>IFERROR(IF(AND($A$12=$M$12,VLOOKUP(Instructions!$D$19,'District Information'!A:S,19,FALSE)&gt;=(ROW(A146)-(ROW($A$20)-1))),INDEX('District Information'!AG:AG,MATCH(Instructions!$D$19,'District Information'!U:U,0)+(ROW(A146)-ROW($A$20))),""),"")</f>
        <v/>
      </c>
    </row>
    <row r="147" spans="1:6" x14ac:dyDescent="0.25">
      <c r="A147" s="19" t="str">
        <f>IFERROR(IF(AND($A$12=$M$12,VLOOKUP(Instructions!$D$19,'District Information'!A:S,19,FALSE)&gt;=(ROW(A147)-(ROW($A$20)-1))),INDEX('District Information'!AC:AC,MATCH(Instructions!$D$19,'District Information'!U:U,0)+(ROW(A147)-ROW($A$20))),""),"")</f>
        <v/>
      </c>
      <c r="B147" s="19" t="str">
        <f t="shared" si="2"/>
        <v/>
      </c>
      <c r="C147" s="19" t="str">
        <f>IFERROR(IF(AND($A$12=$M$12,VLOOKUP(Instructions!$D$19,'District Information'!A:S,19,FALSE)&gt;=(ROW(A147)-(ROW($A$20)-1))),INDEX('District Information'!AD:AD,MATCH(Instructions!$D$19,'District Information'!U:U,0)+(ROW(A147)-ROW($A$20))),""),"")</f>
        <v/>
      </c>
      <c r="D147" s="19" t="str">
        <f>IFERROR(IF(AND($A$12=$M$12,VLOOKUP(Instructions!$D$19,'District Information'!A:S,19,FALSE)&gt;=(ROW(A147)-(ROW($A$20)-1))),INDEX('District Information'!AE:AE,MATCH(Instructions!$D$19,'District Information'!U:U,0)+(ROW(A147)-ROW($A$20))),""),"")</f>
        <v/>
      </c>
      <c r="E147" s="19" t="str">
        <f>IFERROR(IF(AND($A$12=$M$12,VLOOKUP(Instructions!$D$19,'District Information'!A:S,19,FALSE)&gt;=(ROW(A147)-(ROW($A$20)-1))),INDEX('District Information'!AF:AF,MATCH(Instructions!$D$19,'District Information'!U:U,0)+(ROW(A147)-ROW($A$20))),""),"")</f>
        <v/>
      </c>
      <c r="F147" s="33" t="str">
        <f>IFERROR(IF(AND($A$12=$M$12,VLOOKUP(Instructions!$D$19,'District Information'!A:S,19,FALSE)&gt;=(ROW(A147)-(ROW($A$20)-1))),INDEX('District Information'!AG:AG,MATCH(Instructions!$D$19,'District Information'!U:U,0)+(ROW(A147)-ROW($A$20))),""),"")</f>
        <v/>
      </c>
    </row>
    <row r="148" spans="1:6" x14ac:dyDescent="0.25">
      <c r="A148" s="19" t="str">
        <f>IFERROR(IF(AND($A$12=$M$12,VLOOKUP(Instructions!$D$19,'District Information'!A:S,19,FALSE)&gt;=(ROW(A148)-(ROW($A$20)-1))),INDEX('District Information'!AC:AC,MATCH(Instructions!$D$19,'District Information'!U:U,0)+(ROW(A148)-ROW($A$20))),""),"")</f>
        <v/>
      </c>
      <c r="B148" s="19" t="str">
        <f t="shared" si="2"/>
        <v/>
      </c>
      <c r="C148" s="19" t="str">
        <f>IFERROR(IF(AND($A$12=$M$12,VLOOKUP(Instructions!$D$19,'District Information'!A:S,19,FALSE)&gt;=(ROW(A148)-(ROW($A$20)-1))),INDEX('District Information'!AD:AD,MATCH(Instructions!$D$19,'District Information'!U:U,0)+(ROW(A148)-ROW($A$20))),""),"")</f>
        <v/>
      </c>
      <c r="D148" s="19" t="str">
        <f>IFERROR(IF(AND($A$12=$M$12,VLOOKUP(Instructions!$D$19,'District Information'!A:S,19,FALSE)&gt;=(ROW(A148)-(ROW($A$20)-1))),INDEX('District Information'!AE:AE,MATCH(Instructions!$D$19,'District Information'!U:U,0)+(ROW(A148)-ROW($A$20))),""),"")</f>
        <v/>
      </c>
      <c r="E148" s="19" t="str">
        <f>IFERROR(IF(AND($A$12=$M$12,VLOOKUP(Instructions!$D$19,'District Information'!A:S,19,FALSE)&gt;=(ROW(A148)-(ROW($A$20)-1))),INDEX('District Information'!AF:AF,MATCH(Instructions!$D$19,'District Information'!U:U,0)+(ROW(A148)-ROW($A$20))),""),"")</f>
        <v/>
      </c>
      <c r="F148" s="33" t="str">
        <f>IFERROR(IF(AND($A$12=$M$12,VLOOKUP(Instructions!$D$19,'District Information'!A:S,19,FALSE)&gt;=(ROW(A148)-(ROW($A$20)-1))),INDEX('District Information'!AG:AG,MATCH(Instructions!$D$19,'District Information'!U:U,0)+(ROW(A148)-ROW($A$20))),""),"")</f>
        <v/>
      </c>
    </row>
    <row r="149" spans="1:6" x14ac:dyDescent="0.25">
      <c r="A149" s="19" t="str">
        <f>IFERROR(IF(AND($A$12=$M$12,VLOOKUP(Instructions!$D$19,'District Information'!A:S,19,FALSE)&gt;=(ROW(A149)-(ROW($A$20)-1))),INDEX('District Information'!AC:AC,MATCH(Instructions!$D$19,'District Information'!U:U,0)+(ROW(A149)-ROW($A$20))),""),"")</f>
        <v/>
      </c>
      <c r="B149" s="19" t="str">
        <f t="shared" si="2"/>
        <v/>
      </c>
      <c r="C149" s="19" t="str">
        <f>IFERROR(IF(AND($A$12=$M$12,VLOOKUP(Instructions!$D$19,'District Information'!A:S,19,FALSE)&gt;=(ROW(A149)-(ROW($A$20)-1))),INDEX('District Information'!AD:AD,MATCH(Instructions!$D$19,'District Information'!U:U,0)+(ROW(A149)-ROW($A$20))),""),"")</f>
        <v/>
      </c>
      <c r="D149" s="19" t="str">
        <f>IFERROR(IF(AND($A$12=$M$12,VLOOKUP(Instructions!$D$19,'District Information'!A:S,19,FALSE)&gt;=(ROW(A149)-(ROW($A$20)-1))),INDEX('District Information'!AE:AE,MATCH(Instructions!$D$19,'District Information'!U:U,0)+(ROW(A149)-ROW($A$20))),""),"")</f>
        <v/>
      </c>
      <c r="E149" s="19" t="str">
        <f>IFERROR(IF(AND($A$12=$M$12,VLOOKUP(Instructions!$D$19,'District Information'!A:S,19,FALSE)&gt;=(ROW(A149)-(ROW($A$20)-1))),INDEX('District Information'!AF:AF,MATCH(Instructions!$D$19,'District Information'!U:U,0)+(ROW(A149)-ROW($A$20))),""),"")</f>
        <v/>
      </c>
      <c r="F149" s="33" t="str">
        <f>IFERROR(IF(AND($A$12=$M$12,VLOOKUP(Instructions!$D$19,'District Information'!A:S,19,FALSE)&gt;=(ROW(A149)-(ROW($A$20)-1))),INDEX('District Information'!AG:AG,MATCH(Instructions!$D$19,'District Information'!U:U,0)+(ROW(A149)-ROW($A$20))),""),"")</f>
        <v/>
      </c>
    </row>
    <row r="150" spans="1:6" x14ac:dyDescent="0.25">
      <c r="A150" s="19" t="str">
        <f>IFERROR(IF(AND($A$12=$M$12,VLOOKUP(Instructions!$D$19,'District Information'!A:S,19,FALSE)&gt;=(ROW(A150)-(ROW($A$20)-1))),INDEX('District Information'!AC:AC,MATCH(Instructions!$D$19,'District Information'!U:U,0)+(ROW(A150)-ROW($A$20))),""),"")</f>
        <v/>
      </c>
      <c r="B150" s="19" t="str">
        <f t="shared" si="2"/>
        <v/>
      </c>
      <c r="C150" s="19" t="str">
        <f>IFERROR(IF(AND($A$12=$M$12,VLOOKUP(Instructions!$D$19,'District Information'!A:S,19,FALSE)&gt;=(ROW(A150)-(ROW($A$20)-1))),INDEX('District Information'!AD:AD,MATCH(Instructions!$D$19,'District Information'!U:U,0)+(ROW(A150)-ROW($A$20))),""),"")</f>
        <v/>
      </c>
      <c r="D150" s="19" t="str">
        <f>IFERROR(IF(AND($A$12=$M$12,VLOOKUP(Instructions!$D$19,'District Information'!A:S,19,FALSE)&gt;=(ROW(A150)-(ROW($A$20)-1))),INDEX('District Information'!AE:AE,MATCH(Instructions!$D$19,'District Information'!U:U,0)+(ROW(A150)-ROW($A$20))),""),"")</f>
        <v/>
      </c>
      <c r="E150" s="19" t="str">
        <f>IFERROR(IF(AND($A$12=$M$12,VLOOKUP(Instructions!$D$19,'District Information'!A:S,19,FALSE)&gt;=(ROW(A150)-(ROW($A$20)-1))),INDEX('District Information'!AF:AF,MATCH(Instructions!$D$19,'District Information'!U:U,0)+(ROW(A150)-ROW($A$20))),""),"")</f>
        <v/>
      </c>
      <c r="F150" s="33" t="str">
        <f>IFERROR(IF(AND($A$12=$M$12,VLOOKUP(Instructions!$D$19,'District Information'!A:S,19,FALSE)&gt;=(ROW(A150)-(ROW($A$20)-1))),INDEX('District Information'!AG:AG,MATCH(Instructions!$D$19,'District Information'!U:U,0)+(ROW(A150)-ROW($A$20))),""),"")</f>
        <v/>
      </c>
    </row>
    <row r="151" spans="1:6" x14ac:dyDescent="0.25">
      <c r="A151" s="19"/>
    </row>
    <row r="152" spans="1:6" x14ac:dyDescent="0.25">
      <c r="A152" s="19"/>
    </row>
    <row r="153" spans="1:6" x14ac:dyDescent="0.25">
      <c r="A153" s="19"/>
    </row>
    <row r="154" spans="1:6" x14ac:dyDescent="0.25">
      <c r="A154" s="19"/>
    </row>
    <row r="155" spans="1:6" x14ac:dyDescent="0.25">
      <c r="A155" s="19"/>
    </row>
    <row r="156" spans="1:6" x14ac:dyDescent="0.25">
      <c r="A156" s="19"/>
    </row>
    <row r="157" spans="1:6" x14ac:dyDescent="0.25">
      <c r="A157" s="19"/>
    </row>
    <row r="158" spans="1:6" x14ac:dyDescent="0.25">
      <c r="A158" s="19"/>
    </row>
    <row r="159" spans="1:6" x14ac:dyDescent="0.25">
      <c r="A159" s="19"/>
    </row>
    <row r="160" spans="1:6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</sheetData>
  <protectedRanges>
    <protectedRange algorithmName="SHA-512" hashValue="lEdvH8bKGA5iZqd6Kr4fwmW8ZkVJsEB69rYsFHB1oGNEOQ51Jz7cxt2AuLHLfHiCAfVILUDJfeU4/aT+tf6HzA==" saltValue="rDbQII88m9LDK6/K3zsOZw==" spinCount="100000" sqref="G1:XFD1048576" name="Range2"/>
    <protectedRange algorithmName="SHA-512" hashValue="xb9Y6OfjHNv4gVR9iv8BJwtKTsD7+BY/PzIm/CT151m06ZN0VGNWnNwrv8oE0JobTChjWUShKwkrmOE6GHQZnw==" saltValue="k9/UnM4QZBLdy921m/Su7g==" spinCount="100000" sqref="A19:F150" name="Range1"/>
  </protectedRanges>
  <mergeCells count="10">
    <mergeCell ref="A1:D8"/>
    <mergeCell ref="E1:F8"/>
    <mergeCell ref="A17:F17"/>
    <mergeCell ref="A9:F9"/>
    <mergeCell ref="A10:F10"/>
    <mergeCell ref="A12:F12"/>
    <mergeCell ref="A13:F13"/>
    <mergeCell ref="B15:F15"/>
    <mergeCell ref="A11:F11"/>
    <mergeCell ref="A14:F14"/>
  </mergeCells>
  <conditionalFormatting sqref="B15:F15">
    <cfRule type="expression" dxfId="6" priority="11">
      <formula>$A$15="Delivery Notes:"</formula>
    </cfRule>
  </conditionalFormatting>
  <conditionalFormatting sqref="A15">
    <cfRule type="expression" dxfId="5" priority="9">
      <formula>$A$15="Delivery Notes:"</formula>
    </cfRule>
  </conditionalFormatting>
  <conditionalFormatting sqref="A13:F13">
    <cfRule type="expression" dxfId="4" priority="8">
      <formula>$A$12&lt;&gt;""</formula>
    </cfRule>
  </conditionalFormatting>
  <conditionalFormatting sqref="A17:F18">
    <cfRule type="expression" dxfId="3" priority="7">
      <formula>$A$17="Address Information"</formula>
    </cfRule>
  </conditionalFormatting>
  <conditionalFormatting sqref="A151:A197 A19:F150">
    <cfRule type="expression" dxfId="2" priority="5">
      <formula>AND($A$17="address information",A19&lt;&gt;"")</formula>
    </cfRule>
  </conditionalFormatting>
  <conditionalFormatting sqref="A14:F14">
    <cfRule type="expression" dxfId="1" priority="1">
      <formula>$A$12&lt;&gt;""</formula>
    </cfRule>
  </conditionalFormatting>
  <dataValidations count="1">
    <dataValidation type="list" allowBlank="1" showInputMessage="1" showErrorMessage="1" sqref="A12" xr:uid="{00000000-0002-0000-0200-000000000000}">
      <formula1>shippingchoices</formula1>
    </dataValidation>
  </dataValidations>
  <pageMargins left="0.7" right="0.7" top="0.75" bottom="0.75" header="0.3" footer="0.3"/>
  <pageSetup scale="74" fitToHeight="0" orientation="landscape" r:id="rId1"/>
  <headerFooter>
    <oddHeader>&amp;C&amp;F - Page &amp;P</oddHeader>
  </headerFooter>
  <ignoredErrors>
    <ignoredError sqref="G15:L15 B20 O15:XFD15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S1381"/>
  <sheetViews>
    <sheetView topLeftCell="W1" zoomScale="60" zoomScaleNormal="60" workbookViewId="0">
      <selection activeCell="AH15" sqref="AH15"/>
    </sheetView>
  </sheetViews>
  <sheetFormatPr defaultColWidth="8.85546875" defaultRowHeight="15" x14ac:dyDescent="0.25"/>
  <cols>
    <col min="1" max="1" width="32.140625" style="11" bestFit="1" customWidth="1"/>
    <col min="2" max="2" width="59.7109375" style="11" hidden="1" customWidth="1"/>
    <col min="3" max="3" width="8.140625" style="11" hidden="1" customWidth="1"/>
    <col min="4" max="4" width="5.28515625" style="11" hidden="1" customWidth="1"/>
    <col min="5" max="5" width="12.42578125" style="11" bestFit="1" customWidth="1"/>
    <col min="6" max="6" width="27.85546875" style="11" bestFit="1" customWidth="1"/>
    <col min="7" max="7" width="9" style="11" bestFit="1" customWidth="1"/>
    <col min="8" max="8" width="27.85546875" style="11" bestFit="1" customWidth="1"/>
    <col min="9" max="9" width="12" style="11" bestFit="1" customWidth="1"/>
    <col min="10" max="10" width="5.42578125" style="11" hidden="1" customWidth="1"/>
    <col min="11" max="15" width="5" style="11" hidden="1" customWidth="1"/>
    <col min="16" max="18" width="4" style="11" hidden="1" customWidth="1"/>
    <col min="19" max="19" width="6.28515625" style="11" bestFit="1" customWidth="1"/>
    <col min="20" max="20" width="10.5703125" style="11" bestFit="1" customWidth="1"/>
    <col min="21" max="21" width="38.28515625" style="11" bestFit="1" customWidth="1"/>
    <col min="22" max="22" width="13.7109375" style="11" bestFit="1" customWidth="1"/>
    <col min="23" max="23" width="5.28515625" style="11" bestFit="1" customWidth="1"/>
    <col min="24" max="24" width="10" style="11" bestFit="1" customWidth="1"/>
    <col min="25" max="25" width="27.85546875" style="11" bestFit="1" customWidth="1"/>
    <col min="26" max="26" width="13.42578125" style="11" bestFit="1" customWidth="1"/>
    <col min="27" max="27" width="27.85546875" style="11" bestFit="1" customWidth="1"/>
    <col min="28" max="28" width="9.7109375" style="11" bestFit="1" customWidth="1"/>
    <col min="29" max="29" width="29.85546875" style="11" bestFit="1" customWidth="1"/>
    <col min="30" max="30" width="23.28515625" style="11" bestFit="1" customWidth="1"/>
    <col min="31" max="31" width="12.85546875" style="11" bestFit="1" customWidth="1"/>
    <col min="32" max="32" width="12.5703125" style="11" bestFit="1" customWidth="1"/>
    <col min="33" max="33" width="10.7109375" style="11" bestFit="1" customWidth="1"/>
    <col min="34" max="34" width="63.28515625" style="11" bestFit="1" customWidth="1"/>
    <col min="35" max="35" width="8.85546875" style="11"/>
    <col min="36" max="36" width="29.85546875" style="11" bestFit="1" customWidth="1"/>
    <col min="37" max="37" width="13.7109375" style="11" bestFit="1" customWidth="1"/>
    <col min="38" max="38" width="5.28515625" style="11" bestFit="1" customWidth="1"/>
    <col min="39" max="39" width="10" style="11" bestFit="1" customWidth="1"/>
    <col min="40" max="40" width="27.85546875" style="11" bestFit="1" customWidth="1"/>
    <col min="41" max="41" width="23.28515625" style="11" bestFit="1" customWidth="1"/>
    <col min="42" max="42" width="12.85546875" style="11" bestFit="1" customWidth="1"/>
    <col min="43" max="43" width="12.5703125" style="11" bestFit="1" customWidth="1"/>
    <col min="44" max="44" width="10.7109375" style="11" bestFit="1" customWidth="1"/>
    <col min="45" max="45" width="19.28515625" style="11" bestFit="1" customWidth="1"/>
    <col min="46" max="16384" width="8.85546875" style="11"/>
  </cols>
  <sheetData>
    <row r="1" spans="1:45" x14ac:dyDescent="0.25">
      <c r="A1" s="11" t="s">
        <v>20</v>
      </c>
      <c r="B1" s="11" t="s">
        <v>21</v>
      </c>
      <c r="C1" s="11" t="s">
        <v>22</v>
      </c>
      <c r="D1" s="11" t="s">
        <v>23</v>
      </c>
      <c r="E1" s="11" t="s">
        <v>29</v>
      </c>
      <c r="F1" s="11" t="s">
        <v>47</v>
      </c>
      <c r="G1" s="11" t="s">
        <v>30</v>
      </c>
      <c r="H1" s="11" t="s">
        <v>31</v>
      </c>
      <c r="I1" s="11" t="s">
        <v>32</v>
      </c>
      <c r="J1" s="11" t="s">
        <v>19</v>
      </c>
      <c r="K1" s="11">
        <v>1</v>
      </c>
      <c r="L1" s="11">
        <v>2</v>
      </c>
      <c r="M1" s="11">
        <v>3</v>
      </c>
      <c r="N1" s="11">
        <v>4</v>
      </c>
      <c r="O1" s="11">
        <v>5</v>
      </c>
      <c r="P1" s="11">
        <v>6</v>
      </c>
      <c r="Q1" s="11">
        <v>7</v>
      </c>
      <c r="R1" s="11">
        <v>8</v>
      </c>
      <c r="S1" s="11" t="s">
        <v>42</v>
      </c>
      <c r="U1" s="11" t="s">
        <v>33</v>
      </c>
      <c r="V1" s="11" t="s">
        <v>34</v>
      </c>
      <c r="W1" s="11" t="s">
        <v>0</v>
      </c>
      <c r="X1" s="11" t="s">
        <v>7</v>
      </c>
      <c r="Y1" s="11" t="s">
        <v>3</v>
      </c>
      <c r="Z1" s="11" t="s">
        <v>35</v>
      </c>
      <c r="AA1" s="11" t="s">
        <v>36</v>
      </c>
      <c r="AB1" s="11" t="s">
        <v>4</v>
      </c>
      <c r="AC1" s="11" t="s">
        <v>2</v>
      </c>
      <c r="AD1" s="11" t="s">
        <v>37</v>
      </c>
      <c r="AE1" s="11" t="s">
        <v>38</v>
      </c>
      <c r="AF1" s="11" t="s">
        <v>39</v>
      </c>
      <c r="AG1" s="11" t="s">
        <v>40</v>
      </c>
      <c r="AH1" s="11" t="s">
        <v>3198</v>
      </c>
      <c r="AJ1" s="11" t="s">
        <v>33</v>
      </c>
      <c r="AK1" s="11" t="s">
        <v>34</v>
      </c>
      <c r="AL1" s="11" t="s">
        <v>0</v>
      </c>
      <c r="AM1" s="11" t="s">
        <v>7</v>
      </c>
      <c r="AN1" s="11" t="s">
        <v>3</v>
      </c>
      <c r="AO1" s="11" t="s">
        <v>37</v>
      </c>
      <c r="AP1" s="11" t="s">
        <v>38</v>
      </c>
      <c r="AQ1" s="11" t="s">
        <v>39</v>
      </c>
      <c r="AR1" s="11" t="s">
        <v>40</v>
      </c>
      <c r="AS1" s="11" t="s">
        <v>3198</v>
      </c>
    </row>
    <row r="2" spans="1:45" x14ac:dyDescent="0.25">
      <c r="A2" t="s">
        <v>2892</v>
      </c>
      <c r="E2" t="s">
        <v>48</v>
      </c>
      <c r="F2" t="s">
        <v>49</v>
      </c>
      <c r="G2" t="s">
        <v>48</v>
      </c>
      <c r="H2" t="s">
        <v>49</v>
      </c>
      <c r="I2" t="s">
        <v>20</v>
      </c>
      <c r="S2" s="11">
        <f>COUNTIF(U:U,A2)</f>
        <v>1</v>
      </c>
      <c r="U2" t="str">
        <f>Y2&amp;", KY"</f>
        <v>Adair Co School District, KY</v>
      </c>
      <c r="V2" t="s">
        <v>41</v>
      </c>
      <c r="W2" t="s">
        <v>54</v>
      </c>
      <c r="X2" t="s">
        <v>48</v>
      </c>
      <c r="Y2" t="s">
        <v>49</v>
      </c>
      <c r="Z2" t="s">
        <v>48</v>
      </c>
      <c r="AA2" t="s">
        <v>49</v>
      </c>
      <c r="AB2" t="s">
        <v>50</v>
      </c>
      <c r="AC2" t="s">
        <v>51</v>
      </c>
      <c r="AD2" t="s">
        <v>52</v>
      </c>
      <c r="AE2" t="s">
        <v>53</v>
      </c>
      <c r="AF2" t="s">
        <v>54</v>
      </c>
      <c r="AG2" t="s">
        <v>55</v>
      </c>
      <c r="AH2" s="18" t="str">
        <f>IFERROR(VLOOKUP(AB2&amp;AC2&amp;AD2&amp;AE2&amp;AF2&amp;AG2,Addresses!A:D,4,FALSE), "000000000000000")</f>
        <v>SHIPSF000137662</v>
      </c>
      <c r="AI2" s="18"/>
      <c r="AJ2" t="str">
        <f>AN2&amp;", KY"</f>
        <v>Adair Co School District, KY</v>
      </c>
      <c r="AK2" t="s">
        <v>41</v>
      </c>
      <c r="AL2" t="s">
        <v>54</v>
      </c>
      <c r="AM2" t="s">
        <v>48</v>
      </c>
      <c r="AN2" t="s">
        <v>49</v>
      </c>
      <c r="AO2" t="s">
        <v>3064</v>
      </c>
      <c r="AP2" t="s">
        <v>53</v>
      </c>
      <c r="AQ2" t="s">
        <v>54</v>
      </c>
      <c r="AR2" t="s">
        <v>55</v>
      </c>
      <c r="AS2" s="11" t="str">
        <f>IFERROR(VLOOKUP(AM2&amp;AN2&amp;AO2&amp;AP2&amp;AQ2&amp;AR2,Addresses!A:D,4,FALSE), "000000000000000")</f>
        <v>SHIPSF000137734</v>
      </c>
    </row>
    <row r="3" spans="1:45" x14ac:dyDescent="0.25">
      <c r="A3" t="s">
        <v>2893</v>
      </c>
      <c r="E3" t="s">
        <v>56</v>
      </c>
      <c r="F3" t="s">
        <v>57</v>
      </c>
      <c r="G3" t="s">
        <v>56</v>
      </c>
      <c r="H3" t="s">
        <v>57</v>
      </c>
      <c r="I3" t="s">
        <v>20</v>
      </c>
      <c r="S3" s="11">
        <f t="shared" ref="S3:S66" si="0">COUNTIF(U:U,A3)</f>
        <v>1</v>
      </c>
      <c r="U3" t="str">
        <f t="shared" ref="U3:U66" si="1">Y3&amp;", KY"</f>
        <v>Allen Co School District, KY</v>
      </c>
      <c r="V3" t="s">
        <v>41</v>
      </c>
      <c r="W3" t="s">
        <v>54</v>
      </c>
      <c r="X3" t="s">
        <v>56</v>
      </c>
      <c r="Y3" t="s">
        <v>57</v>
      </c>
      <c r="Z3" t="s">
        <v>56</v>
      </c>
      <c r="AA3" t="s">
        <v>57</v>
      </c>
      <c r="AB3" t="s">
        <v>58</v>
      </c>
      <c r="AC3" t="s">
        <v>59</v>
      </c>
      <c r="AD3" t="s">
        <v>60</v>
      </c>
      <c r="AE3" t="s">
        <v>61</v>
      </c>
      <c r="AF3" t="s">
        <v>54</v>
      </c>
      <c r="AG3" t="s">
        <v>62</v>
      </c>
      <c r="AH3" s="18" t="str">
        <f>IFERROR(VLOOKUP(AB3&amp;AC3&amp;AD3&amp;AE3&amp;AF3&amp;AG3,Addresses!A:D,4,FALSE), "000000000000000")</f>
        <v>SHIPSF000014356</v>
      </c>
      <c r="AJ3" t="str">
        <f t="shared" ref="AJ3:AJ66" si="2">AN3&amp;", KY"</f>
        <v>Allen Co School District, KY</v>
      </c>
      <c r="AK3" t="s">
        <v>41</v>
      </c>
      <c r="AL3" t="s">
        <v>54</v>
      </c>
      <c r="AM3" t="s">
        <v>56</v>
      </c>
      <c r="AN3" t="s">
        <v>57</v>
      </c>
      <c r="AO3" t="s">
        <v>3065</v>
      </c>
      <c r="AP3" t="s">
        <v>61</v>
      </c>
      <c r="AQ3" t="s">
        <v>54</v>
      </c>
      <c r="AR3" t="s">
        <v>62</v>
      </c>
      <c r="AS3" s="11" t="str">
        <f>IFERROR(VLOOKUP(AM3&amp;AN3&amp;AO3&amp;AP3&amp;AQ3&amp;AR3,Addresses!A:D,4,FALSE), "000000000000000")</f>
        <v>SHIPSF000043435</v>
      </c>
    </row>
    <row r="4" spans="1:45" x14ac:dyDescent="0.25">
      <c r="A4" t="s">
        <v>2902</v>
      </c>
      <c r="E4" t="s">
        <v>63</v>
      </c>
      <c r="F4" t="s">
        <v>64</v>
      </c>
      <c r="G4" t="s">
        <v>63</v>
      </c>
      <c r="H4" t="s">
        <v>64</v>
      </c>
      <c r="I4" t="s">
        <v>20</v>
      </c>
      <c r="S4" s="11">
        <f t="shared" si="0"/>
        <v>1</v>
      </c>
      <c r="U4" t="str">
        <f t="shared" si="1"/>
        <v>Anchorage Ind School District, KY</v>
      </c>
      <c r="V4" t="s">
        <v>41</v>
      </c>
      <c r="W4" t="s">
        <v>54</v>
      </c>
      <c r="X4" t="s">
        <v>63</v>
      </c>
      <c r="Y4" t="s">
        <v>64</v>
      </c>
      <c r="Z4" t="s">
        <v>63</v>
      </c>
      <c r="AA4" t="s">
        <v>64</v>
      </c>
      <c r="AB4" t="s">
        <v>65</v>
      </c>
      <c r="AC4" t="s">
        <v>66</v>
      </c>
      <c r="AD4" t="s">
        <v>67</v>
      </c>
      <c r="AE4" t="s">
        <v>68</v>
      </c>
      <c r="AF4" t="s">
        <v>54</v>
      </c>
      <c r="AG4" t="s">
        <v>69</v>
      </c>
      <c r="AH4" s="18" t="str">
        <f>IFERROR(VLOOKUP(AB4&amp;AC4&amp;AD4&amp;AE4&amp;AF4&amp;AG4,Addresses!A:D,4,FALSE), "000000000000000")</f>
        <v>SHIPSF000137667</v>
      </c>
      <c r="AJ4" t="str">
        <f t="shared" si="2"/>
        <v>Anchorage Ind School District, KY</v>
      </c>
      <c r="AK4" t="s">
        <v>41</v>
      </c>
      <c r="AL4" t="s">
        <v>54</v>
      </c>
      <c r="AM4" t="s">
        <v>63</v>
      </c>
      <c r="AN4" t="s">
        <v>64</v>
      </c>
      <c r="AO4" t="s">
        <v>67</v>
      </c>
      <c r="AP4" t="s">
        <v>68</v>
      </c>
      <c r="AQ4" t="s">
        <v>54</v>
      </c>
      <c r="AR4" t="s">
        <v>69</v>
      </c>
      <c r="AS4" s="11" t="str">
        <f>IFERROR(VLOOKUP(AM4&amp;AN4&amp;AO4&amp;AP4&amp;AQ4&amp;AR4,Addresses!A:D,4,FALSE), "000000000000000")</f>
        <v>SHIPSF000137735</v>
      </c>
    </row>
    <row r="5" spans="1:45" x14ac:dyDescent="0.25">
      <c r="A5" t="s">
        <v>2903</v>
      </c>
      <c r="E5" t="s">
        <v>70</v>
      </c>
      <c r="F5" t="s">
        <v>71</v>
      </c>
      <c r="G5" t="s">
        <v>70</v>
      </c>
      <c r="H5" t="s">
        <v>71</v>
      </c>
      <c r="I5" t="s">
        <v>20</v>
      </c>
      <c r="S5" s="11">
        <f t="shared" si="0"/>
        <v>2</v>
      </c>
      <c r="U5" t="str">
        <f t="shared" si="1"/>
        <v>Anderson Co School District, KY</v>
      </c>
      <c r="V5" t="s">
        <v>41</v>
      </c>
      <c r="W5" t="s">
        <v>54</v>
      </c>
      <c r="X5" t="s">
        <v>70</v>
      </c>
      <c r="Y5" t="s">
        <v>71</v>
      </c>
      <c r="Z5" t="s">
        <v>70</v>
      </c>
      <c r="AA5" t="s">
        <v>71</v>
      </c>
      <c r="AB5" t="s">
        <v>77</v>
      </c>
      <c r="AC5" t="s">
        <v>4084</v>
      </c>
      <c r="AD5" t="s">
        <v>78</v>
      </c>
      <c r="AE5" t="s">
        <v>75</v>
      </c>
      <c r="AF5" t="s">
        <v>54</v>
      </c>
      <c r="AG5" t="s">
        <v>76</v>
      </c>
      <c r="AH5" s="18" t="str">
        <f>IFERROR(VLOOKUP(AB5&amp;AC5&amp;AD5&amp;AE5&amp;AF5&amp;AG5,Addresses!A:D,4,FALSE), "000000000000000")</f>
        <v>SHIPSF000137669</v>
      </c>
      <c r="AJ5" t="str">
        <f t="shared" si="2"/>
        <v>Anderson Co School District, KY</v>
      </c>
      <c r="AK5" t="s">
        <v>41</v>
      </c>
      <c r="AL5" t="s">
        <v>54</v>
      </c>
      <c r="AM5" t="s">
        <v>70</v>
      </c>
      <c r="AN5" t="s">
        <v>71</v>
      </c>
      <c r="AO5" t="s">
        <v>3066</v>
      </c>
      <c r="AP5" t="s">
        <v>75</v>
      </c>
      <c r="AQ5" t="s">
        <v>54</v>
      </c>
      <c r="AR5" t="s">
        <v>76</v>
      </c>
      <c r="AS5" s="11" t="str">
        <f>IFERROR(VLOOKUP(AM5&amp;AN5&amp;AO5&amp;AP5&amp;AQ5&amp;AR5,Addresses!A:D,4,FALSE), "000000000000000")</f>
        <v>SHIPSF000137736</v>
      </c>
    </row>
    <row r="6" spans="1:45" x14ac:dyDescent="0.25">
      <c r="A6" t="s">
        <v>2907</v>
      </c>
      <c r="E6" t="s">
        <v>79</v>
      </c>
      <c r="F6" t="s">
        <v>80</v>
      </c>
      <c r="G6" t="s">
        <v>79</v>
      </c>
      <c r="H6" t="s">
        <v>80</v>
      </c>
      <c r="I6" t="s">
        <v>20</v>
      </c>
      <c r="S6" s="11">
        <f t="shared" si="0"/>
        <v>5</v>
      </c>
      <c r="U6" t="str">
        <f t="shared" si="1"/>
        <v>Anderson Co School District, KY</v>
      </c>
      <c r="V6" t="s">
        <v>41</v>
      </c>
      <c r="W6" t="s">
        <v>54</v>
      </c>
      <c r="X6" t="s">
        <v>70</v>
      </c>
      <c r="Y6" t="s">
        <v>71</v>
      </c>
      <c r="Z6" t="s">
        <v>70</v>
      </c>
      <c r="AA6" t="s">
        <v>71</v>
      </c>
      <c r="AB6" t="s">
        <v>72</v>
      </c>
      <c r="AC6" t="s">
        <v>73</v>
      </c>
      <c r="AD6" t="s">
        <v>74</v>
      </c>
      <c r="AE6" t="s">
        <v>75</v>
      </c>
      <c r="AF6" t="s">
        <v>54</v>
      </c>
      <c r="AG6" t="s">
        <v>76</v>
      </c>
      <c r="AH6" s="18" t="str">
        <f>IFERROR(VLOOKUP(AB6&amp;AC6&amp;AD6&amp;AE6&amp;AF6&amp;AG6,Addresses!A:D,4,FALSE), "000000000000000")</f>
        <v>SHIPSF000123095</v>
      </c>
      <c r="AJ6" t="str">
        <f t="shared" si="2"/>
        <v>Ashland Ind School Dist, KY</v>
      </c>
      <c r="AK6" t="s">
        <v>41</v>
      </c>
      <c r="AL6" t="s">
        <v>54</v>
      </c>
      <c r="AM6" t="s">
        <v>79</v>
      </c>
      <c r="AN6" t="s">
        <v>80</v>
      </c>
      <c r="AO6" t="s">
        <v>3067</v>
      </c>
      <c r="AP6" t="s">
        <v>84</v>
      </c>
      <c r="AQ6" t="s">
        <v>54</v>
      </c>
      <c r="AR6" t="s">
        <v>85</v>
      </c>
      <c r="AS6" s="11" t="str">
        <f>IFERROR(VLOOKUP(AM6&amp;AN6&amp;AO6&amp;AP6&amp;AQ6&amp;AR6,Addresses!A:D,4,FALSE), "000000000000000")</f>
        <v>000000000000000</v>
      </c>
    </row>
    <row r="7" spans="1:45" x14ac:dyDescent="0.25">
      <c r="A7" t="s">
        <v>2894</v>
      </c>
      <c r="E7" t="s">
        <v>99</v>
      </c>
      <c r="F7" t="s">
        <v>100</v>
      </c>
      <c r="G7" t="s">
        <v>99</v>
      </c>
      <c r="H7" t="s">
        <v>100</v>
      </c>
      <c r="I7" t="s">
        <v>20</v>
      </c>
      <c r="S7" s="11">
        <f t="shared" si="0"/>
        <v>1</v>
      </c>
      <c r="U7" t="str">
        <f t="shared" si="1"/>
        <v>Ashland Ind School Dist, KY</v>
      </c>
      <c r="V7" t="s">
        <v>41</v>
      </c>
      <c r="W7" t="s">
        <v>54</v>
      </c>
      <c r="X7" t="s">
        <v>79</v>
      </c>
      <c r="Y7" t="s">
        <v>80</v>
      </c>
      <c r="Z7" t="s">
        <v>79</v>
      </c>
      <c r="AA7" t="s">
        <v>80</v>
      </c>
      <c r="AB7" t="s">
        <v>89</v>
      </c>
      <c r="AC7" t="s">
        <v>90</v>
      </c>
      <c r="AD7" t="s">
        <v>91</v>
      </c>
      <c r="AE7" t="s">
        <v>84</v>
      </c>
      <c r="AF7" t="s">
        <v>54</v>
      </c>
      <c r="AG7" t="s">
        <v>85</v>
      </c>
      <c r="AH7" s="18" t="str">
        <f>IFERROR(VLOOKUP(AB7&amp;AC7&amp;AD7&amp;AE7&amp;AF7&amp;AG7,Addresses!A:D,4,FALSE), "000000000000000")</f>
        <v>SHIPSF000105272</v>
      </c>
      <c r="AJ7" t="str">
        <f t="shared" si="2"/>
        <v>Augusta Ind School District, KY</v>
      </c>
      <c r="AK7" t="s">
        <v>41</v>
      </c>
      <c r="AL7" t="s">
        <v>54</v>
      </c>
      <c r="AM7" t="s">
        <v>99</v>
      </c>
      <c r="AN7" t="s">
        <v>100</v>
      </c>
      <c r="AO7" t="s">
        <v>3068</v>
      </c>
      <c r="AP7" t="s">
        <v>104</v>
      </c>
      <c r="AQ7" t="s">
        <v>54</v>
      </c>
      <c r="AR7" t="s">
        <v>105</v>
      </c>
      <c r="AS7" s="11" t="str">
        <f>IFERROR(VLOOKUP(AM7&amp;AN7&amp;AO7&amp;AP7&amp;AQ7&amp;AR7,Addresses!A:D,4,FALSE), "000000000000000")</f>
        <v>SHIPSF000137739</v>
      </c>
    </row>
    <row r="8" spans="1:45" x14ac:dyDescent="0.25">
      <c r="A8" t="s">
        <v>2900</v>
      </c>
      <c r="E8" t="s">
        <v>106</v>
      </c>
      <c r="F8" t="s">
        <v>107</v>
      </c>
      <c r="G8" t="s">
        <v>106</v>
      </c>
      <c r="H8" t="s">
        <v>107</v>
      </c>
      <c r="I8" t="s">
        <v>20</v>
      </c>
      <c r="S8" s="11">
        <f t="shared" si="0"/>
        <v>1</v>
      </c>
      <c r="U8" t="str">
        <f t="shared" si="1"/>
        <v>Ashland Ind School Dist, KY</v>
      </c>
      <c r="V8" t="s">
        <v>41</v>
      </c>
      <c r="W8" t="s">
        <v>54</v>
      </c>
      <c r="X8" t="s">
        <v>79</v>
      </c>
      <c r="Y8" t="s">
        <v>80</v>
      </c>
      <c r="Z8" t="s">
        <v>79</v>
      </c>
      <c r="AA8" t="s">
        <v>80</v>
      </c>
      <c r="AB8" t="s">
        <v>92</v>
      </c>
      <c r="AC8" t="s">
        <v>93</v>
      </c>
      <c r="AD8" t="s">
        <v>94</v>
      </c>
      <c r="AE8" t="s">
        <v>84</v>
      </c>
      <c r="AF8" t="s">
        <v>54</v>
      </c>
      <c r="AG8" t="s">
        <v>85</v>
      </c>
      <c r="AH8" s="18" t="str">
        <f>IFERROR(VLOOKUP(AB8&amp;AC8&amp;AD8&amp;AE8&amp;AF8&amp;AG8,Addresses!A:D,4,FALSE), "000000000000000")</f>
        <v>SHIPSF000043470</v>
      </c>
      <c r="AJ8" t="str">
        <f t="shared" si="2"/>
        <v>Ballard Co School District, KY</v>
      </c>
      <c r="AK8" t="s">
        <v>41</v>
      </c>
      <c r="AL8" t="s">
        <v>54</v>
      </c>
      <c r="AM8" t="s">
        <v>106</v>
      </c>
      <c r="AN8" t="s">
        <v>107</v>
      </c>
      <c r="AO8" t="s">
        <v>3069</v>
      </c>
      <c r="AP8" t="s">
        <v>111</v>
      </c>
      <c r="AQ8" t="s">
        <v>54</v>
      </c>
      <c r="AR8" t="s">
        <v>112</v>
      </c>
      <c r="AS8" s="11" t="str">
        <f>IFERROR(VLOOKUP(AM8&amp;AN8&amp;AO8&amp;AP8&amp;AQ8&amp;AR8,Addresses!A:D,4,FALSE), "000000000000000")</f>
        <v>SHIPSF000137740</v>
      </c>
    </row>
    <row r="9" spans="1:45" x14ac:dyDescent="0.25">
      <c r="A9" t="s">
        <v>2901</v>
      </c>
      <c r="E9" t="s">
        <v>113</v>
      </c>
      <c r="F9" t="s">
        <v>114</v>
      </c>
      <c r="G9" t="s">
        <v>113</v>
      </c>
      <c r="H9" t="s">
        <v>114</v>
      </c>
      <c r="I9" t="s">
        <v>20</v>
      </c>
      <c r="S9" s="11">
        <f t="shared" si="0"/>
        <v>1</v>
      </c>
      <c r="U9" t="str">
        <f t="shared" si="1"/>
        <v>Ashland Ind School Dist, KY</v>
      </c>
      <c r="V9" t="s">
        <v>41</v>
      </c>
      <c r="W9" t="s">
        <v>54</v>
      </c>
      <c r="X9" t="s">
        <v>79</v>
      </c>
      <c r="Y9" t="s">
        <v>80</v>
      </c>
      <c r="Z9" t="s">
        <v>79</v>
      </c>
      <c r="AA9" t="s">
        <v>80</v>
      </c>
      <c r="AB9" t="s">
        <v>86</v>
      </c>
      <c r="AC9" t="s">
        <v>87</v>
      </c>
      <c r="AD9" t="s">
        <v>88</v>
      </c>
      <c r="AE9" t="s">
        <v>84</v>
      </c>
      <c r="AF9" t="s">
        <v>54</v>
      </c>
      <c r="AG9" t="s">
        <v>85</v>
      </c>
      <c r="AH9" s="18" t="str">
        <f>IFERROR(VLOOKUP(AB9&amp;AC9&amp;AD9&amp;AE9&amp;AF9&amp;AG9,Addresses!A:D,4,FALSE), "000000000000000")</f>
        <v>SHIPSF000043462</v>
      </c>
      <c r="AJ9" t="str">
        <f t="shared" si="2"/>
        <v>Barbourville Ind School Dist, KY</v>
      </c>
      <c r="AK9" t="s">
        <v>41</v>
      </c>
      <c r="AL9" t="s">
        <v>54</v>
      </c>
      <c r="AM9" t="s">
        <v>113</v>
      </c>
      <c r="AN9" t="s">
        <v>114</v>
      </c>
      <c r="AO9" t="s">
        <v>8230</v>
      </c>
      <c r="AP9" t="s">
        <v>116</v>
      </c>
      <c r="AQ9" t="s">
        <v>54</v>
      </c>
      <c r="AR9" t="s">
        <v>117</v>
      </c>
      <c r="AS9" s="11" t="str">
        <f>IFERROR(VLOOKUP(AM9&amp;AN9&amp;AO9&amp;AP9&amp;AQ9&amp;AR9,Addresses!A:D,4,FALSE), "000000000000000")</f>
        <v>000000000000000</v>
      </c>
    </row>
    <row r="10" spans="1:45" x14ac:dyDescent="0.25">
      <c r="A10" t="s">
        <v>4074</v>
      </c>
      <c r="E10" t="s">
        <v>118</v>
      </c>
      <c r="F10" t="s">
        <v>4066</v>
      </c>
      <c r="G10" t="s">
        <v>118</v>
      </c>
      <c r="H10" t="s">
        <v>4066</v>
      </c>
      <c r="I10" t="s">
        <v>20</v>
      </c>
      <c r="S10" s="11">
        <f t="shared" si="0"/>
        <v>1</v>
      </c>
      <c r="U10" t="str">
        <f t="shared" si="1"/>
        <v>Ashland Ind School Dist, KY</v>
      </c>
      <c r="V10" t="s">
        <v>41</v>
      </c>
      <c r="W10" t="s">
        <v>54</v>
      </c>
      <c r="X10" t="s">
        <v>79</v>
      </c>
      <c r="Y10" t="s">
        <v>80</v>
      </c>
      <c r="Z10" t="s">
        <v>79</v>
      </c>
      <c r="AA10" t="s">
        <v>80</v>
      </c>
      <c r="AB10" t="s">
        <v>95</v>
      </c>
      <c r="AC10" t="s">
        <v>96</v>
      </c>
      <c r="AD10" t="s">
        <v>97</v>
      </c>
      <c r="AE10" t="s">
        <v>84</v>
      </c>
      <c r="AF10" t="s">
        <v>54</v>
      </c>
      <c r="AG10" t="s">
        <v>98</v>
      </c>
      <c r="AH10" s="18" t="str">
        <f>IFERROR(VLOOKUP(AB10&amp;AC10&amp;AD10&amp;AE10&amp;AF10&amp;AG10,Addresses!A:D,4,FALSE), "000000000000000")</f>
        <v>SHIPSF000043450</v>
      </c>
      <c r="AJ10" t="str">
        <f t="shared" si="2"/>
        <v>Bardstown ISD, KY</v>
      </c>
      <c r="AK10" t="s">
        <v>41</v>
      </c>
      <c r="AL10" t="s">
        <v>54</v>
      </c>
      <c r="AM10" t="s">
        <v>118</v>
      </c>
      <c r="AN10" t="s">
        <v>4066</v>
      </c>
      <c r="AO10" t="s">
        <v>3070</v>
      </c>
      <c r="AP10" t="s">
        <v>122</v>
      </c>
      <c r="AQ10" t="s">
        <v>54</v>
      </c>
      <c r="AR10" t="s">
        <v>123</v>
      </c>
      <c r="AS10" s="11" t="str">
        <f>IFERROR(VLOOKUP(AM10&amp;AN10&amp;AO10&amp;AP10&amp;AQ10&amp;AR10,Addresses!A:D,4,FALSE), "000000000000000")</f>
        <v>SHIPSF000105273</v>
      </c>
    </row>
    <row r="11" spans="1:45" x14ac:dyDescent="0.25">
      <c r="A11" t="s">
        <v>2895</v>
      </c>
      <c r="E11" t="s">
        <v>124</v>
      </c>
      <c r="F11" t="s">
        <v>125</v>
      </c>
      <c r="G11" t="s">
        <v>124</v>
      </c>
      <c r="H11" t="s">
        <v>125</v>
      </c>
      <c r="I11" t="s">
        <v>20</v>
      </c>
      <c r="S11" s="11">
        <f t="shared" si="0"/>
        <v>7</v>
      </c>
      <c r="U11" t="str">
        <f t="shared" si="1"/>
        <v>Ashland Ind School Dist, KY</v>
      </c>
      <c r="V11" t="s">
        <v>41</v>
      </c>
      <c r="W11" t="s">
        <v>54</v>
      </c>
      <c r="X11" t="s">
        <v>79</v>
      </c>
      <c r="Y11" t="s">
        <v>80</v>
      </c>
      <c r="Z11" t="s">
        <v>79</v>
      </c>
      <c r="AA11" t="s">
        <v>80</v>
      </c>
      <c r="AB11" t="s">
        <v>81</v>
      </c>
      <c r="AC11" t="s">
        <v>82</v>
      </c>
      <c r="AD11" t="s">
        <v>83</v>
      </c>
      <c r="AE11" t="s">
        <v>84</v>
      </c>
      <c r="AF11" t="s">
        <v>54</v>
      </c>
      <c r="AG11" t="s">
        <v>85</v>
      </c>
      <c r="AH11" s="18" t="str">
        <f>IFERROR(VLOOKUP(AB11&amp;AC11&amp;AD11&amp;AE11&amp;AF11&amp;AG11,Addresses!A:D,4,FALSE), "000000000000000")</f>
        <v>SHIPSF000123180</v>
      </c>
      <c r="AJ11" t="str">
        <f t="shared" si="2"/>
        <v>Barren Co School District, KY</v>
      </c>
      <c r="AK11" t="s">
        <v>41</v>
      </c>
      <c r="AL11" t="s">
        <v>54</v>
      </c>
      <c r="AM11" t="s">
        <v>124</v>
      </c>
      <c r="AN11" t="s">
        <v>125</v>
      </c>
      <c r="AO11" t="s">
        <v>3071</v>
      </c>
      <c r="AP11" t="s">
        <v>134</v>
      </c>
      <c r="AQ11" t="s">
        <v>54</v>
      </c>
      <c r="AR11" t="s">
        <v>135</v>
      </c>
      <c r="AS11" s="11" t="str">
        <f>IFERROR(VLOOKUP(AM11&amp;AN11&amp;AO11&amp;AP11&amp;AQ11&amp;AR11,Addresses!A:D,4,FALSE), "000000000000000")</f>
        <v>SHIPSF000137742</v>
      </c>
    </row>
    <row r="12" spans="1:45" x14ac:dyDescent="0.25">
      <c r="A12" t="s">
        <v>2908</v>
      </c>
      <c r="E12" t="s">
        <v>153</v>
      </c>
      <c r="F12" t="s">
        <v>154</v>
      </c>
      <c r="G12" t="s">
        <v>153</v>
      </c>
      <c r="H12" t="s">
        <v>154</v>
      </c>
      <c r="I12" t="s">
        <v>20</v>
      </c>
      <c r="S12" s="11">
        <f t="shared" si="0"/>
        <v>2</v>
      </c>
      <c r="U12" t="str">
        <f t="shared" si="1"/>
        <v>Augusta Ind School District, KY</v>
      </c>
      <c r="V12" t="s">
        <v>41</v>
      </c>
      <c r="W12" t="s">
        <v>54</v>
      </c>
      <c r="X12" t="s">
        <v>99</v>
      </c>
      <c r="Y12" t="s">
        <v>100</v>
      </c>
      <c r="Z12" t="s">
        <v>99</v>
      </c>
      <c r="AA12" t="s">
        <v>100</v>
      </c>
      <c r="AB12" t="s">
        <v>101</v>
      </c>
      <c r="AC12" t="s">
        <v>102</v>
      </c>
      <c r="AD12" t="s">
        <v>103</v>
      </c>
      <c r="AE12" t="s">
        <v>104</v>
      </c>
      <c r="AF12" t="s">
        <v>54</v>
      </c>
      <c r="AG12" t="s">
        <v>105</v>
      </c>
      <c r="AH12" s="18" t="str">
        <f>IFERROR(VLOOKUP(AB12&amp;AC12&amp;AD12&amp;AE12&amp;AF12&amp;AG12,Addresses!A:D,4,FALSE), "000000000000000")</f>
        <v>SHIPSF000043581</v>
      </c>
      <c r="AJ12" t="str">
        <f t="shared" si="2"/>
        <v>Bath Co School District, KY</v>
      </c>
      <c r="AK12" t="s">
        <v>41</v>
      </c>
      <c r="AL12" t="s">
        <v>54</v>
      </c>
      <c r="AM12" t="s">
        <v>153</v>
      </c>
      <c r="AN12" t="s">
        <v>154</v>
      </c>
      <c r="AO12" t="s">
        <v>3072</v>
      </c>
      <c r="AP12" t="s">
        <v>158</v>
      </c>
      <c r="AQ12" t="s">
        <v>54</v>
      </c>
      <c r="AR12" t="s">
        <v>159</v>
      </c>
      <c r="AS12" s="11" t="str">
        <f>IFERROR(VLOOKUP(AM12&amp;AN12&amp;AO12&amp;AP12&amp;AQ12&amp;AR12,Addresses!A:D,4,FALSE), "000000000000000")</f>
        <v>SHIPSF000137743</v>
      </c>
    </row>
    <row r="13" spans="1:45" x14ac:dyDescent="0.25">
      <c r="A13" t="s">
        <v>2909</v>
      </c>
      <c r="E13" t="s">
        <v>162</v>
      </c>
      <c r="F13" t="s">
        <v>163</v>
      </c>
      <c r="G13" t="s">
        <v>162</v>
      </c>
      <c r="H13" t="s">
        <v>163</v>
      </c>
      <c r="I13" t="s">
        <v>20</v>
      </c>
      <c r="S13" s="11">
        <f t="shared" si="0"/>
        <v>1</v>
      </c>
      <c r="U13" t="str">
        <f t="shared" si="1"/>
        <v>Ballard Co School District, KY</v>
      </c>
      <c r="V13" t="s">
        <v>41</v>
      </c>
      <c r="W13" t="s">
        <v>54</v>
      </c>
      <c r="X13" t="s">
        <v>106</v>
      </c>
      <c r="Y13" t="s">
        <v>107</v>
      </c>
      <c r="Z13" t="s">
        <v>106</v>
      </c>
      <c r="AA13" t="s">
        <v>107</v>
      </c>
      <c r="AB13" t="s">
        <v>108</v>
      </c>
      <c r="AC13" t="s">
        <v>109</v>
      </c>
      <c r="AD13" t="s">
        <v>110</v>
      </c>
      <c r="AE13" t="s">
        <v>111</v>
      </c>
      <c r="AF13" t="s">
        <v>54</v>
      </c>
      <c r="AG13" t="s">
        <v>112</v>
      </c>
      <c r="AH13" s="18" t="str">
        <f>IFERROR(VLOOKUP(AB13&amp;AC13&amp;AD13&amp;AE13&amp;AF13&amp;AG13,Addresses!A:D,4,FALSE), "000000000000000")</f>
        <v>SHIPSF000043410</v>
      </c>
      <c r="AJ13" t="str">
        <f t="shared" si="2"/>
        <v>Beechwood Ind School District, KY</v>
      </c>
      <c r="AK13" t="s">
        <v>41</v>
      </c>
      <c r="AL13" t="s">
        <v>54</v>
      </c>
      <c r="AM13" t="s">
        <v>162</v>
      </c>
      <c r="AN13" t="s">
        <v>163</v>
      </c>
      <c r="AO13" t="s">
        <v>3073</v>
      </c>
      <c r="AP13" t="s">
        <v>167</v>
      </c>
      <c r="AQ13" t="s">
        <v>54</v>
      </c>
      <c r="AR13" t="s">
        <v>168</v>
      </c>
      <c r="AS13" s="11" t="str">
        <f>IFERROR(VLOOKUP(AM13&amp;AN13&amp;AO13&amp;AP13&amp;AQ13&amp;AR13,Addresses!A:D,4,FALSE), "000000000000000")</f>
        <v>SHIPSF000123061</v>
      </c>
    </row>
    <row r="14" spans="1:45" x14ac:dyDescent="0.25">
      <c r="A14" t="s">
        <v>2890</v>
      </c>
      <c r="E14" t="s">
        <v>169</v>
      </c>
      <c r="F14" t="s">
        <v>170</v>
      </c>
      <c r="G14" t="s">
        <v>169</v>
      </c>
      <c r="H14" t="s">
        <v>170</v>
      </c>
      <c r="I14" t="s">
        <v>20</v>
      </c>
      <c r="S14" s="11">
        <f t="shared" si="0"/>
        <v>6</v>
      </c>
      <c r="U14" t="str">
        <f t="shared" si="1"/>
        <v>Barbourville Ind School Dist, KY</v>
      </c>
      <c r="V14" t="s">
        <v>41</v>
      </c>
      <c r="W14" t="s">
        <v>54</v>
      </c>
      <c r="X14" t="s">
        <v>113</v>
      </c>
      <c r="Y14" t="s">
        <v>114</v>
      </c>
      <c r="Z14" t="s">
        <v>113</v>
      </c>
      <c r="AA14" t="s">
        <v>114</v>
      </c>
      <c r="AB14" t="s">
        <v>115</v>
      </c>
      <c r="AC14" t="s">
        <v>4088</v>
      </c>
      <c r="AD14" t="s">
        <v>4089</v>
      </c>
      <c r="AE14" t="s">
        <v>116</v>
      </c>
      <c r="AF14" t="s">
        <v>54</v>
      </c>
      <c r="AG14" t="s">
        <v>117</v>
      </c>
      <c r="AH14" s="18" t="str">
        <f>IFERROR(VLOOKUP(AB14&amp;AC14&amp;AD14&amp;AE14&amp;AF14&amp;AG14,Addresses!A:D,4,FALSE), "000000000000000")</f>
        <v>SHIPSF000044087</v>
      </c>
      <c r="AJ14" t="str">
        <f t="shared" si="2"/>
        <v>Bell Co School District, KY</v>
      </c>
      <c r="AK14" t="s">
        <v>41</v>
      </c>
      <c r="AL14" t="s">
        <v>54</v>
      </c>
      <c r="AM14" t="s">
        <v>169</v>
      </c>
      <c r="AN14" t="s">
        <v>170</v>
      </c>
      <c r="AO14" t="s">
        <v>8231</v>
      </c>
      <c r="AP14" t="s">
        <v>173</v>
      </c>
      <c r="AQ14" t="s">
        <v>54</v>
      </c>
      <c r="AR14" t="s">
        <v>174</v>
      </c>
      <c r="AS14" s="11" t="str">
        <f>IFERROR(VLOOKUP(AM14&amp;AN14&amp;AO14&amp;AP14&amp;AQ14&amp;AR14,Addresses!A:D,4,FALSE), "000000000000000")</f>
        <v>000000000000000</v>
      </c>
    </row>
    <row r="15" spans="1:45" x14ac:dyDescent="0.25">
      <c r="A15" t="s">
        <v>2910</v>
      </c>
      <c r="E15" t="s">
        <v>196</v>
      </c>
      <c r="F15" t="s">
        <v>197</v>
      </c>
      <c r="G15" t="s">
        <v>196</v>
      </c>
      <c r="H15" t="s">
        <v>197</v>
      </c>
      <c r="I15" t="s">
        <v>20</v>
      </c>
      <c r="S15" s="11">
        <f t="shared" si="0"/>
        <v>1</v>
      </c>
      <c r="U15" t="str">
        <f t="shared" si="1"/>
        <v>Bardstown ISD, KY</v>
      </c>
      <c r="V15" t="s">
        <v>41</v>
      </c>
      <c r="W15" t="s">
        <v>54</v>
      </c>
      <c r="X15" t="s">
        <v>118</v>
      </c>
      <c r="Y15" t="s">
        <v>4066</v>
      </c>
      <c r="Z15" t="s">
        <v>118</v>
      </c>
      <c r="AA15" t="s">
        <v>4066</v>
      </c>
      <c r="AB15" t="s">
        <v>119</v>
      </c>
      <c r="AC15" t="s">
        <v>120</v>
      </c>
      <c r="AD15" t="s">
        <v>121</v>
      </c>
      <c r="AE15" t="s">
        <v>122</v>
      </c>
      <c r="AF15" t="s">
        <v>54</v>
      </c>
      <c r="AG15" t="s">
        <v>123</v>
      </c>
      <c r="AH15" s="18" t="str">
        <f>IFERROR(VLOOKUP(AB15&amp;AC15&amp;AD15&amp;AE15&amp;AF15&amp;AG15,Addresses!A:D,4,FALSE), "000000000000000")</f>
        <v>SHIPSF000044543</v>
      </c>
      <c r="AJ15" t="str">
        <f t="shared" si="2"/>
        <v>Bellevue Ind School District, KY</v>
      </c>
      <c r="AK15" t="s">
        <v>41</v>
      </c>
      <c r="AL15" t="s">
        <v>54</v>
      </c>
      <c r="AM15" t="s">
        <v>196</v>
      </c>
      <c r="AN15" t="s">
        <v>197</v>
      </c>
      <c r="AO15" t="s">
        <v>3074</v>
      </c>
      <c r="AP15" t="s">
        <v>201</v>
      </c>
      <c r="AQ15" t="s">
        <v>54</v>
      </c>
      <c r="AR15" t="s">
        <v>202</v>
      </c>
      <c r="AS15" s="11" t="str">
        <f>IFERROR(VLOOKUP(AM15&amp;AN15&amp;AO15&amp;AP15&amp;AQ15&amp;AR15,Addresses!A:D,4,FALSE), "000000000000000")</f>
        <v>SHIPSF000137745</v>
      </c>
    </row>
    <row r="16" spans="1:45" x14ac:dyDescent="0.25">
      <c r="A16" t="s">
        <v>2911</v>
      </c>
      <c r="E16" t="s">
        <v>203</v>
      </c>
      <c r="F16" t="s">
        <v>204</v>
      </c>
      <c r="G16" t="s">
        <v>203</v>
      </c>
      <c r="H16" t="s">
        <v>204</v>
      </c>
      <c r="I16" t="s">
        <v>20</v>
      </c>
      <c r="S16" s="11">
        <f t="shared" si="0"/>
        <v>1</v>
      </c>
      <c r="U16" t="str">
        <f t="shared" si="1"/>
        <v>Barren Co School District, KY</v>
      </c>
      <c r="V16" t="s">
        <v>41</v>
      </c>
      <c r="W16" t="s">
        <v>54</v>
      </c>
      <c r="X16" t="s">
        <v>124</v>
      </c>
      <c r="Y16" t="s">
        <v>125</v>
      </c>
      <c r="Z16" t="s">
        <v>124</v>
      </c>
      <c r="AA16" t="s">
        <v>125</v>
      </c>
      <c r="AB16" t="s">
        <v>126</v>
      </c>
      <c r="AC16" t="s">
        <v>127</v>
      </c>
      <c r="AD16" t="s">
        <v>128</v>
      </c>
      <c r="AE16" t="s">
        <v>129</v>
      </c>
      <c r="AF16" t="s">
        <v>54</v>
      </c>
      <c r="AG16" t="s">
        <v>130</v>
      </c>
      <c r="AH16" s="18" t="str">
        <f>IFERROR(VLOOKUP(AB16&amp;AC16&amp;AD16&amp;AE16&amp;AF16&amp;AG16,Addresses!A:D,4,FALSE), "000000000000000")</f>
        <v>SHIPSF000043429</v>
      </c>
      <c r="AJ16" t="str">
        <f t="shared" si="2"/>
        <v>Berea Ind School District, KY</v>
      </c>
      <c r="AK16" t="s">
        <v>41</v>
      </c>
      <c r="AL16" t="s">
        <v>54</v>
      </c>
      <c r="AM16" t="s">
        <v>203</v>
      </c>
      <c r="AN16" t="s">
        <v>204</v>
      </c>
      <c r="AO16" t="s">
        <v>3075</v>
      </c>
      <c r="AP16" t="s">
        <v>207</v>
      </c>
      <c r="AQ16" t="s">
        <v>54</v>
      </c>
      <c r="AR16" t="s">
        <v>208</v>
      </c>
      <c r="AS16" s="11" t="str">
        <f>IFERROR(VLOOKUP(AM16&amp;AN16&amp;AO16&amp;AP16&amp;AQ16&amp;AR16,Addresses!A:D,4,FALSE), "000000000000000")</f>
        <v>SHIPSF000123209</v>
      </c>
    </row>
    <row r="17" spans="1:45" x14ac:dyDescent="0.25">
      <c r="A17" t="s">
        <v>2912</v>
      </c>
      <c r="E17" t="s">
        <v>209</v>
      </c>
      <c r="F17" t="s">
        <v>210</v>
      </c>
      <c r="G17" t="s">
        <v>209</v>
      </c>
      <c r="H17" t="s">
        <v>210</v>
      </c>
      <c r="I17" t="s">
        <v>20</v>
      </c>
      <c r="S17" s="11">
        <f t="shared" si="0"/>
        <v>14</v>
      </c>
      <c r="U17" t="str">
        <f t="shared" si="1"/>
        <v>Barren Co School District, KY</v>
      </c>
      <c r="V17" t="s">
        <v>41</v>
      </c>
      <c r="W17" t="s">
        <v>54</v>
      </c>
      <c r="X17" t="s">
        <v>124</v>
      </c>
      <c r="Y17" t="s">
        <v>125</v>
      </c>
      <c r="Z17" t="s">
        <v>124</v>
      </c>
      <c r="AA17" t="s">
        <v>125</v>
      </c>
      <c r="AB17" t="s">
        <v>136</v>
      </c>
      <c r="AC17" t="s">
        <v>137</v>
      </c>
      <c r="AD17" t="s">
        <v>4097</v>
      </c>
      <c r="AE17" t="s">
        <v>138</v>
      </c>
      <c r="AF17" t="s">
        <v>54</v>
      </c>
      <c r="AG17" t="s">
        <v>139</v>
      </c>
      <c r="AH17" s="18" t="str">
        <f>IFERROR(VLOOKUP(AB17&amp;AC17&amp;AD17&amp;AE17&amp;AF17&amp;AG17,Addresses!A:D,4,FALSE), "000000000000000")</f>
        <v>SHIPSF000043423</v>
      </c>
      <c r="AJ17" t="str">
        <f t="shared" si="2"/>
        <v>Boone County School District, KY</v>
      </c>
      <c r="AK17" t="s">
        <v>41</v>
      </c>
      <c r="AL17" t="s">
        <v>54</v>
      </c>
      <c r="AM17" t="s">
        <v>209</v>
      </c>
      <c r="AN17" t="s">
        <v>210</v>
      </c>
      <c r="AO17" t="s">
        <v>3076</v>
      </c>
      <c r="AP17" t="s">
        <v>213</v>
      </c>
      <c r="AQ17" t="s">
        <v>54</v>
      </c>
      <c r="AR17" t="s">
        <v>214</v>
      </c>
      <c r="AS17" s="11" t="str">
        <f>IFERROR(VLOOKUP(AM17&amp;AN17&amp;AO17&amp;AP17&amp;AQ17&amp;AR17,Addresses!A:D,4,FALSE), "000000000000000")</f>
        <v>SHIPSF000043426</v>
      </c>
    </row>
    <row r="18" spans="1:45" x14ac:dyDescent="0.25">
      <c r="A18" t="s">
        <v>2913</v>
      </c>
      <c r="E18" t="s">
        <v>247</v>
      </c>
      <c r="F18" t="s">
        <v>248</v>
      </c>
      <c r="G18" t="s">
        <v>247</v>
      </c>
      <c r="H18" t="s">
        <v>248</v>
      </c>
      <c r="I18" t="s">
        <v>20</v>
      </c>
      <c r="S18" s="11">
        <f t="shared" si="0"/>
        <v>3</v>
      </c>
      <c r="U18" t="str">
        <f t="shared" si="1"/>
        <v>Barren Co School District, KY</v>
      </c>
      <c r="V18" t="s">
        <v>41</v>
      </c>
      <c r="W18" t="s">
        <v>54</v>
      </c>
      <c r="X18" t="s">
        <v>124</v>
      </c>
      <c r="Y18" t="s">
        <v>125</v>
      </c>
      <c r="Z18" t="s">
        <v>124</v>
      </c>
      <c r="AA18" t="s">
        <v>125</v>
      </c>
      <c r="AB18" t="s">
        <v>143</v>
      </c>
      <c r="AC18" t="s">
        <v>144</v>
      </c>
      <c r="AD18" t="s">
        <v>145</v>
      </c>
      <c r="AE18" t="s">
        <v>146</v>
      </c>
      <c r="AF18" t="s">
        <v>54</v>
      </c>
      <c r="AG18" t="s">
        <v>147</v>
      </c>
      <c r="AH18" s="18" t="str">
        <f>IFERROR(VLOOKUP(AB18&amp;AC18&amp;AD18&amp;AE18&amp;AF18&amp;AG18,Addresses!A:D,4,FALSE), "000000000000000")</f>
        <v>SHIPSF000043443</v>
      </c>
      <c r="AJ18" t="str">
        <f t="shared" si="2"/>
        <v>Bourbon Co School District, KY</v>
      </c>
      <c r="AK18" t="s">
        <v>41</v>
      </c>
      <c r="AL18" t="s">
        <v>54</v>
      </c>
      <c r="AM18" t="s">
        <v>247</v>
      </c>
      <c r="AN18" t="s">
        <v>248</v>
      </c>
      <c r="AO18" t="s">
        <v>4130</v>
      </c>
      <c r="AP18" t="s">
        <v>252</v>
      </c>
      <c r="AQ18" t="s">
        <v>54</v>
      </c>
      <c r="AR18" t="s">
        <v>253</v>
      </c>
      <c r="AS18" s="11" t="str">
        <f>IFERROR(VLOOKUP(AM18&amp;AN18&amp;AO18&amp;AP18&amp;AQ18&amp;AR18,Addresses!A:D,4,FALSE), "000000000000000")</f>
        <v>SHIPSF000105916</v>
      </c>
    </row>
    <row r="19" spans="1:45" x14ac:dyDescent="0.25">
      <c r="A19" t="s">
        <v>2914</v>
      </c>
      <c r="E19" t="s">
        <v>262</v>
      </c>
      <c r="F19" t="s">
        <v>263</v>
      </c>
      <c r="G19" t="s">
        <v>262</v>
      </c>
      <c r="H19" t="s">
        <v>263</v>
      </c>
      <c r="I19" t="s">
        <v>20</v>
      </c>
      <c r="S19" s="11">
        <f t="shared" si="0"/>
        <v>5</v>
      </c>
      <c r="U19" t="str">
        <f t="shared" si="1"/>
        <v>Barren Co School District, KY</v>
      </c>
      <c r="V19" t="s">
        <v>41</v>
      </c>
      <c r="W19" t="s">
        <v>54</v>
      </c>
      <c r="X19" t="s">
        <v>124</v>
      </c>
      <c r="Y19" t="s">
        <v>125</v>
      </c>
      <c r="Z19" t="s">
        <v>124</v>
      </c>
      <c r="AA19" t="s">
        <v>125</v>
      </c>
      <c r="AB19" t="s">
        <v>148</v>
      </c>
      <c r="AC19" t="s">
        <v>4096</v>
      </c>
      <c r="AD19" t="s">
        <v>149</v>
      </c>
      <c r="AE19" t="s">
        <v>134</v>
      </c>
      <c r="AF19" t="s">
        <v>54</v>
      </c>
      <c r="AG19" t="s">
        <v>135</v>
      </c>
      <c r="AH19" s="18" t="str">
        <f>IFERROR(VLOOKUP(AB19&amp;AC19&amp;AD19&amp;AE19&amp;AF19&amp;AG19,Addresses!A:D,4,FALSE), "000000000000000")</f>
        <v>SHIPSF000043439</v>
      </c>
      <c r="AJ19" t="str">
        <f t="shared" si="2"/>
        <v>Bowling Green Ind School Dist, KY</v>
      </c>
      <c r="AK19" t="s">
        <v>41</v>
      </c>
      <c r="AL19" t="s">
        <v>54</v>
      </c>
      <c r="AM19" t="s">
        <v>262</v>
      </c>
      <c r="AN19" t="s">
        <v>263</v>
      </c>
      <c r="AO19" t="s">
        <v>3077</v>
      </c>
      <c r="AP19" t="s">
        <v>267</v>
      </c>
      <c r="AQ19" t="s">
        <v>54</v>
      </c>
      <c r="AR19" t="s">
        <v>268</v>
      </c>
      <c r="AS19" s="11" t="str">
        <f>IFERROR(VLOOKUP(AM19&amp;AN19&amp;AO19&amp;AP19&amp;AQ19&amp;AR19,Addresses!A:D,4,FALSE), "000000000000000")</f>
        <v>SHIPSF000137746</v>
      </c>
    </row>
    <row r="20" spans="1:45" x14ac:dyDescent="0.25">
      <c r="A20" t="s">
        <v>2915</v>
      </c>
      <c r="E20" t="s">
        <v>282</v>
      </c>
      <c r="F20" t="s">
        <v>283</v>
      </c>
      <c r="G20" t="s">
        <v>282</v>
      </c>
      <c r="H20" t="s">
        <v>283</v>
      </c>
      <c r="I20" t="s">
        <v>20</v>
      </c>
      <c r="S20" s="11">
        <f t="shared" si="0"/>
        <v>4</v>
      </c>
      <c r="U20" t="str">
        <f t="shared" si="1"/>
        <v>Barren Co School District, KY</v>
      </c>
      <c r="V20" t="s">
        <v>41</v>
      </c>
      <c r="W20" t="s">
        <v>54</v>
      </c>
      <c r="X20" t="s">
        <v>124</v>
      </c>
      <c r="Y20" t="s">
        <v>125</v>
      </c>
      <c r="Z20" t="s">
        <v>124</v>
      </c>
      <c r="AA20" t="s">
        <v>125</v>
      </c>
      <c r="AB20" t="s">
        <v>150</v>
      </c>
      <c r="AC20" t="s">
        <v>151</v>
      </c>
      <c r="AD20" t="s">
        <v>152</v>
      </c>
      <c r="AE20" t="s">
        <v>134</v>
      </c>
      <c r="AF20" t="s">
        <v>54</v>
      </c>
      <c r="AG20" t="s">
        <v>135</v>
      </c>
      <c r="AH20" s="18" t="str">
        <f>IFERROR(VLOOKUP(AB20&amp;AC20&amp;AD20&amp;AE20&amp;AF20&amp;AG20,Addresses!A:D,4,FALSE), "000000000000000")</f>
        <v>SHIPSF000043440</v>
      </c>
      <c r="AJ20" t="str">
        <f t="shared" si="2"/>
        <v>Boyd Co Public School District, KY</v>
      </c>
      <c r="AK20" t="s">
        <v>41</v>
      </c>
      <c r="AL20" t="s">
        <v>54</v>
      </c>
      <c r="AM20" t="s">
        <v>282</v>
      </c>
      <c r="AN20" t="s">
        <v>283</v>
      </c>
      <c r="AO20" t="s">
        <v>3078</v>
      </c>
      <c r="AP20" t="s">
        <v>84</v>
      </c>
      <c r="AQ20" t="s">
        <v>54</v>
      </c>
      <c r="AR20" t="s">
        <v>98</v>
      </c>
      <c r="AS20" s="11" t="str">
        <f>IFERROR(VLOOKUP(AM20&amp;AN20&amp;AO20&amp;AP20&amp;AQ20&amp;AR20,Addresses!A:D,4,FALSE), "000000000000000")</f>
        <v>SHIPSF000137747</v>
      </c>
    </row>
    <row r="21" spans="1:45" x14ac:dyDescent="0.25">
      <c r="A21" t="s">
        <v>4059</v>
      </c>
      <c r="E21" t="s">
        <v>298</v>
      </c>
      <c r="F21" t="s">
        <v>3550</v>
      </c>
      <c r="G21" t="s">
        <v>298</v>
      </c>
      <c r="H21" t="s">
        <v>3550</v>
      </c>
      <c r="I21" t="s">
        <v>20</v>
      </c>
      <c r="S21" s="11">
        <f t="shared" si="0"/>
        <v>3</v>
      </c>
      <c r="U21" t="str">
        <f t="shared" si="1"/>
        <v>Barren Co School District, KY</v>
      </c>
      <c r="V21" t="s">
        <v>41</v>
      </c>
      <c r="W21" t="s">
        <v>54</v>
      </c>
      <c r="X21" t="s">
        <v>124</v>
      </c>
      <c r="Y21" t="s">
        <v>125</v>
      </c>
      <c r="Z21" t="s">
        <v>124</v>
      </c>
      <c r="AA21" t="s">
        <v>125</v>
      </c>
      <c r="AB21" t="s">
        <v>131</v>
      </c>
      <c r="AC21" t="s">
        <v>132</v>
      </c>
      <c r="AD21" t="s">
        <v>133</v>
      </c>
      <c r="AE21" t="s">
        <v>134</v>
      </c>
      <c r="AF21" t="s">
        <v>54</v>
      </c>
      <c r="AG21" t="s">
        <v>135</v>
      </c>
      <c r="AH21" s="18" t="str">
        <f>IFERROR(VLOOKUP(AB21&amp;AC21&amp;AD21&amp;AE21&amp;AF21&amp;AG21,Addresses!A:D,4,FALSE), "000000000000000")</f>
        <v>SHIPSF000043434</v>
      </c>
      <c r="AJ21" t="str">
        <f t="shared" si="2"/>
        <v>Boyle County School District, KY</v>
      </c>
      <c r="AK21" t="s">
        <v>41</v>
      </c>
      <c r="AL21" t="s">
        <v>54</v>
      </c>
      <c r="AM21" t="s">
        <v>298</v>
      </c>
      <c r="AN21" t="s">
        <v>3550</v>
      </c>
      <c r="AO21" t="s">
        <v>3079</v>
      </c>
      <c r="AP21" t="s">
        <v>312</v>
      </c>
      <c r="AQ21" t="s">
        <v>54</v>
      </c>
      <c r="AR21" t="s">
        <v>313</v>
      </c>
      <c r="AS21" s="11" t="str">
        <f>IFERROR(VLOOKUP(AM21&amp;AN21&amp;AO21&amp;AP21&amp;AQ21&amp;AR21,Addresses!A:D,4,FALSE), "000000000000000")</f>
        <v>SHIPSF000137748</v>
      </c>
    </row>
    <row r="22" spans="1:45" x14ac:dyDescent="0.25">
      <c r="A22" t="s">
        <v>2916</v>
      </c>
      <c r="E22" t="s">
        <v>314</v>
      </c>
      <c r="F22" t="s">
        <v>315</v>
      </c>
      <c r="G22" t="s">
        <v>314</v>
      </c>
      <c r="H22" t="s">
        <v>315</v>
      </c>
      <c r="I22" t="s">
        <v>20</v>
      </c>
      <c r="S22" s="11">
        <f t="shared" si="0"/>
        <v>1</v>
      </c>
      <c r="U22" t="str">
        <f t="shared" si="1"/>
        <v>Barren Co School District, KY</v>
      </c>
      <c r="V22" t="s">
        <v>41</v>
      </c>
      <c r="W22" t="s">
        <v>54</v>
      </c>
      <c r="X22" t="s">
        <v>124</v>
      </c>
      <c r="Y22" t="s">
        <v>125</v>
      </c>
      <c r="Z22" t="s">
        <v>124</v>
      </c>
      <c r="AA22" t="s">
        <v>125</v>
      </c>
      <c r="AB22" t="s">
        <v>140</v>
      </c>
      <c r="AC22" t="s">
        <v>141</v>
      </c>
      <c r="AD22" t="s">
        <v>142</v>
      </c>
      <c r="AE22" t="s">
        <v>134</v>
      </c>
      <c r="AF22" t="s">
        <v>54</v>
      </c>
      <c r="AG22" t="s">
        <v>135</v>
      </c>
      <c r="AH22" s="18" t="str">
        <f>IFERROR(VLOOKUP(AB22&amp;AC22&amp;AD22&amp;AE22&amp;AF22&amp;AG22,Addresses!A:D,4,FALSE), "000000000000000")</f>
        <v>SHIPSF000044569</v>
      </c>
      <c r="AJ22" t="str">
        <f t="shared" si="2"/>
        <v>Bracken Co School District, KY</v>
      </c>
      <c r="AK22" t="s">
        <v>41</v>
      </c>
      <c r="AL22" t="s">
        <v>54</v>
      </c>
      <c r="AM22" t="s">
        <v>314</v>
      </c>
      <c r="AN22" t="s">
        <v>315</v>
      </c>
      <c r="AO22" t="s">
        <v>3080</v>
      </c>
      <c r="AP22" t="s">
        <v>319</v>
      </c>
      <c r="AQ22" t="s">
        <v>54</v>
      </c>
      <c r="AR22" t="s">
        <v>320</v>
      </c>
      <c r="AS22" s="11" t="str">
        <f>IFERROR(VLOOKUP(AM22&amp;AN22&amp;AO22&amp;AP22&amp;AQ22&amp;AR22,Addresses!A:D,4,FALSE), "000000000000000")</f>
        <v>SHIPSF000137749</v>
      </c>
    </row>
    <row r="23" spans="1:45" x14ac:dyDescent="0.25">
      <c r="A23" t="s">
        <v>2917</v>
      </c>
      <c r="E23" t="s">
        <v>321</v>
      </c>
      <c r="F23" t="s">
        <v>322</v>
      </c>
      <c r="G23" t="s">
        <v>321</v>
      </c>
      <c r="H23" t="s">
        <v>322</v>
      </c>
      <c r="I23" t="s">
        <v>20</v>
      </c>
      <c r="S23" s="11">
        <f t="shared" si="0"/>
        <v>3</v>
      </c>
      <c r="U23" t="str">
        <f t="shared" si="1"/>
        <v>Bath Co School District, KY</v>
      </c>
      <c r="V23" t="s">
        <v>41</v>
      </c>
      <c r="W23" t="s">
        <v>54</v>
      </c>
      <c r="X23" t="s">
        <v>153</v>
      </c>
      <c r="Y23" t="s">
        <v>154</v>
      </c>
      <c r="Z23" t="s">
        <v>153</v>
      </c>
      <c r="AA23" t="s">
        <v>154</v>
      </c>
      <c r="AB23" t="s">
        <v>155</v>
      </c>
      <c r="AC23" t="s">
        <v>4098</v>
      </c>
      <c r="AD23" t="s">
        <v>157</v>
      </c>
      <c r="AE23" t="s">
        <v>158</v>
      </c>
      <c r="AF23" t="s">
        <v>54</v>
      </c>
      <c r="AG23" t="s">
        <v>159</v>
      </c>
      <c r="AH23" s="18" t="str">
        <f>IFERROR(VLOOKUP(AB23&amp;AC23&amp;AD23&amp;AE23&amp;AF23&amp;AG23,Addresses!A:D,4,FALSE), "000000000000000")</f>
        <v>SHIPSF000105297</v>
      </c>
      <c r="AJ23" t="str">
        <f t="shared" si="2"/>
        <v>Breathitt Co School District, KY</v>
      </c>
      <c r="AK23" t="s">
        <v>41</v>
      </c>
      <c r="AL23" t="s">
        <v>54</v>
      </c>
      <c r="AM23" t="s">
        <v>321</v>
      </c>
      <c r="AN23" t="s">
        <v>322</v>
      </c>
      <c r="AO23" t="s">
        <v>8232</v>
      </c>
      <c r="AP23" t="s">
        <v>329</v>
      </c>
      <c r="AQ23" t="s">
        <v>54</v>
      </c>
      <c r="AR23" t="s">
        <v>330</v>
      </c>
      <c r="AS23" s="11" t="str">
        <f>IFERROR(VLOOKUP(AM23&amp;AN23&amp;AO23&amp;AP23&amp;AQ23&amp;AR23,Addresses!A:D,4,FALSE), "000000000000000")</f>
        <v>000000000000000</v>
      </c>
    </row>
    <row r="24" spans="1:45" x14ac:dyDescent="0.25">
      <c r="A24" t="s">
        <v>2918</v>
      </c>
      <c r="E24" t="s">
        <v>336</v>
      </c>
      <c r="F24" t="s">
        <v>337</v>
      </c>
      <c r="G24" t="s">
        <v>336</v>
      </c>
      <c r="H24" t="s">
        <v>337</v>
      </c>
      <c r="I24" t="s">
        <v>20</v>
      </c>
      <c r="S24" s="11">
        <f t="shared" si="0"/>
        <v>4</v>
      </c>
      <c r="U24" t="str">
        <f t="shared" si="1"/>
        <v>Bath Co School District, KY</v>
      </c>
      <c r="V24" t="s">
        <v>41</v>
      </c>
      <c r="W24" t="s">
        <v>54</v>
      </c>
      <c r="X24" t="s">
        <v>153</v>
      </c>
      <c r="Y24" t="s">
        <v>154</v>
      </c>
      <c r="Z24" t="s">
        <v>153</v>
      </c>
      <c r="AA24" t="s">
        <v>154</v>
      </c>
      <c r="AB24" t="s">
        <v>160</v>
      </c>
      <c r="AC24" t="s">
        <v>4099</v>
      </c>
      <c r="AD24" t="s">
        <v>161</v>
      </c>
      <c r="AE24" t="s">
        <v>158</v>
      </c>
      <c r="AF24" t="s">
        <v>54</v>
      </c>
      <c r="AG24" t="s">
        <v>159</v>
      </c>
      <c r="AH24" s="18" t="str">
        <f>IFERROR(VLOOKUP(AB24&amp;AC24&amp;AD24&amp;AE24&amp;AF24&amp;AG24,Addresses!A:D,4,FALSE), "000000000000000")</f>
        <v>SHIPSF000105487</v>
      </c>
      <c r="AJ24" t="str">
        <f t="shared" si="2"/>
        <v>Breckinridge Co School Dist, KY</v>
      </c>
      <c r="AK24" t="s">
        <v>41</v>
      </c>
      <c r="AL24" t="s">
        <v>54</v>
      </c>
      <c r="AM24" t="s">
        <v>336</v>
      </c>
      <c r="AN24" t="s">
        <v>337</v>
      </c>
      <c r="AO24" t="s">
        <v>3081</v>
      </c>
      <c r="AP24" t="s">
        <v>348</v>
      </c>
      <c r="AQ24" t="s">
        <v>54</v>
      </c>
      <c r="AR24" t="s">
        <v>349</v>
      </c>
      <c r="AS24" s="11" t="str">
        <f>IFERROR(VLOOKUP(AM24&amp;AN24&amp;AO24&amp;AP24&amp;AQ24&amp;AR24,Addresses!A:D,4,FALSE), "000000000000000")</f>
        <v>SHIPSF000043583</v>
      </c>
    </row>
    <row r="25" spans="1:45" x14ac:dyDescent="0.25">
      <c r="A25" t="s">
        <v>2919</v>
      </c>
      <c r="E25" t="s">
        <v>355</v>
      </c>
      <c r="F25" t="s">
        <v>356</v>
      </c>
      <c r="G25" t="s">
        <v>355</v>
      </c>
      <c r="H25" t="s">
        <v>356</v>
      </c>
      <c r="I25" t="s">
        <v>20</v>
      </c>
      <c r="S25" s="11">
        <f t="shared" si="0"/>
        <v>13</v>
      </c>
      <c r="U25" t="str">
        <f t="shared" si="1"/>
        <v>Beechwood Ind School District, KY</v>
      </c>
      <c r="V25" t="s">
        <v>41</v>
      </c>
      <c r="W25" t="s">
        <v>54</v>
      </c>
      <c r="X25" t="s">
        <v>162</v>
      </c>
      <c r="Y25" t="s">
        <v>163</v>
      </c>
      <c r="Z25" t="s">
        <v>162</v>
      </c>
      <c r="AA25" t="s">
        <v>163</v>
      </c>
      <c r="AB25" t="s">
        <v>164</v>
      </c>
      <c r="AC25" t="s">
        <v>165</v>
      </c>
      <c r="AD25" t="s">
        <v>166</v>
      </c>
      <c r="AE25" t="s">
        <v>167</v>
      </c>
      <c r="AF25" t="s">
        <v>54</v>
      </c>
      <c r="AG25" t="s">
        <v>168</v>
      </c>
      <c r="AH25" s="18" t="str">
        <f>IFERROR(VLOOKUP(AB25&amp;AC25&amp;AD25&amp;AE25&amp;AF25&amp;AG25,Addresses!A:D,4,FALSE), "000000000000000")</f>
        <v>SHIPSF000123398</v>
      </c>
      <c r="AJ25" t="str">
        <f t="shared" si="2"/>
        <v>Bullitt Co Public School Dist, KY</v>
      </c>
      <c r="AK25" t="s">
        <v>41</v>
      </c>
      <c r="AL25" t="s">
        <v>54</v>
      </c>
      <c r="AM25" t="s">
        <v>355</v>
      </c>
      <c r="AN25" t="s">
        <v>356</v>
      </c>
      <c r="AO25" t="s">
        <v>3082</v>
      </c>
      <c r="AP25" t="s">
        <v>365</v>
      </c>
      <c r="AQ25" t="s">
        <v>54</v>
      </c>
      <c r="AR25" t="s">
        <v>366</v>
      </c>
      <c r="AS25" s="11" t="str">
        <f>IFERROR(VLOOKUP(AM25&amp;AN25&amp;AO25&amp;AP25&amp;AQ25&amp;AR25,Addresses!A:D,4,FALSE), "000000000000000")</f>
        <v>SHIPSF000137751</v>
      </c>
    </row>
    <row r="26" spans="1:45" x14ac:dyDescent="0.25">
      <c r="A26" t="s">
        <v>2920</v>
      </c>
      <c r="E26" t="s">
        <v>404</v>
      </c>
      <c r="F26" t="s">
        <v>405</v>
      </c>
      <c r="G26" t="s">
        <v>404</v>
      </c>
      <c r="H26" t="s">
        <v>405</v>
      </c>
      <c r="I26" t="s">
        <v>20</v>
      </c>
      <c r="S26" s="11">
        <f t="shared" si="0"/>
        <v>1</v>
      </c>
      <c r="U26" t="str">
        <f t="shared" si="1"/>
        <v>Bell Co School District, KY</v>
      </c>
      <c r="V26" t="s">
        <v>41</v>
      </c>
      <c r="W26" t="s">
        <v>54</v>
      </c>
      <c r="X26" t="s">
        <v>169</v>
      </c>
      <c r="Y26" t="s">
        <v>170</v>
      </c>
      <c r="Z26" t="s">
        <v>169</v>
      </c>
      <c r="AA26" t="s">
        <v>170</v>
      </c>
      <c r="AB26" t="s">
        <v>183</v>
      </c>
      <c r="AC26" t="s">
        <v>184</v>
      </c>
      <c r="AD26" t="s">
        <v>185</v>
      </c>
      <c r="AE26" t="s">
        <v>173</v>
      </c>
      <c r="AF26" t="s">
        <v>54</v>
      </c>
      <c r="AG26" t="s">
        <v>174</v>
      </c>
      <c r="AH26" s="18" t="str">
        <f>IFERROR(VLOOKUP(AB26&amp;AC26&amp;AD26&amp;AE26&amp;AF26&amp;AG26,Addresses!A:D,4,FALSE), "000000000000000")</f>
        <v>SHIPSF000043173</v>
      </c>
      <c r="AJ26" t="str">
        <f t="shared" si="2"/>
        <v>Burgin Ind School District, KY</v>
      </c>
      <c r="AK26" t="s">
        <v>41</v>
      </c>
      <c r="AL26" t="s">
        <v>54</v>
      </c>
      <c r="AM26" t="s">
        <v>404</v>
      </c>
      <c r="AN26" t="s">
        <v>405</v>
      </c>
      <c r="AO26" t="s">
        <v>8233</v>
      </c>
      <c r="AP26" t="s">
        <v>408</v>
      </c>
      <c r="AQ26" t="s">
        <v>54</v>
      </c>
      <c r="AR26" t="s">
        <v>409</v>
      </c>
      <c r="AS26" s="11" t="str">
        <f>IFERROR(VLOOKUP(AM26&amp;AN26&amp;AO26&amp;AP26&amp;AQ26&amp;AR26,Addresses!A:D,4,FALSE), "000000000000000")</f>
        <v>000000000000000</v>
      </c>
    </row>
    <row r="27" spans="1:45" x14ac:dyDescent="0.25">
      <c r="A27" t="s">
        <v>2921</v>
      </c>
      <c r="E27" t="s">
        <v>410</v>
      </c>
      <c r="F27" t="s">
        <v>411</v>
      </c>
      <c r="G27" t="s">
        <v>410</v>
      </c>
      <c r="H27" t="s">
        <v>411</v>
      </c>
      <c r="I27" t="s">
        <v>20</v>
      </c>
      <c r="S27" s="11">
        <f t="shared" si="0"/>
        <v>2</v>
      </c>
      <c r="U27" t="str">
        <f t="shared" si="1"/>
        <v>Bell Co School District, KY</v>
      </c>
      <c r="V27" t="s">
        <v>41</v>
      </c>
      <c r="W27" t="s">
        <v>54</v>
      </c>
      <c r="X27" t="s">
        <v>169</v>
      </c>
      <c r="Y27" t="s">
        <v>170</v>
      </c>
      <c r="Z27" t="s">
        <v>169</v>
      </c>
      <c r="AA27" t="s">
        <v>170</v>
      </c>
      <c r="AB27" t="s">
        <v>179</v>
      </c>
      <c r="AC27" t="s">
        <v>180</v>
      </c>
      <c r="AD27" t="s">
        <v>4110</v>
      </c>
      <c r="AE27" t="s">
        <v>181</v>
      </c>
      <c r="AF27" t="s">
        <v>54</v>
      </c>
      <c r="AG27" t="s">
        <v>182</v>
      </c>
      <c r="AH27" s="18" t="str">
        <f>IFERROR(VLOOKUP(AB27&amp;AC27&amp;AD27&amp;AE27&amp;AF27&amp;AG27,Addresses!A:D,4,FALSE), "000000000000000")</f>
        <v>SHIPSF000123100</v>
      </c>
      <c r="AJ27" t="str">
        <f t="shared" si="2"/>
        <v>Butler Co School District, KY</v>
      </c>
      <c r="AK27" t="s">
        <v>41</v>
      </c>
      <c r="AL27" t="s">
        <v>54</v>
      </c>
      <c r="AM27" t="s">
        <v>410</v>
      </c>
      <c r="AN27" t="s">
        <v>411</v>
      </c>
      <c r="AO27" t="s">
        <v>8234</v>
      </c>
      <c r="AP27" t="s">
        <v>414</v>
      </c>
      <c r="AQ27" t="s">
        <v>54</v>
      </c>
      <c r="AR27" t="s">
        <v>415</v>
      </c>
      <c r="AS27" s="11" t="str">
        <f>IFERROR(VLOOKUP(AM27&amp;AN27&amp;AO27&amp;AP27&amp;AQ27&amp;AR27,Addresses!A:D,4,FALSE), "000000000000000")</f>
        <v>000000000000000</v>
      </c>
    </row>
    <row r="28" spans="1:45" x14ac:dyDescent="0.25">
      <c r="A28" t="s">
        <v>2922</v>
      </c>
      <c r="E28" t="s">
        <v>419</v>
      </c>
      <c r="F28" t="s">
        <v>420</v>
      </c>
      <c r="G28" t="s">
        <v>419</v>
      </c>
      <c r="H28" t="s">
        <v>420</v>
      </c>
      <c r="I28" t="s">
        <v>20</v>
      </c>
      <c r="S28" s="11">
        <f t="shared" si="0"/>
        <v>1</v>
      </c>
      <c r="U28" t="str">
        <f t="shared" si="1"/>
        <v>Bell Co School District, KY</v>
      </c>
      <c r="V28" t="s">
        <v>41</v>
      </c>
      <c r="W28" t="s">
        <v>54</v>
      </c>
      <c r="X28" t="s">
        <v>169</v>
      </c>
      <c r="Y28" t="s">
        <v>170</v>
      </c>
      <c r="Z28" t="s">
        <v>169</v>
      </c>
      <c r="AA28" t="s">
        <v>170</v>
      </c>
      <c r="AB28" t="s">
        <v>175</v>
      </c>
      <c r="AC28" t="s">
        <v>176</v>
      </c>
      <c r="AD28" t="s">
        <v>4100</v>
      </c>
      <c r="AE28" t="s">
        <v>177</v>
      </c>
      <c r="AF28" t="s">
        <v>54</v>
      </c>
      <c r="AG28" t="s">
        <v>178</v>
      </c>
      <c r="AH28" s="18" t="str">
        <f>IFERROR(VLOOKUP(AB28&amp;AC28&amp;AD28&amp;AE28&amp;AF28&amp;AG28,Addresses!A:D,4,FALSE), "000000000000000")</f>
        <v>SHIPSF000137671</v>
      </c>
      <c r="AJ28" t="str">
        <f t="shared" si="2"/>
        <v>Caldwell Co School District, KY</v>
      </c>
      <c r="AK28" t="s">
        <v>41</v>
      </c>
      <c r="AL28" t="s">
        <v>54</v>
      </c>
      <c r="AM28" t="s">
        <v>419</v>
      </c>
      <c r="AN28" t="s">
        <v>420</v>
      </c>
      <c r="AO28" t="s">
        <v>8235</v>
      </c>
      <c r="AP28" t="s">
        <v>9</v>
      </c>
      <c r="AQ28" t="s">
        <v>54</v>
      </c>
      <c r="AR28" t="s">
        <v>424</v>
      </c>
      <c r="AS28" s="11" t="str">
        <f>IFERROR(VLOOKUP(AM28&amp;AN28&amp;AO28&amp;AP28&amp;AQ28&amp;AR28,Addresses!A:D,4,FALSE), "000000000000000")</f>
        <v>000000000000000</v>
      </c>
    </row>
    <row r="29" spans="1:45" x14ac:dyDescent="0.25">
      <c r="A29" t="s">
        <v>2923</v>
      </c>
      <c r="E29" t="s">
        <v>425</v>
      </c>
      <c r="F29" t="s">
        <v>426</v>
      </c>
      <c r="G29" t="s">
        <v>425</v>
      </c>
      <c r="H29" t="s">
        <v>426</v>
      </c>
      <c r="I29" t="s">
        <v>20</v>
      </c>
      <c r="S29" s="11">
        <f t="shared" si="0"/>
        <v>3</v>
      </c>
      <c r="U29" t="str">
        <f t="shared" si="1"/>
        <v>Bell Co School District, KY</v>
      </c>
      <c r="V29" t="s">
        <v>41</v>
      </c>
      <c r="W29" t="s">
        <v>54</v>
      </c>
      <c r="X29" t="s">
        <v>169</v>
      </c>
      <c r="Y29" t="s">
        <v>170</v>
      </c>
      <c r="Z29" t="s">
        <v>169</v>
      </c>
      <c r="AA29" t="s">
        <v>170</v>
      </c>
      <c r="AB29" t="s">
        <v>186</v>
      </c>
      <c r="AC29" t="s">
        <v>187</v>
      </c>
      <c r="AD29" t="s">
        <v>188</v>
      </c>
      <c r="AE29" t="s">
        <v>189</v>
      </c>
      <c r="AF29" t="s">
        <v>54</v>
      </c>
      <c r="AG29" t="s">
        <v>190</v>
      </c>
      <c r="AH29" s="18" t="str">
        <f>IFERROR(VLOOKUP(AB29&amp;AC29&amp;AD29&amp;AE29&amp;AF29&amp;AG29,Addresses!A:D,4,FALSE), "000000000000000")</f>
        <v>SHIPSF000123099</v>
      </c>
      <c r="AJ29" t="str">
        <f t="shared" si="2"/>
        <v>Calloway Co School District, KY</v>
      </c>
      <c r="AK29" t="s">
        <v>41</v>
      </c>
      <c r="AL29" t="s">
        <v>54</v>
      </c>
      <c r="AM29" t="s">
        <v>425</v>
      </c>
      <c r="AN29" t="s">
        <v>426</v>
      </c>
      <c r="AO29" t="s">
        <v>8236</v>
      </c>
      <c r="AP29" t="s">
        <v>429</v>
      </c>
      <c r="AQ29" t="s">
        <v>54</v>
      </c>
      <c r="AR29" t="s">
        <v>430</v>
      </c>
      <c r="AS29" s="11" t="str">
        <f>IFERROR(VLOOKUP(AM29&amp;AN29&amp;AO29&amp;AP29&amp;AQ29&amp;AR29,Addresses!A:D,4,FALSE), "000000000000000")</f>
        <v>000000000000000</v>
      </c>
    </row>
    <row r="30" spans="1:45" x14ac:dyDescent="0.25">
      <c r="A30" t="s">
        <v>2924</v>
      </c>
      <c r="E30" t="s">
        <v>435</v>
      </c>
      <c r="F30" t="s">
        <v>436</v>
      </c>
      <c r="G30" t="s">
        <v>435</v>
      </c>
      <c r="H30" t="s">
        <v>436</v>
      </c>
      <c r="I30" t="s">
        <v>20</v>
      </c>
      <c r="S30" s="11">
        <f t="shared" si="0"/>
        <v>5</v>
      </c>
      <c r="U30" t="str">
        <f t="shared" si="1"/>
        <v>Bell Co School District, KY</v>
      </c>
      <c r="V30" t="s">
        <v>41</v>
      </c>
      <c r="W30" t="s">
        <v>54</v>
      </c>
      <c r="X30" t="s">
        <v>169</v>
      </c>
      <c r="Y30" t="s">
        <v>170</v>
      </c>
      <c r="Z30" t="s">
        <v>169</v>
      </c>
      <c r="AA30" t="s">
        <v>170</v>
      </c>
      <c r="AB30" t="s">
        <v>191</v>
      </c>
      <c r="AC30" t="s">
        <v>192</v>
      </c>
      <c r="AD30" t="s">
        <v>193</v>
      </c>
      <c r="AE30" t="s">
        <v>194</v>
      </c>
      <c r="AF30" t="s">
        <v>54</v>
      </c>
      <c r="AG30" t="s">
        <v>195</v>
      </c>
      <c r="AH30" s="18" t="str">
        <f>IFERROR(VLOOKUP(AB30&amp;AC30&amp;AD30&amp;AE30&amp;AF30&amp;AG30,Addresses!A:D,4,FALSE), "000000000000000")</f>
        <v>SHIPSF000105488</v>
      </c>
      <c r="AJ30" t="str">
        <f t="shared" si="2"/>
        <v>Campbell Co School District, KY</v>
      </c>
      <c r="AK30" t="s">
        <v>41</v>
      </c>
      <c r="AL30" t="s">
        <v>54</v>
      </c>
      <c r="AM30" t="s">
        <v>435</v>
      </c>
      <c r="AN30" t="s">
        <v>436</v>
      </c>
      <c r="AO30" t="s">
        <v>3083</v>
      </c>
      <c r="AP30" t="s">
        <v>439</v>
      </c>
      <c r="AQ30" t="s">
        <v>54</v>
      </c>
      <c r="AR30" t="s">
        <v>440</v>
      </c>
      <c r="AS30" s="11" t="str">
        <f>IFERROR(VLOOKUP(AM30&amp;AN30&amp;AO30&amp;AP30&amp;AQ30&amp;AR30,Addresses!A:D,4,FALSE), "000000000000000")</f>
        <v>SHIPSF000137755</v>
      </c>
    </row>
    <row r="31" spans="1:45" x14ac:dyDescent="0.25">
      <c r="A31" t="s">
        <v>2925</v>
      </c>
      <c r="E31" t="s">
        <v>450</v>
      </c>
      <c r="F31" t="s">
        <v>451</v>
      </c>
      <c r="G31" t="s">
        <v>450</v>
      </c>
      <c r="H31" t="s">
        <v>451</v>
      </c>
      <c r="I31" t="s">
        <v>20</v>
      </c>
      <c r="S31" s="11">
        <f t="shared" si="0"/>
        <v>1</v>
      </c>
      <c r="U31" t="str">
        <f t="shared" si="1"/>
        <v>Bell Co School District, KY</v>
      </c>
      <c r="V31" t="s">
        <v>41</v>
      </c>
      <c r="W31" t="s">
        <v>54</v>
      </c>
      <c r="X31" t="s">
        <v>169</v>
      </c>
      <c r="Y31" t="s">
        <v>170</v>
      </c>
      <c r="Z31" t="s">
        <v>169</v>
      </c>
      <c r="AA31" t="s">
        <v>170</v>
      </c>
      <c r="AB31" t="s">
        <v>171</v>
      </c>
      <c r="AC31" t="s">
        <v>4111</v>
      </c>
      <c r="AD31" t="s">
        <v>172</v>
      </c>
      <c r="AE31" t="s">
        <v>173</v>
      </c>
      <c r="AF31" t="s">
        <v>54</v>
      </c>
      <c r="AG31" t="s">
        <v>174</v>
      </c>
      <c r="AH31" s="18" t="str">
        <f>IFERROR(VLOOKUP(AB31&amp;AC31&amp;AD31&amp;AE31&amp;AF31&amp;AG31,Addresses!A:D,4,FALSE), "000000000000000")</f>
        <v>SHIPSF000123101</v>
      </c>
      <c r="AJ31" t="str">
        <f t="shared" si="2"/>
        <v>Campbellsville Ind School Dist, KY</v>
      </c>
      <c r="AK31" t="s">
        <v>41</v>
      </c>
      <c r="AL31" t="s">
        <v>54</v>
      </c>
      <c r="AM31" t="s">
        <v>450</v>
      </c>
      <c r="AN31" t="s">
        <v>451</v>
      </c>
      <c r="AO31" t="s">
        <v>3084</v>
      </c>
      <c r="AP31" t="s">
        <v>454</v>
      </c>
      <c r="AQ31" t="s">
        <v>54</v>
      </c>
      <c r="AR31" t="s">
        <v>455</v>
      </c>
      <c r="AS31" s="11" t="str">
        <f>IFERROR(VLOOKUP(AM31&amp;AN31&amp;AO31&amp;AP31&amp;AQ31&amp;AR31,Addresses!A:D,4,FALSE), "000000000000000")</f>
        <v>SHIPSF000017046</v>
      </c>
    </row>
    <row r="32" spans="1:45" x14ac:dyDescent="0.25">
      <c r="A32" t="s">
        <v>2926</v>
      </c>
      <c r="E32" t="s">
        <v>456</v>
      </c>
      <c r="F32" t="s">
        <v>457</v>
      </c>
      <c r="G32" t="s">
        <v>456</v>
      </c>
      <c r="H32" t="s">
        <v>457</v>
      </c>
      <c r="I32" t="s">
        <v>20</v>
      </c>
      <c r="S32" s="11">
        <f t="shared" si="0"/>
        <v>1</v>
      </c>
      <c r="U32" t="str">
        <f t="shared" si="1"/>
        <v>Bellevue Ind School District, KY</v>
      </c>
      <c r="V32" t="s">
        <v>41</v>
      </c>
      <c r="W32" t="s">
        <v>54</v>
      </c>
      <c r="X32" t="s">
        <v>196</v>
      </c>
      <c r="Y32" t="s">
        <v>197</v>
      </c>
      <c r="Z32" t="s">
        <v>196</v>
      </c>
      <c r="AA32" t="s">
        <v>197</v>
      </c>
      <c r="AB32" t="s">
        <v>198</v>
      </c>
      <c r="AC32" t="s">
        <v>199</v>
      </c>
      <c r="AD32" t="s">
        <v>200</v>
      </c>
      <c r="AE32" t="s">
        <v>201</v>
      </c>
      <c r="AF32" t="s">
        <v>54</v>
      </c>
      <c r="AG32" t="s">
        <v>202</v>
      </c>
      <c r="AH32" s="18" t="str">
        <f>IFERROR(VLOOKUP(AB32&amp;AC32&amp;AD32&amp;AE32&amp;AF32&amp;AG32,Addresses!A:D,4,FALSE), "000000000000000")</f>
        <v>SHIPSF000043593</v>
      </c>
      <c r="AJ32" t="str">
        <f t="shared" si="2"/>
        <v>Carlisle Co School District, KY</v>
      </c>
      <c r="AK32" t="s">
        <v>41</v>
      </c>
      <c r="AL32" t="s">
        <v>54</v>
      </c>
      <c r="AM32" t="s">
        <v>456</v>
      </c>
      <c r="AN32" t="s">
        <v>457</v>
      </c>
      <c r="AO32" t="s">
        <v>460</v>
      </c>
      <c r="AP32" t="s">
        <v>461</v>
      </c>
      <c r="AQ32" t="s">
        <v>54</v>
      </c>
      <c r="AR32" t="s">
        <v>462</v>
      </c>
      <c r="AS32" s="11" t="str">
        <f>IFERROR(VLOOKUP(AM32&amp;AN32&amp;AO32&amp;AP32&amp;AQ32&amp;AR32,Addresses!A:D,4,FALSE), "000000000000000")</f>
        <v>SHIPSF000043620</v>
      </c>
    </row>
    <row r="33" spans="1:45" x14ac:dyDescent="0.25">
      <c r="A33" t="s">
        <v>2927</v>
      </c>
      <c r="E33" t="s">
        <v>463</v>
      </c>
      <c r="F33" t="s">
        <v>464</v>
      </c>
      <c r="G33" t="s">
        <v>463</v>
      </c>
      <c r="H33" t="s">
        <v>464</v>
      </c>
      <c r="I33" t="s">
        <v>20</v>
      </c>
      <c r="S33" s="11">
        <f t="shared" si="0"/>
        <v>1</v>
      </c>
      <c r="U33" t="str">
        <f t="shared" si="1"/>
        <v>Berea Ind School District, KY</v>
      </c>
      <c r="V33" t="s">
        <v>41</v>
      </c>
      <c r="W33" t="s">
        <v>54</v>
      </c>
      <c r="X33" t="s">
        <v>203</v>
      </c>
      <c r="Y33" t="s">
        <v>204</v>
      </c>
      <c r="Z33" t="s">
        <v>203</v>
      </c>
      <c r="AA33" t="s">
        <v>204</v>
      </c>
      <c r="AB33" t="s">
        <v>205</v>
      </c>
      <c r="AC33" t="s">
        <v>4112</v>
      </c>
      <c r="AD33" t="s">
        <v>206</v>
      </c>
      <c r="AE33" t="s">
        <v>207</v>
      </c>
      <c r="AF33" t="s">
        <v>54</v>
      </c>
      <c r="AG33" t="s">
        <v>208</v>
      </c>
      <c r="AH33" s="18" t="str">
        <f>IFERROR(VLOOKUP(AB33&amp;AC33&amp;AD33&amp;AE33&amp;AF33&amp;AG33,Addresses!A:D,4,FALSE), "000000000000000")</f>
        <v>SHIPSF000044120</v>
      </c>
      <c r="AJ33" t="str">
        <f t="shared" si="2"/>
        <v>Carroll Co School District, KY</v>
      </c>
      <c r="AK33" t="s">
        <v>41</v>
      </c>
      <c r="AL33" t="s">
        <v>54</v>
      </c>
      <c r="AM33" t="s">
        <v>463</v>
      </c>
      <c r="AN33" t="s">
        <v>464</v>
      </c>
      <c r="AO33" t="s">
        <v>3085</v>
      </c>
      <c r="AP33" t="s">
        <v>468</v>
      </c>
      <c r="AQ33" t="s">
        <v>54</v>
      </c>
      <c r="AR33" t="s">
        <v>469</v>
      </c>
      <c r="AS33" s="11" t="str">
        <f>IFERROR(VLOOKUP(AM33&amp;AN33&amp;AO33&amp;AP33&amp;AQ33&amp;AR33,Addresses!A:D,4,FALSE), "000000000000000")</f>
        <v>SHIPSF000137756</v>
      </c>
    </row>
    <row r="34" spans="1:45" x14ac:dyDescent="0.25">
      <c r="A34" t="s">
        <v>2928</v>
      </c>
      <c r="E34" t="s">
        <v>470</v>
      </c>
      <c r="F34" t="s">
        <v>471</v>
      </c>
      <c r="G34" t="s">
        <v>470</v>
      </c>
      <c r="H34" t="s">
        <v>471</v>
      </c>
      <c r="I34" t="s">
        <v>20</v>
      </c>
      <c r="S34" s="11">
        <f t="shared" si="0"/>
        <v>6</v>
      </c>
      <c r="U34" t="str">
        <f t="shared" si="1"/>
        <v>Boone County School District, KY</v>
      </c>
      <c r="V34" t="s">
        <v>41</v>
      </c>
      <c r="W34" t="s">
        <v>54</v>
      </c>
      <c r="X34" t="s">
        <v>209</v>
      </c>
      <c r="Y34" t="s">
        <v>210</v>
      </c>
      <c r="Z34" t="s">
        <v>209</v>
      </c>
      <c r="AA34" t="s">
        <v>210</v>
      </c>
      <c r="AB34" t="s">
        <v>215</v>
      </c>
      <c r="AC34" t="s">
        <v>4119</v>
      </c>
      <c r="AD34" t="s">
        <v>216</v>
      </c>
      <c r="AE34" t="s">
        <v>217</v>
      </c>
      <c r="AF34" t="s">
        <v>54</v>
      </c>
      <c r="AG34" t="s">
        <v>218</v>
      </c>
      <c r="AH34" s="18" t="str">
        <f>IFERROR(VLOOKUP(AB34&amp;AC34&amp;AD34&amp;AE34&amp;AF34&amp;AG34,Addresses!A:D,4,FALSE), "000000000000000")</f>
        <v>SHIPSF000123185</v>
      </c>
      <c r="AJ34" t="str">
        <f t="shared" si="2"/>
        <v>Carter Co School District, KY</v>
      </c>
      <c r="AK34" t="s">
        <v>41</v>
      </c>
      <c r="AL34" t="s">
        <v>54</v>
      </c>
      <c r="AM34" t="s">
        <v>470</v>
      </c>
      <c r="AN34" t="s">
        <v>471</v>
      </c>
      <c r="AO34" t="s">
        <v>3086</v>
      </c>
      <c r="AP34" t="s">
        <v>475</v>
      </c>
      <c r="AQ34" t="s">
        <v>54</v>
      </c>
      <c r="AR34" t="s">
        <v>476</v>
      </c>
      <c r="AS34" s="11" t="str">
        <f>IFERROR(VLOOKUP(AM34&amp;AN34&amp;AO34&amp;AP34&amp;AQ34&amp;AR34,Addresses!A:D,4,FALSE), "000000000000000")</f>
        <v>SHIPSF000090662</v>
      </c>
    </row>
    <row r="35" spans="1:45" x14ac:dyDescent="0.25">
      <c r="A35" t="s">
        <v>2929</v>
      </c>
      <c r="E35" t="s">
        <v>495</v>
      </c>
      <c r="F35" t="s">
        <v>496</v>
      </c>
      <c r="G35" t="s">
        <v>495</v>
      </c>
      <c r="H35" t="s">
        <v>496</v>
      </c>
      <c r="I35" t="s">
        <v>20</v>
      </c>
      <c r="S35" s="11">
        <f t="shared" si="0"/>
        <v>3</v>
      </c>
      <c r="U35" t="str">
        <f t="shared" si="1"/>
        <v>Boone County School District, KY</v>
      </c>
      <c r="V35" t="s">
        <v>41</v>
      </c>
      <c r="W35" t="s">
        <v>54</v>
      </c>
      <c r="X35" t="s">
        <v>209</v>
      </c>
      <c r="Y35" t="s">
        <v>210</v>
      </c>
      <c r="Z35" t="s">
        <v>209</v>
      </c>
      <c r="AA35" t="s">
        <v>210</v>
      </c>
      <c r="AB35" t="s">
        <v>221</v>
      </c>
      <c r="AC35" t="s">
        <v>4120</v>
      </c>
      <c r="AD35" t="s">
        <v>222</v>
      </c>
      <c r="AE35" t="s">
        <v>223</v>
      </c>
      <c r="AF35" t="s">
        <v>54</v>
      </c>
      <c r="AG35" t="s">
        <v>224</v>
      </c>
      <c r="AH35" s="18" t="str">
        <f>IFERROR(VLOOKUP(AB35&amp;AC35&amp;AD35&amp;AE35&amp;AF35&amp;AG35,Addresses!A:D,4,FALSE), "000000000000000")</f>
        <v>SHIPSF000123186</v>
      </c>
      <c r="AJ35" t="str">
        <f t="shared" si="2"/>
        <v>Casey Co School District, KY</v>
      </c>
      <c r="AK35" t="s">
        <v>41</v>
      </c>
      <c r="AL35" t="s">
        <v>54</v>
      </c>
      <c r="AM35" t="s">
        <v>495</v>
      </c>
      <c r="AN35" t="s">
        <v>496</v>
      </c>
      <c r="AO35" t="s">
        <v>3087</v>
      </c>
      <c r="AP35" t="s">
        <v>500</v>
      </c>
      <c r="AQ35" t="s">
        <v>54</v>
      </c>
      <c r="AR35" t="s">
        <v>501</v>
      </c>
      <c r="AS35" s="11" t="str">
        <f>IFERROR(VLOOKUP(AM35&amp;AN35&amp;AO35&amp;AP35&amp;AQ35&amp;AR35,Addresses!A:D,4,FALSE), "000000000000000")</f>
        <v>SHIPSF000137757</v>
      </c>
    </row>
    <row r="36" spans="1:45" x14ac:dyDescent="0.25">
      <c r="A36" t="s">
        <v>2930</v>
      </c>
      <c r="E36" t="s">
        <v>506</v>
      </c>
      <c r="F36" t="s">
        <v>507</v>
      </c>
      <c r="G36" t="s">
        <v>506</v>
      </c>
      <c r="H36" t="s">
        <v>507</v>
      </c>
      <c r="I36" t="s">
        <v>20</v>
      </c>
      <c r="S36" s="11">
        <f t="shared" si="0"/>
        <v>1</v>
      </c>
      <c r="U36" t="str">
        <f t="shared" si="1"/>
        <v>Boone County School District, KY</v>
      </c>
      <c r="V36" t="s">
        <v>41</v>
      </c>
      <c r="W36" t="s">
        <v>54</v>
      </c>
      <c r="X36" t="s">
        <v>209</v>
      </c>
      <c r="Y36" t="s">
        <v>210</v>
      </c>
      <c r="Z36" t="s">
        <v>209</v>
      </c>
      <c r="AA36" t="s">
        <v>210</v>
      </c>
      <c r="AB36" t="s">
        <v>227</v>
      </c>
      <c r="AC36" t="s">
        <v>4114</v>
      </c>
      <c r="AD36" t="s">
        <v>228</v>
      </c>
      <c r="AE36" t="s">
        <v>213</v>
      </c>
      <c r="AF36" t="s">
        <v>54</v>
      </c>
      <c r="AG36" t="s">
        <v>214</v>
      </c>
      <c r="AH36" s="18" t="str">
        <f>IFERROR(VLOOKUP(AB36&amp;AC36&amp;AD36&amp;AE36&amp;AF36&amp;AG36,Addresses!A:D,4,FALSE), "000000000000000")</f>
        <v>SHIPSF000043753</v>
      </c>
      <c r="AJ36" t="str">
        <f t="shared" si="2"/>
        <v>Caverna Independent Sch Dist, KY</v>
      </c>
      <c r="AK36" t="s">
        <v>41</v>
      </c>
      <c r="AL36" t="s">
        <v>54</v>
      </c>
      <c r="AM36" t="s">
        <v>506</v>
      </c>
      <c r="AN36" t="s">
        <v>507</v>
      </c>
      <c r="AO36" t="s">
        <v>8237</v>
      </c>
      <c r="AP36" t="s">
        <v>511</v>
      </c>
      <c r="AQ36" t="s">
        <v>54</v>
      </c>
      <c r="AR36" t="s">
        <v>512</v>
      </c>
      <c r="AS36" s="11" t="str">
        <f>IFERROR(VLOOKUP(AM36&amp;AN36&amp;AO36&amp;AP36&amp;AQ36&amp;AR36,Addresses!A:D,4,FALSE), "000000000000000")</f>
        <v>000000000000000</v>
      </c>
    </row>
    <row r="37" spans="1:45" x14ac:dyDescent="0.25">
      <c r="A37" t="s">
        <v>2931</v>
      </c>
      <c r="E37" t="s">
        <v>513</v>
      </c>
      <c r="F37" t="s">
        <v>514</v>
      </c>
      <c r="G37" t="s">
        <v>513</v>
      </c>
      <c r="H37" t="s">
        <v>514</v>
      </c>
      <c r="I37" t="s">
        <v>20</v>
      </c>
      <c r="S37" s="11">
        <f t="shared" si="0"/>
        <v>11</v>
      </c>
      <c r="U37" t="str">
        <f t="shared" si="1"/>
        <v>Boone County School District, KY</v>
      </c>
      <c r="V37" t="s">
        <v>41</v>
      </c>
      <c r="W37" t="s">
        <v>54</v>
      </c>
      <c r="X37" t="s">
        <v>209</v>
      </c>
      <c r="Y37" t="s">
        <v>210</v>
      </c>
      <c r="Z37" t="s">
        <v>209</v>
      </c>
      <c r="AA37" t="s">
        <v>210</v>
      </c>
      <c r="AB37" t="s">
        <v>235</v>
      </c>
      <c r="AC37" t="s">
        <v>4126</v>
      </c>
      <c r="AD37" t="s">
        <v>236</v>
      </c>
      <c r="AE37" t="s">
        <v>233</v>
      </c>
      <c r="AF37" t="s">
        <v>54</v>
      </c>
      <c r="AG37" t="s">
        <v>234</v>
      </c>
      <c r="AH37" s="18" t="str">
        <f>IFERROR(VLOOKUP(AB37&amp;AC37&amp;AD37&amp;AE37&amp;AF37&amp;AG37,Addresses!A:D,4,FALSE), "000000000000000")</f>
        <v>SHIPSF000123188</v>
      </c>
      <c r="AJ37" t="str">
        <f t="shared" si="2"/>
        <v>Christian Co Public Sch Dist, KY</v>
      </c>
      <c r="AK37" t="s">
        <v>41</v>
      </c>
      <c r="AL37" t="s">
        <v>54</v>
      </c>
      <c r="AM37" t="s">
        <v>513</v>
      </c>
      <c r="AN37" t="s">
        <v>514</v>
      </c>
      <c r="AO37" t="s">
        <v>8238</v>
      </c>
      <c r="AP37" t="s">
        <v>522</v>
      </c>
      <c r="AQ37" t="s">
        <v>54</v>
      </c>
      <c r="AR37" t="s">
        <v>523</v>
      </c>
      <c r="AS37" s="11" t="str">
        <f>IFERROR(VLOOKUP(AM37&amp;AN37&amp;AO37&amp;AP37&amp;AQ37&amp;AR37,Addresses!A:D,4,FALSE), "000000000000000")</f>
        <v>000000000000000</v>
      </c>
    </row>
    <row r="38" spans="1:45" x14ac:dyDescent="0.25">
      <c r="A38" t="s">
        <v>2932</v>
      </c>
      <c r="E38" t="s">
        <v>545</v>
      </c>
      <c r="F38" t="s">
        <v>546</v>
      </c>
      <c r="G38" t="s">
        <v>545</v>
      </c>
      <c r="H38" t="s">
        <v>546</v>
      </c>
      <c r="I38" t="s">
        <v>20</v>
      </c>
      <c r="S38" s="11">
        <f t="shared" si="0"/>
        <v>4</v>
      </c>
      <c r="U38" t="str">
        <f t="shared" si="1"/>
        <v>Boone County School District, KY</v>
      </c>
      <c r="V38" t="s">
        <v>41</v>
      </c>
      <c r="W38" t="s">
        <v>54</v>
      </c>
      <c r="X38" t="s">
        <v>209</v>
      </c>
      <c r="Y38" t="s">
        <v>210</v>
      </c>
      <c r="Z38" t="s">
        <v>209</v>
      </c>
      <c r="AA38" t="s">
        <v>210</v>
      </c>
      <c r="AB38" t="s">
        <v>211</v>
      </c>
      <c r="AC38" t="s">
        <v>4116</v>
      </c>
      <c r="AD38" t="s">
        <v>212</v>
      </c>
      <c r="AE38" t="s">
        <v>213</v>
      </c>
      <c r="AF38" t="s">
        <v>54</v>
      </c>
      <c r="AG38" t="s">
        <v>214</v>
      </c>
      <c r="AH38" s="18" t="str">
        <f>IFERROR(VLOOKUP(AB38&amp;AC38&amp;AD38&amp;AE38&amp;AF38&amp;AG38,Addresses!A:D,4,FALSE), "000000000000000")</f>
        <v>SHIPSF000043427</v>
      </c>
      <c r="AJ38" t="str">
        <f t="shared" si="2"/>
        <v>Clark Co School District, KY</v>
      </c>
      <c r="AK38" t="s">
        <v>41</v>
      </c>
      <c r="AL38" t="s">
        <v>54</v>
      </c>
      <c r="AM38" t="s">
        <v>545</v>
      </c>
      <c r="AN38" t="s">
        <v>546</v>
      </c>
      <c r="AO38" t="s">
        <v>3089</v>
      </c>
      <c r="AP38" t="s">
        <v>550</v>
      </c>
      <c r="AQ38" t="s">
        <v>54</v>
      </c>
      <c r="AR38" t="s">
        <v>551</v>
      </c>
      <c r="AS38" s="11" t="str">
        <f>IFERROR(VLOOKUP(AM38&amp;AN38&amp;AO38&amp;AP38&amp;AQ38&amp;AR38,Addresses!A:D,4,FALSE), "000000000000000")</f>
        <v>SHIPSF000105921</v>
      </c>
    </row>
    <row r="39" spans="1:45" x14ac:dyDescent="0.25">
      <c r="A39" t="s">
        <v>2933</v>
      </c>
      <c r="E39" t="s">
        <v>560</v>
      </c>
      <c r="F39" t="s">
        <v>561</v>
      </c>
      <c r="G39" t="s">
        <v>560</v>
      </c>
      <c r="H39" t="s">
        <v>561</v>
      </c>
      <c r="I39" t="s">
        <v>20</v>
      </c>
      <c r="S39" s="11">
        <f t="shared" si="0"/>
        <v>7</v>
      </c>
      <c r="U39" t="str">
        <f t="shared" si="1"/>
        <v>Boone County School District, KY</v>
      </c>
      <c r="V39" t="s">
        <v>41</v>
      </c>
      <c r="W39" t="s">
        <v>54</v>
      </c>
      <c r="X39" t="s">
        <v>209</v>
      </c>
      <c r="Y39" t="s">
        <v>210</v>
      </c>
      <c r="Z39" t="s">
        <v>209</v>
      </c>
      <c r="AA39" t="s">
        <v>210</v>
      </c>
      <c r="AB39" t="s">
        <v>237</v>
      </c>
      <c r="AC39" t="s">
        <v>4117</v>
      </c>
      <c r="AD39" t="s">
        <v>238</v>
      </c>
      <c r="AE39" t="s">
        <v>223</v>
      </c>
      <c r="AF39" t="s">
        <v>54</v>
      </c>
      <c r="AG39" t="s">
        <v>224</v>
      </c>
      <c r="AH39" s="18" t="str">
        <f>IFERROR(VLOOKUP(AB39&amp;AC39&amp;AD39&amp;AE39&amp;AF39&amp;AG39,Addresses!A:D,4,FALSE), "000000000000000")</f>
        <v>SHIPSF000044534</v>
      </c>
      <c r="AJ39" t="str">
        <f t="shared" si="2"/>
        <v>Clay Co School District, KY</v>
      </c>
      <c r="AK39" t="s">
        <v>41</v>
      </c>
      <c r="AL39" t="s">
        <v>54</v>
      </c>
      <c r="AM39" t="s">
        <v>560</v>
      </c>
      <c r="AN39" t="s">
        <v>561</v>
      </c>
      <c r="AO39" t="s">
        <v>3090</v>
      </c>
      <c r="AP39" t="s">
        <v>570</v>
      </c>
      <c r="AQ39" t="s">
        <v>54</v>
      </c>
      <c r="AR39" t="s">
        <v>571</v>
      </c>
      <c r="AS39" s="11" t="str">
        <f>IFERROR(VLOOKUP(AM39&amp;AN39&amp;AO39&amp;AP39&amp;AQ39&amp;AR39,Addresses!A:D,4,FALSE), "000000000000000")</f>
        <v>SHIPSF000137761</v>
      </c>
    </row>
    <row r="40" spans="1:45" x14ac:dyDescent="0.25">
      <c r="A40" t="s">
        <v>2934</v>
      </c>
      <c r="E40" t="s">
        <v>587</v>
      </c>
      <c r="F40" t="s">
        <v>588</v>
      </c>
      <c r="G40" t="s">
        <v>587</v>
      </c>
      <c r="H40" t="s">
        <v>588</v>
      </c>
      <c r="I40" t="s">
        <v>20</v>
      </c>
      <c r="S40" s="11">
        <f t="shared" si="0"/>
        <v>1</v>
      </c>
      <c r="U40" t="str">
        <f t="shared" si="1"/>
        <v>Boone County School District, KY</v>
      </c>
      <c r="V40" t="s">
        <v>41</v>
      </c>
      <c r="W40" t="s">
        <v>54</v>
      </c>
      <c r="X40" t="s">
        <v>209</v>
      </c>
      <c r="Y40" t="s">
        <v>210</v>
      </c>
      <c r="Z40" t="s">
        <v>209</v>
      </c>
      <c r="AA40" t="s">
        <v>210</v>
      </c>
      <c r="AB40" t="s">
        <v>225</v>
      </c>
      <c r="AC40" t="s">
        <v>4124</v>
      </c>
      <c r="AD40" t="s">
        <v>226</v>
      </c>
      <c r="AE40" t="s">
        <v>213</v>
      </c>
      <c r="AF40" t="s">
        <v>54</v>
      </c>
      <c r="AG40" t="s">
        <v>214</v>
      </c>
      <c r="AH40" s="18" t="str">
        <f>IFERROR(VLOOKUP(AB40&amp;AC40&amp;AD40&amp;AE40&amp;AF40&amp;AG40,Addresses!A:D,4,FALSE), "000000000000000")</f>
        <v>SHIPSF000044532</v>
      </c>
      <c r="AJ40" t="str">
        <f t="shared" si="2"/>
        <v>Clinton Co School District, KY</v>
      </c>
      <c r="AK40" t="s">
        <v>41</v>
      </c>
      <c r="AL40" t="s">
        <v>54</v>
      </c>
      <c r="AM40" t="s">
        <v>587</v>
      </c>
      <c r="AN40" t="s">
        <v>588</v>
      </c>
      <c r="AO40" t="s">
        <v>5298</v>
      </c>
      <c r="AP40" t="s">
        <v>592</v>
      </c>
      <c r="AQ40" t="s">
        <v>54</v>
      </c>
      <c r="AR40" t="s">
        <v>593</v>
      </c>
      <c r="AS40" s="11" t="str">
        <f>IFERROR(VLOOKUP(AM40&amp;AN40&amp;AO40&amp;AP40&amp;AQ40&amp;AR40,Addresses!A:D,4,FALSE), "000000000000000")</f>
        <v>SHIPSF000137762</v>
      </c>
    </row>
    <row r="41" spans="1:45" x14ac:dyDescent="0.25">
      <c r="A41" t="s">
        <v>2935</v>
      </c>
      <c r="E41" t="s">
        <v>594</v>
      </c>
      <c r="F41" t="s">
        <v>595</v>
      </c>
      <c r="G41" t="s">
        <v>594</v>
      </c>
      <c r="H41" t="s">
        <v>595</v>
      </c>
      <c r="I41" t="s">
        <v>20</v>
      </c>
      <c r="S41" s="11">
        <f t="shared" si="0"/>
        <v>1</v>
      </c>
      <c r="U41" t="str">
        <f t="shared" si="1"/>
        <v>Boone County School District, KY</v>
      </c>
      <c r="V41" t="s">
        <v>41</v>
      </c>
      <c r="W41" t="s">
        <v>54</v>
      </c>
      <c r="X41" t="s">
        <v>209</v>
      </c>
      <c r="Y41" t="s">
        <v>210</v>
      </c>
      <c r="Z41" t="s">
        <v>209</v>
      </c>
      <c r="AA41" t="s">
        <v>210</v>
      </c>
      <c r="AB41" t="s">
        <v>219</v>
      </c>
      <c r="AC41" t="s">
        <v>4125</v>
      </c>
      <c r="AD41" t="s">
        <v>220</v>
      </c>
      <c r="AE41" t="s">
        <v>217</v>
      </c>
      <c r="AF41" t="s">
        <v>54</v>
      </c>
      <c r="AG41" t="s">
        <v>218</v>
      </c>
      <c r="AH41" s="18" t="str">
        <f>IFERROR(VLOOKUP(AB41&amp;AC41&amp;AD41&amp;AE41&amp;AF41&amp;AG41,Addresses!A:D,4,FALSE), "000000000000000")</f>
        <v>SHIPSF000044497</v>
      </c>
      <c r="AJ41" t="str">
        <f t="shared" si="2"/>
        <v>Cloverport Ind School District, KY</v>
      </c>
      <c r="AK41" t="s">
        <v>41</v>
      </c>
      <c r="AL41" t="s">
        <v>54</v>
      </c>
      <c r="AM41" t="s">
        <v>594</v>
      </c>
      <c r="AN41" t="s">
        <v>595</v>
      </c>
      <c r="AO41" t="s">
        <v>8239</v>
      </c>
      <c r="AP41" t="s">
        <v>598</v>
      </c>
      <c r="AQ41" t="s">
        <v>54</v>
      </c>
      <c r="AR41" t="s">
        <v>599</v>
      </c>
      <c r="AS41" s="11" t="str">
        <f>IFERROR(VLOOKUP(AM41&amp;AN41&amp;AO41&amp;AP41&amp;AQ41&amp;AR41,Addresses!A:D,4,FALSE), "000000000000000")</f>
        <v>000000000000000</v>
      </c>
    </row>
    <row r="42" spans="1:45" x14ac:dyDescent="0.25">
      <c r="A42" t="s">
        <v>2936</v>
      </c>
      <c r="E42" t="s">
        <v>600</v>
      </c>
      <c r="F42" t="s">
        <v>601</v>
      </c>
      <c r="G42" t="s">
        <v>600</v>
      </c>
      <c r="H42" t="s">
        <v>601</v>
      </c>
      <c r="I42" t="s">
        <v>20</v>
      </c>
      <c r="S42" s="11">
        <f t="shared" si="0"/>
        <v>1</v>
      </c>
      <c r="U42" t="str">
        <f t="shared" si="1"/>
        <v>Boone County School District, KY</v>
      </c>
      <c r="V42" t="s">
        <v>41</v>
      </c>
      <c r="W42" t="s">
        <v>54</v>
      </c>
      <c r="X42" t="s">
        <v>209</v>
      </c>
      <c r="Y42" t="s">
        <v>210</v>
      </c>
      <c r="Z42" t="s">
        <v>209</v>
      </c>
      <c r="AA42" t="s">
        <v>210</v>
      </c>
      <c r="AB42" t="s">
        <v>245</v>
      </c>
      <c r="AC42" t="s">
        <v>4115</v>
      </c>
      <c r="AD42" t="s">
        <v>246</v>
      </c>
      <c r="AE42" t="s">
        <v>223</v>
      </c>
      <c r="AF42" t="s">
        <v>54</v>
      </c>
      <c r="AG42" t="s">
        <v>224</v>
      </c>
      <c r="AH42" s="18" t="str">
        <f>IFERROR(VLOOKUP(AB42&amp;AC42&amp;AD42&amp;AE42&amp;AF42&amp;AG42,Addresses!A:D,4,FALSE), "000000000000000")</f>
        <v>SHIPSF000044578</v>
      </c>
      <c r="AJ42" t="str">
        <f t="shared" si="2"/>
        <v>Corbin Ind School District, KY</v>
      </c>
      <c r="AK42" t="s">
        <v>41</v>
      </c>
      <c r="AL42" t="s">
        <v>54</v>
      </c>
      <c r="AM42" t="s">
        <v>600</v>
      </c>
      <c r="AN42" t="s">
        <v>601</v>
      </c>
      <c r="AO42" t="s">
        <v>3091</v>
      </c>
      <c r="AP42" t="s">
        <v>604</v>
      </c>
      <c r="AQ42" t="s">
        <v>54</v>
      </c>
      <c r="AR42" t="s">
        <v>605</v>
      </c>
      <c r="AS42" s="11" t="str">
        <f>IFERROR(VLOOKUP(AM42&amp;AN42&amp;AO42&amp;AP42&amp;AQ42&amp;AR42,Addresses!A:D,4,FALSE), "000000000000000")</f>
        <v>SHIPSF000137764</v>
      </c>
    </row>
    <row r="43" spans="1:45" x14ac:dyDescent="0.25">
      <c r="A43" t="s">
        <v>2937</v>
      </c>
      <c r="E43" t="s">
        <v>609</v>
      </c>
      <c r="F43" t="s">
        <v>610</v>
      </c>
      <c r="G43" t="s">
        <v>609</v>
      </c>
      <c r="H43" t="s">
        <v>610</v>
      </c>
      <c r="I43" t="s">
        <v>20</v>
      </c>
      <c r="S43" s="11">
        <f t="shared" si="0"/>
        <v>5</v>
      </c>
      <c r="U43" t="str">
        <f t="shared" si="1"/>
        <v>Boone County School District, KY</v>
      </c>
      <c r="V43" t="s">
        <v>41</v>
      </c>
      <c r="W43" t="s">
        <v>54</v>
      </c>
      <c r="X43" t="s">
        <v>209</v>
      </c>
      <c r="Y43" t="s">
        <v>210</v>
      </c>
      <c r="Z43" t="s">
        <v>209</v>
      </c>
      <c r="AA43" t="s">
        <v>210</v>
      </c>
      <c r="AB43" t="s">
        <v>229</v>
      </c>
      <c r="AC43" t="s">
        <v>4122</v>
      </c>
      <c r="AD43" t="s">
        <v>230</v>
      </c>
      <c r="AE43" t="s">
        <v>213</v>
      </c>
      <c r="AF43" t="s">
        <v>54</v>
      </c>
      <c r="AG43" t="s">
        <v>214</v>
      </c>
      <c r="AH43" s="18" t="str">
        <f>IFERROR(VLOOKUP(AB43&amp;AC43&amp;AD43&amp;AE43&amp;AF43&amp;AG43,Addresses!A:D,4,FALSE), "000000000000000")</f>
        <v>SHIPSF000044509</v>
      </c>
      <c r="AJ43" t="str">
        <f t="shared" si="2"/>
        <v>Covington Independent Sch Dist, KY</v>
      </c>
      <c r="AK43" t="s">
        <v>41</v>
      </c>
      <c r="AL43" t="s">
        <v>54</v>
      </c>
      <c r="AM43" t="s">
        <v>609</v>
      </c>
      <c r="AN43" t="s">
        <v>610</v>
      </c>
      <c r="AO43" t="s">
        <v>3092</v>
      </c>
      <c r="AP43" t="s">
        <v>614</v>
      </c>
      <c r="AQ43" t="s">
        <v>54</v>
      </c>
      <c r="AR43" t="s">
        <v>618</v>
      </c>
      <c r="AS43" s="11" t="str">
        <f>IFERROR(VLOOKUP(AM43&amp;AN43&amp;AO43&amp;AP43&amp;AQ43&amp;AR43,Addresses!A:D,4,FALSE), "000000000000000")</f>
        <v>SHIPSF000137765</v>
      </c>
    </row>
    <row r="44" spans="1:45" x14ac:dyDescent="0.25">
      <c r="A44" t="s">
        <v>2938</v>
      </c>
      <c r="E44" t="s">
        <v>629</v>
      </c>
      <c r="F44" t="s">
        <v>630</v>
      </c>
      <c r="G44" t="s">
        <v>629</v>
      </c>
      <c r="H44" t="s">
        <v>630</v>
      </c>
      <c r="I44" t="s">
        <v>20</v>
      </c>
      <c r="S44" s="11">
        <f t="shared" si="0"/>
        <v>1</v>
      </c>
      <c r="U44" t="str">
        <f t="shared" si="1"/>
        <v>Boone County School District, KY</v>
      </c>
      <c r="V44" t="s">
        <v>41</v>
      </c>
      <c r="W44" t="s">
        <v>54</v>
      </c>
      <c r="X44" t="s">
        <v>209</v>
      </c>
      <c r="Y44" t="s">
        <v>210</v>
      </c>
      <c r="Z44" t="s">
        <v>209</v>
      </c>
      <c r="AA44" t="s">
        <v>210</v>
      </c>
      <c r="AB44" t="s">
        <v>241</v>
      </c>
      <c r="AC44" t="s">
        <v>4113</v>
      </c>
      <c r="AD44" t="s">
        <v>242</v>
      </c>
      <c r="AE44" t="s">
        <v>233</v>
      </c>
      <c r="AF44" t="s">
        <v>54</v>
      </c>
      <c r="AG44" t="s">
        <v>234</v>
      </c>
      <c r="AH44" s="18" t="str">
        <f>IFERROR(VLOOKUP(AB44&amp;AC44&amp;AD44&amp;AE44&amp;AF44&amp;AG44,Addresses!A:D,4,FALSE), "000000000000000")</f>
        <v>SHIPSF000123187</v>
      </c>
      <c r="AJ44" t="str">
        <f t="shared" si="2"/>
        <v>Crittenden Co School District, KY</v>
      </c>
      <c r="AK44" t="s">
        <v>41</v>
      </c>
      <c r="AL44" t="s">
        <v>54</v>
      </c>
      <c r="AM44" t="s">
        <v>629</v>
      </c>
      <c r="AN44" t="s">
        <v>630</v>
      </c>
      <c r="AO44" t="s">
        <v>3093</v>
      </c>
      <c r="AP44" t="s">
        <v>634</v>
      </c>
      <c r="AQ44" t="s">
        <v>54</v>
      </c>
      <c r="AR44" t="s">
        <v>635</v>
      </c>
      <c r="AS44" s="11" t="str">
        <f>IFERROR(VLOOKUP(AM44&amp;AN44&amp;AO44&amp;AP44&amp;AQ44&amp;AR44,Addresses!A:D,4,FALSE), "000000000000000")</f>
        <v>SHIPSF000137766</v>
      </c>
    </row>
    <row r="45" spans="1:45" x14ac:dyDescent="0.25">
      <c r="A45" t="s">
        <v>2939</v>
      </c>
      <c r="E45" t="s">
        <v>636</v>
      </c>
      <c r="F45" t="s">
        <v>637</v>
      </c>
      <c r="G45" t="s">
        <v>636</v>
      </c>
      <c r="H45" t="s">
        <v>637</v>
      </c>
      <c r="I45" t="s">
        <v>20</v>
      </c>
      <c r="S45" s="11">
        <f t="shared" si="0"/>
        <v>1</v>
      </c>
      <c r="U45" t="str">
        <f t="shared" si="1"/>
        <v>Boone County School District, KY</v>
      </c>
      <c r="V45" t="s">
        <v>41</v>
      </c>
      <c r="W45" t="s">
        <v>54</v>
      </c>
      <c r="X45" t="s">
        <v>209</v>
      </c>
      <c r="Y45" t="s">
        <v>210</v>
      </c>
      <c r="Z45" t="s">
        <v>209</v>
      </c>
      <c r="AA45" t="s">
        <v>210</v>
      </c>
      <c r="AB45" t="s">
        <v>231</v>
      </c>
      <c r="AC45" t="s">
        <v>4123</v>
      </c>
      <c r="AD45" t="s">
        <v>232</v>
      </c>
      <c r="AE45" t="s">
        <v>233</v>
      </c>
      <c r="AF45" t="s">
        <v>54</v>
      </c>
      <c r="AG45" t="s">
        <v>234</v>
      </c>
      <c r="AH45" s="18" t="str">
        <f>IFERROR(VLOOKUP(AB45&amp;AC45&amp;AD45&amp;AE45&amp;AF45&amp;AG45,Addresses!A:D,4,FALSE), "000000000000000")</f>
        <v>SHIPSF000044571</v>
      </c>
      <c r="AJ45" t="str">
        <f t="shared" si="2"/>
        <v>Cumberland Co School District, KY</v>
      </c>
      <c r="AK45" t="s">
        <v>41</v>
      </c>
      <c r="AL45" t="s">
        <v>54</v>
      </c>
      <c r="AM45" t="s">
        <v>636</v>
      </c>
      <c r="AN45" t="s">
        <v>637</v>
      </c>
      <c r="AO45" t="s">
        <v>3094</v>
      </c>
      <c r="AP45" t="s">
        <v>641</v>
      </c>
      <c r="AQ45" t="s">
        <v>54</v>
      </c>
      <c r="AR45" t="s">
        <v>642</v>
      </c>
      <c r="AS45" s="11" t="str">
        <f>IFERROR(VLOOKUP(AM45&amp;AN45&amp;AO45&amp;AP45&amp;AQ45&amp;AR45,Addresses!A:D,4,FALSE), "000000000000000")</f>
        <v>SHIPSF000137767</v>
      </c>
    </row>
    <row r="46" spans="1:45" x14ac:dyDescent="0.25">
      <c r="A46" t="s">
        <v>4075</v>
      </c>
      <c r="E46" t="s">
        <v>643</v>
      </c>
      <c r="F46" t="s">
        <v>4067</v>
      </c>
      <c r="G46" t="s">
        <v>643</v>
      </c>
      <c r="H46" t="s">
        <v>4067</v>
      </c>
      <c r="I46" t="s">
        <v>20</v>
      </c>
      <c r="S46" s="11">
        <f t="shared" si="0"/>
        <v>2</v>
      </c>
      <c r="U46" t="str">
        <f t="shared" si="1"/>
        <v>Boone County School District, KY</v>
      </c>
      <c r="V46" t="s">
        <v>41</v>
      </c>
      <c r="W46" t="s">
        <v>54</v>
      </c>
      <c r="X46" t="s">
        <v>209</v>
      </c>
      <c r="Y46" t="s">
        <v>210</v>
      </c>
      <c r="Z46" t="s">
        <v>209</v>
      </c>
      <c r="AA46" t="s">
        <v>210</v>
      </c>
      <c r="AB46" t="s">
        <v>243</v>
      </c>
      <c r="AC46" t="s">
        <v>4118</v>
      </c>
      <c r="AD46" t="s">
        <v>244</v>
      </c>
      <c r="AE46" t="s">
        <v>217</v>
      </c>
      <c r="AF46" t="s">
        <v>54</v>
      </c>
      <c r="AG46" t="s">
        <v>218</v>
      </c>
      <c r="AH46" s="18" t="str">
        <f>IFERROR(VLOOKUP(AB46&amp;AC46&amp;AD46&amp;AE46&amp;AF46&amp;AG46,Addresses!A:D,4,FALSE), "000000000000000")</f>
        <v>SHIPSF000123190</v>
      </c>
      <c r="AJ46" t="str">
        <f t="shared" si="2"/>
        <v>Danville ISD, KY</v>
      </c>
      <c r="AK46" t="s">
        <v>41</v>
      </c>
      <c r="AL46" t="s">
        <v>54</v>
      </c>
      <c r="AM46" t="s">
        <v>643</v>
      </c>
      <c r="AN46" t="s">
        <v>4067</v>
      </c>
      <c r="AO46" t="s">
        <v>5299</v>
      </c>
      <c r="AP46" t="s">
        <v>312</v>
      </c>
      <c r="AQ46" t="s">
        <v>54</v>
      </c>
      <c r="AR46" t="s">
        <v>313</v>
      </c>
      <c r="AS46" s="11" t="str">
        <f>IFERROR(VLOOKUP(AM46&amp;AN46&amp;AO46&amp;AP46&amp;AQ46&amp;AR46,Addresses!A:D,4,FALSE), "000000000000000")</f>
        <v>SHIPSF000105874</v>
      </c>
    </row>
    <row r="47" spans="1:45" x14ac:dyDescent="0.25">
      <c r="A47" t="s">
        <v>2940</v>
      </c>
      <c r="E47" t="s">
        <v>653</v>
      </c>
      <c r="F47" t="s">
        <v>654</v>
      </c>
      <c r="G47" t="s">
        <v>653</v>
      </c>
      <c r="H47" t="s">
        <v>654</v>
      </c>
      <c r="I47" t="s">
        <v>20</v>
      </c>
      <c r="S47" s="11">
        <f t="shared" si="0"/>
        <v>12</v>
      </c>
      <c r="U47" t="str">
        <f t="shared" si="1"/>
        <v>Boone County School District, KY</v>
      </c>
      <c r="V47" t="s">
        <v>41</v>
      </c>
      <c r="W47" t="s">
        <v>54</v>
      </c>
      <c r="X47" t="s">
        <v>209</v>
      </c>
      <c r="Y47" t="s">
        <v>210</v>
      </c>
      <c r="Z47" t="s">
        <v>209</v>
      </c>
      <c r="AA47" t="s">
        <v>210</v>
      </c>
      <c r="AB47" t="s">
        <v>239</v>
      </c>
      <c r="AC47" t="s">
        <v>4121</v>
      </c>
      <c r="AD47" t="s">
        <v>240</v>
      </c>
      <c r="AE47" t="s">
        <v>213</v>
      </c>
      <c r="AF47" t="s">
        <v>54</v>
      </c>
      <c r="AG47" t="s">
        <v>214</v>
      </c>
      <c r="AH47" s="18" t="str">
        <f>IFERROR(VLOOKUP(AB47&amp;AC47&amp;AD47&amp;AE47&amp;AF47&amp;AG47,Addresses!A:D,4,FALSE), "000000000000000")</f>
        <v>SHIPSF000123189</v>
      </c>
      <c r="AJ47" t="str">
        <f t="shared" si="2"/>
        <v>Daviess Co Public Sch Dist, KY</v>
      </c>
      <c r="AK47" t="s">
        <v>41</v>
      </c>
      <c r="AL47" t="s">
        <v>54</v>
      </c>
      <c r="AM47" t="s">
        <v>653</v>
      </c>
      <c r="AN47" t="s">
        <v>654</v>
      </c>
      <c r="AO47" t="s">
        <v>8240</v>
      </c>
      <c r="AP47" t="s">
        <v>658</v>
      </c>
      <c r="AQ47" t="s">
        <v>54</v>
      </c>
      <c r="AR47" t="s">
        <v>663</v>
      </c>
      <c r="AS47" s="11" t="str">
        <f>IFERROR(VLOOKUP(AM47&amp;AN47&amp;AO47&amp;AP47&amp;AQ47&amp;AR47,Addresses!A:D,4,FALSE), "000000000000000")</f>
        <v>000000000000000</v>
      </c>
    </row>
    <row r="48" spans="1:45" x14ac:dyDescent="0.25">
      <c r="A48" t="s">
        <v>2941</v>
      </c>
      <c r="E48" t="s">
        <v>695</v>
      </c>
      <c r="F48" t="s">
        <v>696</v>
      </c>
      <c r="G48" t="s">
        <v>695</v>
      </c>
      <c r="H48" t="s">
        <v>696</v>
      </c>
      <c r="I48" t="s">
        <v>20</v>
      </c>
      <c r="S48" s="11">
        <f t="shared" si="0"/>
        <v>1</v>
      </c>
      <c r="U48" t="str">
        <f t="shared" si="1"/>
        <v>Bourbon Co School District, KY</v>
      </c>
      <c r="V48" t="s">
        <v>41</v>
      </c>
      <c r="W48" t="s">
        <v>54</v>
      </c>
      <c r="X48" t="s">
        <v>247</v>
      </c>
      <c r="Y48" t="s">
        <v>248</v>
      </c>
      <c r="Z48" t="s">
        <v>247</v>
      </c>
      <c r="AA48" t="s">
        <v>248</v>
      </c>
      <c r="AB48" t="s">
        <v>254</v>
      </c>
      <c r="AC48" t="s">
        <v>255</v>
      </c>
      <c r="AD48" t="s">
        <v>256</v>
      </c>
      <c r="AE48" t="s">
        <v>252</v>
      </c>
      <c r="AF48" t="s">
        <v>54</v>
      </c>
      <c r="AG48" t="s">
        <v>253</v>
      </c>
      <c r="AH48" s="18" t="str">
        <f>IFERROR(VLOOKUP(AB48&amp;AC48&amp;AD48&amp;AE48&amp;AF48&amp;AG48,Addresses!A:D,4,FALSE), "000000000000000")</f>
        <v>SHIPSF000105917</v>
      </c>
      <c r="AJ48" t="str">
        <f t="shared" si="2"/>
        <v>Dawson Springs Ind School Dist, KY</v>
      </c>
      <c r="AK48" t="s">
        <v>41</v>
      </c>
      <c r="AL48" t="s">
        <v>54</v>
      </c>
      <c r="AM48" t="s">
        <v>695</v>
      </c>
      <c r="AN48" t="s">
        <v>696</v>
      </c>
      <c r="AO48" t="s">
        <v>3095</v>
      </c>
      <c r="AP48" t="s">
        <v>700</v>
      </c>
      <c r="AQ48" t="s">
        <v>54</v>
      </c>
      <c r="AR48" t="s">
        <v>701</v>
      </c>
      <c r="AS48" s="11" t="str">
        <f>IFERROR(VLOOKUP(AM48&amp;AN48&amp;AO48&amp;AP48&amp;AQ48&amp;AR48,Addresses!A:D,4,FALSE), "000000000000000")</f>
        <v>SHIPSF000137769</v>
      </c>
    </row>
    <row r="49" spans="1:45" x14ac:dyDescent="0.25">
      <c r="A49" t="s">
        <v>2942</v>
      </c>
      <c r="E49" t="s">
        <v>702</v>
      </c>
      <c r="F49" t="s">
        <v>703</v>
      </c>
      <c r="G49" t="s">
        <v>702</v>
      </c>
      <c r="H49" t="s">
        <v>703</v>
      </c>
      <c r="I49" t="s">
        <v>20</v>
      </c>
      <c r="S49" s="11">
        <f t="shared" si="0"/>
        <v>1</v>
      </c>
      <c r="U49" t="str">
        <f t="shared" si="1"/>
        <v>Bourbon Co School District, KY</v>
      </c>
      <c r="V49" t="s">
        <v>41</v>
      </c>
      <c r="W49" t="s">
        <v>54</v>
      </c>
      <c r="X49" t="s">
        <v>247</v>
      </c>
      <c r="Y49" t="s">
        <v>248</v>
      </c>
      <c r="Z49" t="s">
        <v>247</v>
      </c>
      <c r="AA49" t="s">
        <v>248</v>
      </c>
      <c r="AB49" t="s">
        <v>257</v>
      </c>
      <c r="AC49" t="s">
        <v>258</v>
      </c>
      <c r="AD49" t="s">
        <v>3660</v>
      </c>
      <c r="AE49" t="s">
        <v>260</v>
      </c>
      <c r="AF49" t="s">
        <v>54</v>
      </c>
      <c r="AG49" t="s">
        <v>261</v>
      </c>
      <c r="AH49" s="18" t="str">
        <f>IFERROR(VLOOKUP(AB49&amp;AC49&amp;AD49&amp;AE49&amp;AF49&amp;AG49,Addresses!A:D,4,FALSE), "000000000000000")</f>
        <v>SHIPSF000123359</v>
      </c>
      <c r="AJ49" t="str">
        <f t="shared" si="2"/>
        <v>Dayton Ind School District, KY</v>
      </c>
      <c r="AK49" t="s">
        <v>41</v>
      </c>
      <c r="AL49" t="s">
        <v>54</v>
      </c>
      <c r="AM49" t="s">
        <v>702</v>
      </c>
      <c r="AN49" t="s">
        <v>703</v>
      </c>
      <c r="AO49" t="s">
        <v>3096</v>
      </c>
      <c r="AP49" t="s">
        <v>13</v>
      </c>
      <c r="AQ49" t="s">
        <v>54</v>
      </c>
      <c r="AR49" t="s">
        <v>706</v>
      </c>
      <c r="AS49" s="11" t="str">
        <f>IFERROR(VLOOKUP(AM49&amp;AN49&amp;AO49&amp;AP49&amp;AQ49&amp;AR49,Addresses!A:D,4,FALSE), "000000000000000")</f>
        <v>SHIPSF000043606</v>
      </c>
    </row>
    <row r="50" spans="1:45" x14ac:dyDescent="0.25">
      <c r="A50" t="s">
        <v>2943</v>
      </c>
      <c r="E50" t="s">
        <v>707</v>
      </c>
      <c r="F50" t="s">
        <v>708</v>
      </c>
      <c r="G50" t="s">
        <v>707</v>
      </c>
      <c r="H50" t="s">
        <v>708</v>
      </c>
      <c r="I50" t="s">
        <v>20</v>
      </c>
      <c r="S50" s="11">
        <f t="shared" si="0"/>
        <v>1</v>
      </c>
      <c r="U50" t="str">
        <f t="shared" si="1"/>
        <v>Bourbon Co School District, KY</v>
      </c>
      <c r="V50" t="s">
        <v>41</v>
      </c>
      <c r="W50" t="s">
        <v>54</v>
      </c>
      <c r="X50" t="s">
        <v>247</v>
      </c>
      <c r="Y50" t="s">
        <v>248</v>
      </c>
      <c r="Z50" t="s">
        <v>247</v>
      </c>
      <c r="AA50" t="s">
        <v>248</v>
      </c>
      <c r="AB50" t="s">
        <v>249</v>
      </c>
      <c r="AC50" t="s">
        <v>250</v>
      </c>
      <c r="AD50" t="s">
        <v>251</v>
      </c>
      <c r="AE50" t="s">
        <v>252</v>
      </c>
      <c r="AF50" t="s">
        <v>54</v>
      </c>
      <c r="AG50" t="s">
        <v>253</v>
      </c>
      <c r="AH50" s="18" t="str">
        <f>IFERROR(VLOOKUP(AB50&amp;AC50&amp;AD50&amp;AE50&amp;AF50&amp;AG50,Addresses!A:D,4,FALSE), "000000000000000")</f>
        <v>SHIPSF000044500</v>
      </c>
      <c r="AJ50" t="str">
        <f t="shared" si="2"/>
        <v>East Bernstadt Ind School Dist, KY</v>
      </c>
      <c r="AK50" t="s">
        <v>41</v>
      </c>
      <c r="AL50" t="s">
        <v>54</v>
      </c>
      <c r="AM50" t="s">
        <v>707</v>
      </c>
      <c r="AN50" t="s">
        <v>708</v>
      </c>
      <c r="AO50" t="s">
        <v>8241</v>
      </c>
      <c r="AP50" t="s">
        <v>710</v>
      </c>
      <c r="AQ50" t="s">
        <v>54</v>
      </c>
      <c r="AR50" t="s">
        <v>711</v>
      </c>
      <c r="AS50" s="11" t="str">
        <f>IFERROR(VLOOKUP(AM50&amp;AN50&amp;AO50&amp;AP50&amp;AQ50&amp;AR50,Addresses!A:D,4,FALSE), "000000000000000")</f>
        <v>000000000000000</v>
      </c>
    </row>
    <row r="51" spans="1:45" x14ac:dyDescent="0.25">
      <c r="A51" t="s">
        <v>2944</v>
      </c>
      <c r="E51" t="s">
        <v>712</v>
      </c>
      <c r="F51" t="s">
        <v>713</v>
      </c>
      <c r="G51" t="s">
        <v>712</v>
      </c>
      <c r="H51" t="s">
        <v>713</v>
      </c>
      <c r="I51" t="s">
        <v>20</v>
      </c>
      <c r="S51" s="11">
        <f t="shared" si="0"/>
        <v>2</v>
      </c>
      <c r="U51" t="str">
        <f t="shared" si="1"/>
        <v>Bowling Green Ind School Dist, KY</v>
      </c>
      <c r="V51" t="s">
        <v>41</v>
      </c>
      <c r="W51" t="s">
        <v>54</v>
      </c>
      <c r="X51" t="s">
        <v>262</v>
      </c>
      <c r="Y51" t="s">
        <v>263</v>
      </c>
      <c r="Z51" t="s">
        <v>262</v>
      </c>
      <c r="AA51" t="s">
        <v>263</v>
      </c>
      <c r="AB51" t="s">
        <v>264</v>
      </c>
      <c r="AC51" t="s">
        <v>265</v>
      </c>
      <c r="AD51" t="s">
        <v>266</v>
      </c>
      <c r="AE51" t="s">
        <v>267</v>
      </c>
      <c r="AF51" t="s">
        <v>54</v>
      </c>
      <c r="AG51" t="s">
        <v>268</v>
      </c>
      <c r="AH51" s="18" t="str">
        <f>IFERROR(VLOOKUP(AB51&amp;AC51&amp;AD51&amp;AE51&amp;AF51&amp;AG51,Addresses!A:D,4,FALSE), "000000000000000")</f>
        <v>SHIPSF000044329</v>
      </c>
      <c r="AJ51" t="str">
        <f t="shared" si="2"/>
        <v>Edmonson Co School District, KY</v>
      </c>
      <c r="AK51" t="s">
        <v>41</v>
      </c>
      <c r="AL51" t="s">
        <v>54</v>
      </c>
      <c r="AM51" t="s">
        <v>712</v>
      </c>
      <c r="AN51" t="s">
        <v>713</v>
      </c>
      <c r="AO51" t="s">
        <v>8242</v>
      </c>
      <c r="AP51" t="s">
        <v>3097</v>
      </c>
      <c r="AQ51" t="s">
        <v>54</v>
      </c>
      <c r="AR51" t="s">
        <v>3098</v>
      </c>
      <c r="AS51" s="11" t="str">
        <f>IFERROR(VLOOKUP(AM51&amp;AN51&amp;AO51&amp;AP51&amp;AQ51&amp;AR51,Addresses!A:D,4,FALSE), "000000000000000")</f>
        <v>000000000000000</v>
      </c>
    </row>
    <row r="52" spans="1:45" x14ac:dyDescent="0.25">
      <c r="A52" t="s">
        <v>2945</v>
      </c>
      <c r="E52" t="s">
        <v>722</v>
      </c>
      <c r="F52" t="s">
        <v>723</v>
      </c>
      <c r="G52" t="s">
        <v>722</v>
      </c>
      <c r="H52" t="s">
        <v>723</v>
      </c>
      <c r="I52" t="s">
        <v>20</v>
      </c>
      <c r="S52" s="11">
        <f t="shared" si="0"/>
        <v>1</v>
      </c>
      <c r="U52" t="str">
        <f t="shared" si="1"/>
        <v>Bowling Green Ind School Dist, KY</v>
      </c>
      <c r="V52" t="s">
        <v>41</v>
      </c>
      <c r="W52" t="s">
        <v>54</v>
      </c>
      <c r="X52" t="s">
        <v>262</v>
      </c>
      <c r="Y52" t="s">
        <v>263</v>
      </c>
      <c r="Z52" t="s">
        <v>262</v>
      </c>
      <c r="AA52" t="s">
        <v>263</v>
      </c>
      <c r="AB52" t="s">
        <v>269</v>
      </c>
      <c r="AC52" t="s">
        <v>270</v>
      </c>
      <c r="AD52" t="s">
        <v>271</v>
      </c>
      <c r="AE52" t="s">
        <v>267</v>
      </c>
      <c r="AF52" t="s">
        <v>54</v>
      </c>
      <c r="AG52" t="s">
        <v>268</v>
      </c>
      <c r="AH52" s="18" t="str">
        <f>IFERROR(VLOOKUP(AB52&amp;AC52&amp;AD52&amp;AE52&amp;AF52&amp;AG52,Addresses!A:D,4,FALSE), "000000000000000")</f>
        <v>SHIPSF000044331</v>
      </c>
      <c r="AJ52" t="str">
        <f t="shared" si="2"/>
        <v>Elizabethtown Ind Sch Dist, KY</v>
      </c>
      <c r="AK52" t="s">
        <v>41</v>
      </c>
      <c r="AL52" t="s">
        <v>54</v>
      </c>
      <c r="AM52" t="s">
        <v>722</v>
      </c>
      <c r="AN52" t="s">
        <v>723</v>
      </c>
      <c r="AO52" t="s">
        <v>3099</v>
      </c>
      <c r="AP52" t="s">
        <v>727</v>
      </c>
      <c r="AQ52" t="s">
        <v>54</v>
      </c>
      <c r="AR52" t="s">
        <v>728</v>
      </c>
      <c r="AS52" s="11" t="str">
        <f>IFERROR(VLOOKUP(AM52&amp;AN52&amp;AO52&amp;AP52&amp;AQ52&amp;AR52,Addresses!A:D,4,FALSE), "000000000000000")</f>
        <v>SHIPSF000137773</v>
      </c>
    </row>
    <row r="53" spans="1:45" x14ac:dyDescent="0.25">
      <c r="A53" t="s">
        <v>2946</v>
      </c>
      <c r="E53" t="s">
        <v>729</v>
      </c>
      <c r="F53" t="s">
        <v>730</v>
      </c>
      <c r="G53" t="s">
        <v>729</v>
      </c>
      <c r="H53" t="s">
        <v>730</v>
      </c>
      <c r="I53" t="s">
        <v>20</v>
      </c>
      <c r="S53" s="11">
        <f t="shared" si="0"/>
        <v>2</v>
      </c>
      <c r="U53" t="str">
        <f t="shared" si="1"/>
        <v>Bowling Green Ind School Dist, KY</v>
      </c>
      <c r="V53" t="s">
        <v>41</v>
      </c>
      <c r="W53" t="s">
        <v>54</v>
      </c>
      <c r="X53" t="s">
        <v>262</v>
      </c>
      <c r="Y53" t="s">
        <v>263</v>
      </c>
      <c r="Z53" t="s">
        <v>262</v>
      </c>
      <c r="AA53" t="s">
        <v>263</v>
      </c>
      <c r="AB53" t="s">
        <v>272</v>
      </c>
      <c r="AC53" t="s">
        <v>273</v>
      </c>
      <c r="AD53" t="s">
        <v>274</v>
      </c>
      <c r="AE53" t="s">
        <v>267</v>
      </c>
      <c r="AF53" t="s">
        <v>54</v>
      </c>
      <c r="AG53" t="s">
        <v>275</v>
      </c>
      <c r="AH53" s="18" t="str">
        <f>IFERROR(VLOOKUP(AB53&amp;AC53&amp;AD53&amp;AE53&amp;AF53&amp;AG53,Addresses!A:D,4,FALSE), "000000000000000")</f>
        <v>SHIPSF000123143</v>
      </c>
      <c r="AJ53" t="str">
        <f t="shared" si="2"/>
        <v>Elliott Co School District, KY</v>
      </c>
      <c r="AK53" t="s">
        <v>41</v>
      </c>
      <c r="AL53" t="s">
        <v>54</v>
      </c>
      <c r="AM53" t="s">
        <v>729</v>
      </c>
      <c r="AN53" t="s">
        <v>730</v>
      </c>
      <c r="AO53" t="s">
        <v>8243</v>
      </c>
      <c r="AP53" t="s">
        <v>737</v>
      </c>
      <c r="AQ53" t="s">
        <v>54</v>
      </c>
      <c r="AR53" t="s">
        <v>738</v>
      </c>
      <c r="AS53" s="11" t="str">
        <f>IFERROR(VLOOKUP(AM53&amp;AN53&amp;AO53&amp;AP53&amp;AQ53&amp;AR53,Addresses!A:D,4,FALSE), "000000000000000")</f>
        <v>000000000000000</v>
      </c>
    </row>
    <row r="54" spans="1:45" x14ac:dyDescent="0.25">
      <c r="A54" t="s">
        <v>4076</v>
      </c>
      <c r="E54" t="s">
        <v>740</v>
      </c>
      <c r="F54" t="s">
        <v>4072</v>
      </c>
      <c r="G54" t="s">
        <v>740</v>
      </c>
      <c r="H54" t="s">
        <v>4072</v>
      </c>
      <c r="I54" t="s">
        <v>20</v>
      </c>
      <c r="S54" s="11">
        <f t="shared" si="0"/>
        <v>1</v>
      </c>
      <c r="U54" t="str">
        <f t="shared" si="1"/>
        <v>Bowling Green Ind School Dist, KY</v>
      </c>
      <c r="V54" t="s">
        <v>41</v>
      </c>
      <c r="W54" t="s">
        <v>54</v>
      </c>
      <c r="X54" t="s">
        <v>262</v>
      </c>
      <c r="Y54" t="s">
        <v>263</v>
      </c>
      <c r="Z54" t="s">
        <v>262</v>
      </c>
      <c r="AA54" t="s">
        <v>263</v>
      </c>
      <c r="AB54" t="s">
        <v>276</v>
      </c>
      <c r="AC54" t="s">
        <v>277</v>
      </c>
      <c r="AD54" t="s">
        <v>278</v>
      </c>
      <c r="AE54" t="s">
        <v>267</v>
      </c>
      <c r="AF54" t="s">
        <v>54</v>
      </c>
      <c r="AG54" t="s">
        <v>279</v>
      </c>
      <c r="AH54" s="18" t="str">
        <f>IFERROR(VLOOKUP(AB54&amp;AC54&amp;AD54&amp;AE54&amp;AF54&amp;AG54,Addresses!A:D,4,FALSE), "000000000000000")</f>
        <v>SHIPSF000123142</v>
      </c>
      <c r="AJ54" t="str">
        <f t="shared" si="2"/>
        <v>Eminence Independent Schools, KY</v>
      </c>
      <c r="AK54" t="s">
        <v>41</v>
      </c>
      <c r="AL54" t="s">
        <v>54</v>
      </c>
      <c r="AM54" t="s">
        <v>740</v>
      </c>
      <c r="AN54" t="s">
        <v>4072</v>
      </c>
      <c r="AO54" t="s">
        <v>3100</v>
      </c>
      <c r="AP54" t="s">
        <v>744</v>
      </c>
      <c r="AQ54" t="s">
        <v>54</v>
      </c>
      <c r="AR54" t="s">
        <v>745</v>
      </c>
      <c r="AS54" s="11" t="str">
        <f>IFERROR(VLOOKUP(AM54&amp;AN54&amp;AO54&amp;AP54&amp;AQ54&amp;AR54,Addresses!A:D,4,FALSE), "000000000000000")</f>
        <v>SHIPSF000014181</v>
      </c>
    </row>
    <row r="55" spans="1:45" x14ac:dyDescent="0.25">
      <c r="A55" t="s">
        <v>2947</v>
      </c>
      <c r="E55" t="s">
        <v>746</v>
      </c>
      <c r="F55" t="s">
        <v>747</v>
      </c>
      <c r="G55" t="s">
        <v>746</v>
      </c>
      <c r="H55" t="s">
        <v>747</v>
      </c>
      <c r="I55" t="s">
        <v>20</v>
      </c>
      <c r="S55" s="11">
        <f t="shared" si="0"/>
        <v>4</v>
      </c>
      <c r="U55" t="str">
        <f t="shared" si="1"/>
        <v>Bowling Green Ind School Dist, KY</v>
      </c>
      <c r="V55" t="s">
        <v>41</v>
      </c>
      <c r="W55" t="s">
        <v>54</v>
      </c>
      <c r="X55" t="s">
        <v>262</v>
      </c>
      <c r="Y55" t="s">
        <v>263</v>
      </c>
      <c r="Z55" t="s">
        <v>262</v>
      </c>
      <c r="AA55" t="s">
        <v>263</v>
      </c>
      <c r="AB55" t="s">
        <v>280</v>
      </c>
      <c r="AC55" t="s">
        <v>4131</v>
      </c>
      <c r="AD55" t="s">
        <v>281</v>
      </c>
      <c r="AE55" t="s">
        <v>267</v>
      </c>
      <c r="AF55" t="s">
        <v>54</v>
      </c>
      <c r="AG55" t="s">
        <v>268</v>
      </c>
      <c r="AH55" s="18" t="str">
        <f>IFERROR(VLOOKUP(AB55&amp;AC55&amp;AD55&amp;AE55&amp;AF55&amp;AG55,Addresses!A:D,4,FALSE), "000000000000000")</f>
        <v>SHIPSF000123141</v>
      </c>
      <c r="AJ55" t="str">
        <f t="shared" si="2"/>
        <v>Erlanger Elsmere Ind Sch Dist, KY</v>
      </c>
      <c r="AK55" t="s">
        <v>41</v>
      </c>
      <c r="AL55" t="s">
        <v>54</v>
      </c>
      <c r="AM55" t="s">
        <v>746</v>
      </c>
      <c r="AN55" t="s">
        <v>747</v>
      </c>
      <c r="AO55" t="s">
        <v>3101</v>
      </c>
      <c r="AP55" t="s">
        <v>750</v>
      </c>
      <c r="AQ55" t="s">
        <v>54</v>
      </c>
      <c r="AR55" t="s">
        <v>751</v>
      </c>
      <c r="AS55" s="11" t="str">
        <f>IFERROR(VLOOKUP(AM55&amp;AN55&amp;AO55&amp;AP55&amp;AQ55&amp;AR55,Addresses!A:D,4,FALSE), "000000000000000")</f>
        <v>SHIPSF000014126</v>
      </c>
    </row>
    <row r="56" spans="1:45" x14ac:dyDescent="0.25">
      <c r="A56" t="s">
        <v>2948</v>
      </c>
      <c r="E56" t="s">
        <v>762</v>
      </c>
      <c r="F56" t="s">
        <v>763</v>
      </c>
      <c r="G56" t="s">
        <v>762</v>
      </c>
      <c r="H56" t="s">
        <v>763</v>
      </c>
      <c r="I56" t="s">
        <v>20</v>
      </c>
      <c r="S56" s="11">
        <f t="shared" si="0"/>
        <v>1</v>
      </c>
      <c r="U56" t="str">
        <f t="shared" si="1"/>
        <v>Boyd Co Public School District, KY</v>
      </c>
      <c r="V56" t="s">
        <v>41</v>
      </c>
      <c r="W56" t="s">
        <v>54</v>
      </c>
      <c r="X56" t="s">
        <v>282</v>
      </c>
      <c r="Y56" t="s">
        <v>283</v>
      </c>
      <c r="Z56" t="s">
        <v>282</v>
      </c>
      <c r="AA56" t="s">
        <v>283</v>
      </c>
      <c r="AB56" t="s">
        <v>295</v>
      </c>
      <c r="AC56" t="s">
        <v>296</v>
      </c>
      <c r="AD56" t="s">
        <v>297</v>
      </c>
      <c r="AE56" t="s">
        <v>84</v>
      </c>
      <c r="AF56" t="s">
        <v>54</v>
      </c>
      <c r="AG56" t="s">
        <v>98</v>
      </c>
      <c r="AH56" s="18" t="str">
        <f>IFERROR(VLOOKUP(AB56&amp;AC56&amp;AD56&amp;AE56&amp;AF56&amp;AG56,Addresses!A:D,4,FALSE), "000000000000000")</f>
        <v>SHIPSF000123346</v>
      </c>
      <c r="AJ56" t="str">
        <f t="shared" si="2"/>
        <v>Estill Co School District, KY</v>
      </c>
      <c r="AK56" t="s">
        <v>41</v>
      </c>
      <c r="AL56" t="s">
        <v>54</v>
      </c>
      <c r="AM56" t="s">
        <v>762</v>
      </c>
      <c r="AN56" t="s">
        <v>763</v>
      </c>
      <c r="AO56" t="s">
        <v>8244</v>
      </c>
      <c r="AP56" t="s">
        <v>766</v>
      </c>
      <c r="AQ56" t="s">
        <v>54</v>
      </c>
      <c r="AR56" t="s">
        <v>767</v>
      </c>
      <c r="AS56" s="11" t="str">
        <f>IFERROR(VLOOKUP(AM56&amp;AN56&amp;AO56&amp;AP56&amp;AQ56&amp;AR56,Addresses!A:D,4,FALSE), "000000000000000")</f>
        <v>000000000000000</v>
      </c>
    </row>
    <row r="57" spans="1:45" x14ac:dyDescent="0.25">
      <c r="A57" t="s">
        <v>2949</v>
      </c>
      <c r="E57" t="s">
        <v>768</v>
      </c>
      <c r="F57" t="s">
        <v>769</v>
      </c>
      <c r="G57" t="s">
        <v>768</v>
      </c>
      <c r="H57" t="s">
        <v>769</v>
      </c>
      <c r="I57" t="s">
        <v>20</v>
      </c>
      <c r="S57" s="11">
        <f t="shared" si="0"/>
        <v>1</v>
      </c>
      <c r="U57" t="str">
        <f t="shared" si="1"/>
        <v>Boyd Co Public School District, KY</v>
      </c>
      <c r="V57" t="s">
        <v>41</v>
      </c>
      <c r="W57" t="s">
        <v>54</v>
      </c>
      <c r="X57" t="s">
        <v>282</v>
      </c>
      <c r="Y57" t="s">
        <v>283</v>
      </c>
      <c r="Z57" t="s">
        <v>282</v>
      </c>
      <c r="AA57" t="s">
        <v>283</v>
      </c>
      <c r="AB57" t="s">
        <v>292</v>
      </c>
      <c r="AC57" t="s">
        <v>293</v>
      </c>
      <c r="AD57" t="s">
        <v>294</v>
      </c>
      <c r="AE57" t="s">
        <v>290</v>
      </c>
      <c r="AF57" t="s">
        <v>54</v>
      </c>
      <c r="AG57" t="s">
        <v>291</v>
      </c>
      <c r="AH57" s="18" t="str">
        <f>IFERROR(VLOOKUP(AB57&amp;AC57&amp;AD57&amp;AE57&amp;AF57&amp;AG57,Addresses!A:D,4,FALSE), "000000000000000")</f>
        <v>SHIPSF000123399</v>
      </c>
      <c r="AJ57" t="str">
        <f t="shared" si="2"/>
        <v>Fairview Ind School District, KY</v>
      </c>
      <c r="AK57" t="s">
        <v>41</v>
      </c>
      <c r="AL57" t="s">
        <v>54</v>
      </c>
      <c r="AM57" t="s">
        <v>768</v>
      </c>
      <c r="AN57" t="s">
        <v>769</v>
      </c>
      <c r="AO57" t="s">
        <v>3102</v>
      </c>
      <c r="AP57" t="s">
        <v>84</v>
      </c>
      <c r="AQ57" t="s">
        <v>54</v>
      </c>
      <c r="AR57" t="s">
        <v>98</v>
      </c>
      <c r="AS57" s="11" t="str">
        <f>IFERROR(VLOOKUP(AM57&amp;AN57&amp;AO57&amp;AP57&amp;AQ57&amp;AR57,Addresses!A:D,4,FALSE), "000000000000000")</f>
        <v>SHIPSF000137778</v>
      </c>
    </row>
    <row r="58" spans="1:45" x14ac:dyDescent="0.25">
      <c r="A58" t="s">
        <v>2950</v>
      </c>
      <c r="E58" t="s">
        <v>772</v>
      </c>
      <c r="F58" t="s">
        <v>773</v>
      </c>
      <c r="G58" t="s">
        <v>772</v>
      </c>
      <c r="H58" t="s">
        <v>773</v>
      </c>
      <c r="I58" t="s">
        <v>20</v>
      </c>
      <c r="S58" s="11">
        <f t="shared" si="0"/>
        <v>38</v>
      </c>
      <c r="U58" t="str">
        <f t="shared" si="1"/>
        <v>Boyd Co Public School District, KY</v>
      </c>
      <c r="V58" t="s">
        <v>41</v>
      </c>
      <c r="W58" t="s">
        <v>54</v>
      </c>
      <c r="X58" t="s">
        <v>282</v>
      </c>
      <c r="Y58" t="s">
        <v>283</v>
      </c>
      <c r="Z58" t="s">
        <v>282</v>
      </c>
      <c r="AA58" t="s">
        <v>283</v>
      </c>
      <c r="AB58" t="s">
        <v>287</v>
      </c>
      <c r="AC58" t="s">
        <v>288</v>
      </c>
      <c r="AD58" t="s">
        <v>289</v>
      </c>
      <c r="AE58" t="s">
        <v>290</v>
      </c>
      <c r="AF58" t="s">
        <v>54</v>
      </c>
      <c r="AG58" t="s">
        <v>291</v>
      </c>
      <c r="AH58" s="18" t="str">
        <f>IFERROR(VLOOKUP(AB58&amp;AC58&amp;AD58&amp;AE58&amp;AF58&amp;AG58,Addresses!A:D,4,FALSE), "000000000000000")</f>
        <v>SHIPSF000123344</v>
      </c>
      <c r="AJ58" t="str">
        <f t="shared" si="2"/>
        <v>Fayette Co Public Schools, KY</v>
      </c>
      <c r="AK58" t="s">
        <v>41</v>
      </c>
      <c r="AL58" t="s">
        <v>54</v>
      </c>
      <c r="AM58" t="s">
        <v>772</v>
      </c>
      <c r="AN58" t="s">
        <v>773</v>
      </c>
      <c r="AO58" t="s">
        <v>8245</v>
      </c>
      <c r="AP58" t="s">
        <v>776</v>
      </c>
      <c r="AQ58" t="s">
        <v>54</v>
      </c>
      <c r="AR58" t="s">
        <v>785</v>
      </c>
      <c r="AS58" s="11" t="str">
        <f>IFERROR(VLOOKUP(AM58&amp;AN58&amp;AO58&amp;AP58&amp;AQ58&amp;AR58,Addresses!A:D,4,FALSE), "000000000000000")</f>
        <v>000000000000000</v>
      </c>
    </row>
    <row r="59" spans="1:45" x14ac:dyDescent="0.25">
      <c r="A59" t="s">
        <v>2951</v>
      </c>
      <c r="E59" t="s">
        <v>887</v>
      </c>
      <c r="F59" t="s">
        <v>888</v>
      </c>
      <c r="G59" t="s">
        <v>887</v>
      </c>
      <c r="H59" t="s">
        <v>888</v>
      </c>
      <c r="I59" t="s">
        <v>20</v>
      </c>
      <c r="S59" s="11">
        <f t="shared" si="0"/>
        <v>4</v>
      </c>
      <c r="U59" t="str">
        <f t="shared" si="1"/>
        <v>Boyd Co Public School District, KY</v>
      </c>
      <c r="V59" t="s">
        <v>41</v>
      </c>
      <c r="W59" t="s">
        <v>54</v>
      </c>
      <c r="X59" t="s">
        <v>282</v>
      </c>
      <c r="Y59" t="s">
        <v>283</v>
      </c>
      <c r="Z59" t="s">
        <v>282</v>
      </c>
      <c r="AA59" t="s">
        <v>283</v>
      </c>
      <c r="AB59" t="s">
        <v>284</v>
      </c>
      <c r="AC59" t="s">
        <v>285</v>
      </c>
      <c r="AD59" t="s">
        <v>286</v>
      </c>
      <c r="AE59" t="s">
        <v>84</v>
      </c>
      <c r="AF59" t="s">
        <v>54</v>
      </c>
      <c r="AG59" t="s">
        <v>98</v>
      </c>
      <c r="AH59" s="18" t="str">
        <f>IFERROR(VLOOKUP(AB59&amp;AC59&amp;AD59&amp;AE59&amp;AF59&amp;AG59,Addresses!A:D,4,FALSE), "000000000000000")</f>
        <v>SHIPSF000123343</v>
      </c>
      <c r="AJ59" t="str">
        <f t="shared" si="2"/>
        <v>Fleming Co School District, KY</v>
      </c>
      <c r="AK59" t="s">
        <v>41</v>
      </c>
      <c r="AL59" t="s">
        <v>54</v>
      </c>
      <c r="AM59" t="s">
        <v>887</v>
      </c>
      <c r="AN59" t="s">
        <v>888</v>
      </c>
      <c r="AO59" t="s">
        <v>3103</v>
      </c>
      <c r="AP59" t="s">
        <v>901</v>
      </c>
      <c r="AQ59" t="s">
        <v>54</v>
      </c>
      <c r="AR59" t="s">
        <v>902</v>
      </c>
      <c r="AS59" s="11" t="str">
        <f>IFERROR(VLOOKUP(AM59&amp;AN59&amp;AO59&amp;AP59&amp;AQ59&amp;AR59,Addresses!A:D,4,FALSE), "000000000000000")</f>
        <v>SHIPSF000092964</v>
      </c>
    </row>
    <row r="60" spans="1:45" x14ac:dyDescent="0.25">
      <c r="A60" t="s">
        <v>2952</v>
      </c>
      <c r="E60" t="s">
        <v>907</v>
      </c>
      <c r="F60" t="s">
        <v>908</v>
      </c>
      <c r="G60" t="s">
        <v>907</v>
      </c>
      <c r="H60" t="s">
        <v>908</v>
      </c>
      <c r="I60" t="s">
        <v>20</v>
      </c>
      <c r="S60" s="11">
        <f t="shared" si="0"/>
        <v>8</v>
      </c>
      <c r="U60" t="str">
        <f t="shared" si="1"/>
        <v>Boyle County School District, KY</v>
      </c>
      <c r="V60" t="s">
        <v>41</v>
      </c>
      <c r="W60" t="s">
        <v>54</v>
      </c>
      <c r="X60" t="s">
        <v>298</v>
      </c>
      <c r="Y60" t="s">
        <v>3550</v>
      </c>
      <c r="Z60" t="s">
        <v>298</v>
      </c>
      <c r="AA60" t="s">
        <v>3550</v>
      </c>
      <c r="AB60" t="s">
        <v>304</v>
      </c>
      <c r="AC60" t="s">
        <v>305</v>
      </c>
      <c r="AD60" t="s">
        <v>306</v>
      </c>
      <c r="AE60" t="s">
        <v>307</v>
      </c>
      <c r="AF60" t="s">
        <v>54</v>
      </c>
      <c r="AG60" t="s">
        <v>308</v>
      </c>
      <c r="AH60" s="18" t="str">
        <f>IFERROR(VLOOKUP(AB60&amp;AC60&amp;AD60&amp;AE60&amp;AF60&amp;AG60,Addresses!A:D,4,FALSE), "000000000000000")</f>
        <v>SHIPSF000043458</v>
      </c>
      <c r="AJ60" t="str">
        <f t="shared" si="2"/>
        <v>Floyd Co School District, KY</v>
      </c>
      <c r="AK60" t="s">
        <v>41</v>
      </c>
      <c r="AL60" t="s">
        <v>54</v>
      </c>
      <c r="AM60" t="s">
        <v>907</v>
      </c>
      <c r="AN60" t="s">
        <v>908</v>
      </c>
      <c r="AO60" t="s">
        <v>5305</v>
      </c>
      <c r="AP60" t="s">
        <v>934</v>
      </c>
      <c r="AQ60" t="s">
        <v>54</v>
      </c>
      <c r="AR60" t="s">
        <v>935</v>
      </c>
      <c r="AS60" s="11" t="str">
        <f>IFERROR(VLOOKUP(AM60&amp;AN60&amp;AO60&amp;AP60&amp;AQ60&amp;AR60,Addresses!A:D,4,FALSE), "000000000000000")</f>
        <v>SHIPSF000017445</v>
      </c>
    </row>
    <row r="61" spans="1:45" x14ac:dyDescent="0.25">
      <c r="A61" t="s">
        <v>4077</v>
      </c>
      <c r="E61" t="s">
        <v>960</v>
      </c>
      <c r="F61" t="s">
        <v>4063</v>
      </c>
      <c r="G61" t="s">
        <v>960</v>
      </c>
      <c r="H61" t="s">
        <v>4063</v>
      </c>
      <c r="I61" t="s">
        <v>20</v>
      </c>
      <c r="S61" s="11">
        <f t="shared" si="0"/>
        <v>6</v>
      </c>
      <c r="U61" t="str">
        <f t="shared" si="1"/>
        <v>Boyle County School District, KY</v>
      </c>
      <c r="V61" t="s">
        <v>41</v>
      </c>
      <c r="W61" t="s">
        <v>54</v>
      </c>
      <c r="X61" t="s">
        <v>298</v>
      </c>
      <c r="Y61" t="s">
        <v>3550</v>
      </c>
      <c r="Z61" t="s">
        <v>298</v>
      </c>
      <c r="AA61" t="s">
        <v>3550</v>
      </c>
      <c r="AB61" t="s">
        <v>299</v>
      </c>
      <c r="AC61" t="s">
        <v>300</v>
      </c>
      <c r="AD61" t="s">
        <v>301</v>
      </c>
      <c r="AE61" t="s">
        <v>302</v>
      </c>
      <c r="AF61" t="s">
        <v>54</v>
      </c>
      <c r="AG61" t="s">
        <v>303</v>
      </c>
      <c r="AH61" s="18" t="str">
        <f>IFERROR(VLOOKUP(AB61&amp;AC61&amp;AD61&amp;AE61&amp;AF61&amp;AG61,Addresses!A:D,4,FALSE), "000000000000000")</f>
        <v>SHIPSF000043474</v>
      </c>
      <c r="AJ61" t="str">
        <f t="shared" si="2"/>
        <v>Fort Campbell Schools, KY</v>
      </c>
      <c r="AK61" t="s">
        <v>41</v>
      </c>
      <c r="AL61" t="s">
        <v>54</v>
      </c>
      <c r="AM61" t="s">
        <v>960</v>
      </c>
      <c r="AN61" t="s">
        <v>4063</v>
      </c>
      <c r="AO61" t="s">
        <v>3106</v>
      </c>
      <c r="AP61" t="s">
        <v>963</v>
      </c>
      <c r="AQ61" t="s">
        <v>54</v>
      </c>
      <c r="AR61" t="s">
        <v>964</v>
      </c>
      <c r="AS61" s="11" t="str">
        <f>IFERROR(VLOOKUP(AM61&amp;AN61&amp;AO61&amp;AP61&amp;AQ61&amp;AR61,Addresses!A:D,4,FALSE), "000000000000000")</f>
        <v>SHIPSF000137783</v>
      </c>
    </row>
    <row r="62" spans="1:45" x14ac:dyDescent="0.25">
      <c r="A62" t="s">
        <v>2953</v>
      </c>
      <c r="E62" t="s">
        <v>941</v>
      </c>
      <c r="F62" t="s">
        <v>942</v>
      </c>
      <c r="G62" t="s">
        <v>941</v>
      </c>
      <c r="H62" t="s">
        <v>942</v>
      </c>
      <c r="I62" t="s">
        <v>20</v>
      </c>
      <c r="S62" s="11">
        <f t="shared" si="0"/>
        <v>1</v>
      </c>
      <c r="U62" t="str">
        <f t="shared" si="1"/>
        <v>Boyle County School District, KY</v>
      </c>
      <c r="V62" t="s">
        <v>41</v>
      </c>
      <c r="W62" t="s">
        <v>54</v>
      </c>
      <c r="X62" t="s">
        <v>298</v>
      </c>
      <c r="Y62" t="s">
        <v>3550</v>
      </c>
      <c r="Z62" t="s">
        <v>298</v>
      </c>
      <c r="AA62" t="s">
        <v>3550</v>
      </c>
      <c r="AB62" t="s">
        <v>309</v>
      </c>
      <c r="AC62" t="s">
        <v>310</v>
      </c>
      <c r="AD62" t="s">
        <v>311</v>
      </c>
      <c r="AE62" t="s">
        <v>312</v>
      </c>
      <c r="AF62" t="s">
        <v>54</v>
      </c>
      <c r="AG62" t="s">
        <v>313</v>
      </c>
      <c r="AH62" s="18" t="str">
        <f>IFERROR(VLOOKUP(AB62&amp;AC62&amp;AD62&amp;AE62&amp;AF62&amp;AG62,Addresses!A:D,4,FALSE), "000000000000000")</f>
        <v>SHIPSF000044368</v>
      </c>
      <c r="AJ62" t="str">
        <f t="shared" si="2"/>
        <v>Frankfort Ind School District, KY</v>
      </c>
      <c r="AK62" t="s">
        <v>41</v>
      </c>
      <c r="AL62" t="s">
        <v>54</v>
      </c>
      <c r="AM62" t="s">
        <v>941</v>
      </c>
      <c r="AN62" t="s">
        <v>942</v>
      </c>
      <c r="AO62" t="s">
        <v>3104</v>
      </c>
      <c r="AP62" t="s">
        <v>10</v>
      </c>
      <c r="AQ62" t="s">
        <v>54</v>
      </c>
      <c r="AR62" t="s">
        <v>946</v>
      </c>
      <c r="AS62" s="11" t="str">
        <f>IFERROR(VLOOKUP(AM62&amp;AN62&amp;AO62&amp;AP62&amp;AQ62&amp;AR62,Addresses!A:D,4,FALSE), "000000000000000")</f>
        <v>SHIPSF000137781</v>
      </c>
    </row>
    <row r="63" spans="1:45" x14ac:dyDescent="0.25">
      <c r="A63" t="s">
        <v>2954</v>
      </c>
      <c r="E63" t="s">
        <v>947</v>
      </c>
      <c r="F63" t="s">
        <v>948</v>
      </c>
      <c r="G63" t="s">
        <v>947</v>
      </c>
      <c r="H63" t="s">
        <v>948</v>
      </c>
      <c r="I63" t="s">
        <v>20</v>
      </c>
      <c r="S63" s="11">
        <f t="shared" si="0"/>
        <v>4</v>
      </c>
      <c r="U63" t="str">
        <f t="shared" si="1"/>
        <v>Bracken Co School District, KY</v>
      </c>
      <c r="V63" t="s">
        <v>41</v>
      </c>
      <c r="W63" t="s">
        <v>54</v>
      </c>
      <c r="X63" t="s">
        <v>314</v>
      </c>
      <c r="Y63" t="s">
        <v>315</v>
      </c>
      <c r="Z63" t="s">
        <v>314</v>
      </c>
      <c r="AA63" t="s">
        <v>315</v>
      </c>
      <c r="AB63" t="s">
        <v>316</v>
      </c>
      <c r="AC63" t="s">
        <v>317</v>
      </c>
      <c r="AD63" t="s">
        <v>318</v>
      </c>
      <c r="AE63" t="s">
        <v>319</v>
      </c>
      <c r="AF63" t="s">
        <v>54</v>
      </c>
      <c r="AG63" t="s">
        <v>320</v>
      </c>
      <c r="AH63" s="18" t="str">
        <f>IFERROR(VLOOKUP(AB63&amp;AC63&amp;AD63&amp;AE63&amp;AF63&amp;AG63,Addresses!A:D,4,FALSE), "000000000000000")</f>
        <v>SHIPSF000123212</v>
      </c>
      <c r="AJ63" t="str">
        <f t="shared" si="2"/>
        <v>Franklin Co Public School Dist, KY</v>
      </c>
      <c r="AK63" t="s">
        <v>41</v>
      </c>
      <c r="AL63" t="s">
        <v>54</v>
      </c>
      <c r="AM63" t="s">
        <v>947</v>
      </c>
      <c r="AN63" t="s">
        <v>948</v>
      </c>
      <c r="AO63" t="s">
        <v>3105</v>
      </c>
      <c r="AP63" t="s">
        <v>10</v>
      </c>
      <c r="AQ63" t="s">
        <v>54</v>
      </c>
      <c r="AR63" t="s">
        <v>946</v>
      </c>
      <c r="AS63" s="11" t="str">
        <f>IFERROR(VLOOKUP(AM63&amp;AN63&amp;AO63&amp;AP63&amp;AQ63&amp;AR63,Addresses!A:D,4,FALSE), "000000000000000")</f>
        <v>SHIPSF000137782</v>
      </c>
    </row>
    <row r="64" spans="1:45" x14ac:dyDescent="0.25">
      <c r="A64" t="s">
        <v>2955</v>
      </c>
      <c r="E64" t="s">
        <v>974</v>
      </c>
      <c r="F64" t="s">
        <v>975</v>
      </c>
      <c r="G64" t="s">
        <v>974</v>
      </c>
      <c r="H64" t="s">
        <v>975</v>
      </c>
      <c r="I64" t="s">
        <v>20</v>
      </c>
      <c r="S64" s="11">
        <f t="shared" si="0"/>
        <v>2</v>
      </c>
      <c r="U64" t="str">
        <f t="shared" si="1"/>
        <v>Breathitt Co School District, KY</v>
      </c>
      <c r="V64" t="s">
        <v>41</v>
      </c>
      <c r="W64" t="s">
        <v>54</v>
      </c>
      <c r="X64" t="s">
        <v>321</v>
      </c>
      <c r="Y64" t="s">
        <v>322</v>
      </c>
      <c r="Z64" t="s">
        <v>321</v>
      </c>
      <c r="AA64" t="s">
        <v>322</v>
      </c>
      <c r="AB64" t="s">
        <v>328</v>
      </c>
      <c r="AC64" t="s">
        <v>4135</v>
      </c>
      <c r="AD64" t="s">
        <v>4136</v>
      </c>
      <c r="AE64" t="s">
        <v>329</v>
      </c>
      <c r="AF64" t="s">
        <v>54</v>
      </c>
      <c r="AG64" t="s">
        <v>330</v>
      </c>
      <c r="AH64" s="18" t="str">
        <f>IFERROR(VLOOKUP(AB64&amp;AC64&amp;AD64&amp;AE64&amp;AF64&amp;AG64,Addresses!A:D,4,FALSE), "000000000000000")</f>
        <v>SHIPSF000123091</v>
      </c>
      <c r="AJ64" t="str">
        <f t="shared" si="2"/>
        <v>Ft Knox Cmty Schools, KY</v>
      </c>
      <c r="AK64" t="s">
        <v>41</v>
      </c>
      <c r="AL64" t="s">
        <v>54</v>
      </c>
      <c r="AM64" t="s">
        <v>974</v>
      </c>
      <c r="AN64" t="s">
        <v>975</v>
      </c>
      <c r="AO64" t="s">
        <v>3107</v>
      </c>
      <c r="AP64" t="s">
        <v>978</v>
      </c>
      <c r="AQ64" t="s">
        <v>54</v>
      </c>
      <c r="AR64" t="s">
        <v>979</v>
      </c>
      <c r="AS64" s="11" t="str">
        <f>IFERROR(VLOOKUP(AM64&amp;AN64&amp;AO64&amp;AP64&amp;AQ64&amp;AR64,Addresses!A:D,4,FALSE), "000000000000000")</f>
        <v>SHIPSF000137784</v>
      </c>
    </row>
    <row r="65" spans="1:45" x14ac:dyDescent="0.25">
      <c r="A65" t="s">
        <v>2956</v>
      </c>
      <c r="E65" t="s">
        <v>983</v>
      </c>
      <c r="F65" t="s">
        <v>984</v>
      </c>
      <c r="G65" t="s">
        <v>983</v>
      </c>
      <c r="H65" t="s">
        <v>984</v>
      </c>
      <c r="I65" t="s">
        <v>20</v>
      </c>
      <c r="S65" s="11">
        <f t="shared" si="0"/>
        <v>3</v>
      </c>
      <c r="U65" t="str">
        <f t="shared" si="1"/>
        <v>Breathitt Co School District, KY</v>
      </c>
      <c r="V65" t="s">
        <v>41</v>
      </c>
      <c r="W65" t="s">
        <v>54</v>
      </c>
      <c r="X65" t="s">
        <v>321</v>
      </c>
      <c r="Y65" t="s">
        <v>322</v>
      </c>
      <c r="Z65" t="s">
        <v>321</v>
      </c>
      <c r="AA65" t="s">
        <v>322</v>
      </c>
      <c r="AB65" t="s">
        <v>331</v>
      </c>
      <c r="AC65" t="s">
        <v>332</v>
      </c>
      <c r="AD65" t="s">
        <v>333</v>
      </c>
      <c r="AE65" t="s">
        <v>334</v>
      </c>
      <c r="AF65" t="s">
        <v>54</v>
      </c>
      <c r="AG65" t="s">
        <v>335</v>
      </c>
      <c r="AH65" s="18" t="str">
        <f>IFERROR(VLOOKUP(AB65&amp;AC65&amp;AD65&amp;AE65&amp;AF65&amp;AG65,Addresses!A:D,4,FALSE), "000000000000000")</f>
        <v>SHIPSF000043188</v>
      </c>
      <c r="AJ65" t="str">
        <f t="shared" si="2"/>
        <v>Ft Thomas Ind School District, KY</v>
      </c>
      <c r="AK65" t="s">
        <v>41</v>
      </c>
      <c r="AL65" t="s">
        <v>54</v>
      </c>
      <c r="AM65" t="s">
        <v>983</v>
      </c>
      <c r="AN65" t="s">
        <v>984</v>
      </c>
      <c r="AO65" t="s">
        <v>3108</v>
      </c>
      <c r="AP65" t="s">
        <v>988</v>
      </c>
      <c r="AQ65" t="s">
        <v>54</v>
      </c>
      <c r="AR65" t="s">
        <v>989</v>
      </c>
      <c r="AS65" s="11" t="str">
        <f>IFERROR(VLOOKUP(AM65&amp;AN65&amp;AO65&amp;AP65&amp;AQ65&amp;AR65,Addresses!A:D,4,FALSE), "000000000000000")</f>
        <v>SHIPSF000043612</v>
      </c>
    </row>
    <row r="66" spans="1:45" x14ac:dyDescent="0.25">
      <c r="A66" t="s">
        <v>2957</v>
      </c>
      <c r="E66" t="s">
        <v>996</v>
      </c>
      <c r="F66" t="s">
        <v>997</v>
      </c>
      <c r="G66" t="s">
        <v>996</v>
      </c>
      <c r="H66" t="s">
        <v>997</v>
      </c>
      <c r="I66" t="s">
        <v>20</v>
      </c>
      <c r="S66" s="11">
        <f t="shared" si="0"/>
        <v>1</v>
      </c>
      <c r="U66" t="str">
        <f t="shared" si="1"/>
        <v>Breathitt Co School District, KY</v>
      </c>
      <c r="V66" t="s">
        <v>41</v>
      </c>
      <c r="W66" t="s">
        <v>54</v>
      </c>
      <c r="X66" t="s">
        <v>321</v>
      </c>
      <c r="Y66" t="s">
        <v>322</v>
      </c>
      <c r="Z66" t="s">
        <v>321</v>
      </c>
      <c r="AA66" t="s">
        <v>322</v>
      </c>
      <c r="AB66" t="s">
        <v>323</v>
      </c>
      <c r="AC66" t="s">
        <v>324</v>
      </c>
      <c r="AD66" t="s">
        <v>325</v>
      </c>
      <c r="AE66" t="s">
        <v>326</v>
      </c>
      <c r="AF66" t="s">
        <v>54</v>
      </c>
      <c r="AG66" t="s">
        <v>327</v>
      </c>
      <c r="AH66" s="18" t="str">
        <f>IFERROR(VLOOKUP(AB66&amp;AC66&amp;AD66&amp;AE66&amp;AF66&amp;AG66,Addresses!A:D,4,FALSE), "000000000000000")</f>
        <v>SHIPSF000123090</v>
      </c>
      <c r="AJ66" t="str">
        <f t="shared" si="2"/>
        <v>Fulton Co School District, KY</v>
      </c>
      <c r="AK66" t="s">
        <v>41</v>
      </c>
      <c r="AL66" t="s">
        <v>54</v>
      </c>
      <c r="AM66" t="s">
        <v>996</v>
      </c>
      <c r="AN66" t="s">
        <v>997</v>
      </c>
      <c r="AO66" t="s">
        <v>3109</v>
      </c>
      <c r="AP66" t="s">
        <v>1000</v>
      </c>
      <c r="AQ66" t="s">
        <v>54</v>
      </c>
      <c r="AR66" t="s">
        <v>1001</v>
      </c>
      <c r="AS66" s="11" t="str">
        <f>IFERROR(VLOOKUP(AM66&amp;AN66&amp;AO66&amp;AP66&amp;AQ66&amp;AR66,Addresses!A:D,4,FALSE), "000000000000000")</f>
        <v>SHIPSF000137785</v>
      </c>
    </row>
    <row r="67" spans="1:45" x14ac:dyDescent="0.25">
      <c r="A67" t="s">
        <v>2958</v>
      </c>
      <c r="E67" t="s">
        <v>1002</v>
      </c>
      <c r="F67" t="s">
        <v>1003</v>
      </c>
      <c r="G67" t="s">
        <v>1002</v>
      </c>
      <c r="H67" t="s">
        <v>1003</v>
      </c>
      <c r="I67" t="s">
        <v>20</v>
      </c>
      <c r="S67" s="11">
        <f t="shared" ref="S67:S130" si="3">COUNTIF(U:U,A67)</f>
        <v>1</v>
      </c>
      <c r="U67" t="str">
        <f t="shared" ref="U67:U130" si="4">Y67&amp;", KY"</f>
        <v>Breckinridge Co School Dist, KY</v>
      </c>
      <c r="V67" t="s">
        <v>41</v>
      </c>
      <c r="W67" t="s">
        <v>54</v>
      </c>
      <c r="X67" t="s">
        <v>336</v>
      </c>
      <c r="Y67" t="s">
        <v>337</v>
      </c>
      <c r="Z67" t="s">
        <v>336</v>
      </c>
      <c r="AA67" t="s">
        <v>337</v>
      </c>
      <c r="AB67" t="s">
        <v>350</v>
      </c>
      <c r="AC67" t="s">
        <v>351</v>
      </c>
      <c r="AD67" t="s">
        <v>352</v>
      </c>
      <c r="AE67" t="s">
        <v>353</v>
      </c>
      <c r="AF67" t="s">
        <v>54</v>
      </c>
      <c r="AG67" t="s">
        <v>354</v>
      </c>
      <c r="AH67" s="18" t="str">
        <f>IFERROR(VLOOKUP(AB67&amp;AC67&amp;AD67&amp;AE67&amp;AF67&amp;AG67,Addresses!A:D,4,FALSE), "000000000000000")</f>
        <v>SHIPSF000123131</v>
      </c>
      <c r="AJ67" t="str">
        <f t="shared" ref="AJ67:AJ130" si="5">AN67&amp;", KY"</f>
        <v>Fulton Ind School District, KY</v>
      </c>
      <c r="AK67" t="s">
        <v>41</v>
      </c>
      <c r="AL67" t="s">
        <v>54</v>
      </c>
      <c r="AM67" t="s">
        <v>1002</v>
      </c>
      <c r="AN67" t="s">
        <v>1003</v>
      </c>
      <c r="AO67" t="s">
        <v>3110</v>
      </c>
      <c r="AP67" t="s">
        <v>1007</v>
      </c>
      <c r="AQ67" t="s">
        <v>54</v>
      </c>
      <c r="AR67" t="s">
        <v>1008</v>
      </c>
      <c r="AS67" s="11" t="str">
        <f>IFERROR(VLOOKUP(AM67&amp;AN67&amp;AO67&amp;AP67&amp;AQ67&amp;AR67,Addresses!A:D,4,FALSE), "000000000000000")</f>
        <v>SHIPSF000137786</v>
      </c>
    </row>
    <row r="68" spans="1:45" x14ac:dyDescent="0.25">
      <c r="A68" t="s">
        <v>2959</v>
      </c>
      <c r="E68" t="s">
        <v>1009</v>
      </c>
      <c r="F68" t="s">
        <v>1010</v>
      </c>
      <c r="G68" t="s">
        <v>1009</v>
      </c>
      <c r="H68" t="s">
        <v>1010</v>
      </c>
      <c r="I68" t="s">
        <v>20</v>
      </c>
      <c r="S68" s="11">
        <f t="shared" si="3"/>
        <v>1</v>
      </c>
      <c r="U68" t="str">
        <f t="shared" si="4"/>
        <v>Breckinridge Co School Dist, KY</v>
      </c>
      <c r="V68" t="s">
        <v>41</v>
      </c>
      <c r="W68" t="s">
        <v>54</v>
      </c>
      <c r="X68" t="s">
        <v>336</v>
      </c>
      <c r="Y68" t="s">
        <v>337</v>
      </c>
      <c r="Z68" t="s">
        <v>336</v>
      </c>
      <c r="AA68" t="s">
        <v>337</v>
      </c>
      <c r="AB68" t="s">
        <v>342</v>
      </c>
      <c r="AC68" t="s">
        <v>343</v>
      </c>
      <c r="AD68" t="s">
        <v>4139</v>
      </c>
      <c r="AE68" t="s">
        <v>344</v>
      </c>
      <c r="AF68" t="s">
        <v>54</v>
      </c>
      <c r="AG68" t="s">
        <v>345</v>
      </c>
      <c r="AH68" s="18" t="str">
        <f>IFERROR(VLOOKUP(AB68&amp;AC68&amp;AD68&amp;AE68&amp;AF68&amp;AG68,Addresses!A:D,4,FALSE), "000000000000000")</f>
        <v>SHIPSF000043430</v>
      </c>
      <c r="AJ68" t="str">
        <f t="shared" si="5"/>
        <v>Gallatin Co School District, KY</v>
      </c>
      <c r="AK68" t="s">
        <v>41</v>
      </c>
      <c r="AL68" t="s">
        <v>54</v>
      </c>
      <c r="AM68" t="s">
        <v>1009</v>
      </c>
      <c r="AN68" t="s">
        <v>1010</v>
      </c>
      <c r="AO68" t="s">
        <v>3111</v>
      </c>
      <c r="AP68" t="s">
        <v>1013</v>
      </c>
      <c r="AQ68" t="s">
        <v>54</v>
      </c>
      <c r="AR68" t="s">
        <v>1014</v>
      </c>
      <c r="AS68" s="11" t="str">
        <f>IFERROR(VLOOKUP(AM68&amp;AN68&amp;AO68&amp;AP68&amp;AQ68&amp;AR68,Addresses!A:D,4,FALSE), "000000000000000")</f>
        <v>SHIPSF000137787</v>
      </c>
    </row>
    <row r="69" spans="1:45" x14ac:dyDescent="0.25">
      <c r="A69" t="s">
        <v>2960</v>
      </c>
      <c r="E69" t="s">
        <v>1015</v>
      </c>
      <c r="F69" t="s">
        <v>1016</v>
      </c>
      <c r="G69" t="s">
        <v>1015</v>
      </c>
      <c r="H69" t="s">
        <v>1016</v>
      </c>
      <c r="I69" t="s">
        <v>20</v>
      </c>
      <c r="S69" s="11">
        <f t="shared" si="3"/>
        <v>3</v>
      </c>
      <c r="U69" t="str">
        <f t="shared" si="4"/>
        <v>Breckinridge Co School Dist, KY</v>
      </c>
      <c r="V69" t="s">
        <v>41</v>
      </c>
      <c r="W69" t="s">
        <v>54</v>
      </c>
      <c r="X69" t="s">
        <v>336</v>
      </c>
      <c r="Y69" t="s">
        <v>337</v>
      </c>
      <c r="Z69" t="s">
        <v>336</v>
      </c>
      <c r="AA69" t="s">
        <v>337</v>
      </c>
      <c r="AB69" t="s">
        <v>346</v>
      </c>
      <c r="AC69" t="s">
        <v>347</v>
      </c>
      <c r="AD69" t="s">
        <v>4137</v>
      </c>
      <c r="AE69" t="s">
        <v>348</v>
      </c>
      <c r="AF69" t="s">
        <v>54</v>
      </c>
      <c r="AG69" t="s">
        <v>349</v>
      </c>
      <c r="AH69" s="18" t="str">
        <f>IFERROR(VLOOKUP(AB69&amp;AC69&amp;AD69&amp;AE69&amp;AF69&amp;AG69,Addresses!A:D,4,FALSE), "000000000000000")</f>
        <v>SHIPSF000044525</v>
      </c>
      <c r="AJ69" t="str">
        <f t="shared" si="5"/>
        <v>Garrard Co School District, KY</v>
      </c>
      <c r="AK69" t="s">
        <v>41</v>
      </c>
      <c r="AL69" t="s">
        <v>54</v>
      </c>
      <c r="AM69" t="s">
        <v>1015</v>
      </c>
      <c r="AN69" t="s">
        <v>1016</v>
      </c>
      <c r="AO69" t="s">
        <v>3112</v>
      </c>
      <c r="AP69" t="s">
        <v>1020</v>
      </c>
      <c r="AQ69" t="s">
        <v>54</v>
      </c>
      <c r="AR69" t="s">
        <v>1021</v>
      </c>
      <c r="AS69" s="11" t="str">
        <f>IFERROR(VLOOKUP(AM69&amp;AN69&amp;AO69&amp;AP69&amp;AQ69&amp;AR69,Addresses!A:D,4,FALSE), "000000000000000")</f>
        <v>SHIPSF000137788</v>
      </c>
    </row>
    <row r="70" spans="1:45" x14ac:dyDescent="0.25">
      <c r="A70" t="s">
        <v>2961</v>
      </c>
      <c r="E70" t="s">
        <v>1030</v>
      </c>
      <c r="F70" t="s">
        <v>1031</v>
      </c>
      <c r="G70" t="s">
        <v>1030</v>
      </c>
      <c r="H70" t="s">
        <v>1031</v>
      </c>
      <c r="I70" t="s">
        <v>20</v>
      </c>
      <c r="S70" s="11">
        <f t="shared" si="3"/>
        <v>2</v>
      </c>
      <c r="U70" t="str">
        <f t="shared" si="4"/>
        <v>Breckinridge Co School Dist, KY</v>
      </c>
      <c r="V70" t="s">
        <v>41</v>
      </c>
      <c r="W70" t="s">
        <v>54</v>
      </c>
      <c r="X70" t="s">
        <v>336</v>
      </c>
      <c r="Y70" t="s">
        <v>337</v>
      </c>
      <c r="Z70" t="s">
        <v>336</v>
      </c>
      <c r="AA70" t="s">
        <v>337</v>
      </c>
      <c r="AB70" t="s">
        <v>338</v>
      </c>
      <c r="AC70" t="s">
        <v>339</v>
      </c>
      <c r="AD70" t="s">
        <v>4138</v>
      </c>
      <c r="AE70" t="s">
        <v>340</v>
      </c>
      <c r="AF70" t="s">
        <v>54</v>
      </c>
      <c r="AG70" t="s">
        <v>341</v>
      </c>
      <c r="AH70" s="18" t="str">
        <f>IFERROR(VLOOKUP(AB70&amp;AC70&amp;AD70&amp;AE70&amp;AF70&amp;AG70,Addresses!A:D,4,FALSE), "000000000000000")</f>
        <v>SHIPSF000123132</v>
      </c>
      <c r="AJ70" t="str">
        <f t="shared" si="5"/>
        <v>Glasgow Ind School District, KY</v>
      </c>
      <c r="AK70" t="s">
        <v>41</v>
      </c>
      <c r="AL70" t="s">
        <v>54</v>
      </c>
      <c r="AM70" t="s">
        <v>1030</v>
      </c>
      <c r="AN70" t="s">
        <v>1031</v>
      </c>
      <c r="AO70" t="s">
        <v>8246</v>
      </c>
      <c r="AP70" t="s">
        <v>134</v>
      </c>
      <c r="AQ70" t="s">
        <v>54</v>
      </c>
      <c r="AR70" t="s">
        <v>135</v>
      </c>
      <c r="AS70" s="11" t="str">
        <f>IFERROR(VLOOKUP(AM70&amp;AN70&amp;AO70&amp;AP70&amp;AQ70&amp;AR70,Addresses!A:D,4,FALSE), "000000000000000")</f>
        <v>000000000000000</v>
      </c>
    </row>
    <row r="71" spans="1:45" x14ac:dyDescent="0.25">
      <c r="A71" t="s">
        <v>2962</v>
      </c>
      <c r="E71" t="s">
        <v>1036</v>
      </c>
      <c r="F71" t="s">
        <v>1037</v>
      </c>
      <c r="G71" t="s">
        <v>1036</v>
      </c>
      <c r="H71" t="s">
        <v>1037</v>
      </c>
      <c r="I71" t="s">
        <v>20</v>
      </c>
      <c r="S71" s="11">
        <f t="shared" si="3"/>
        <v>4</v>
      </c>
      <c r="U71" t="str">
        <f t="shared" si="4"/>
        <v>Bullitt Co Public School Dist, KY</v>
      </c>
      <c r="V71" t="s">
        <v>41</v>
      </c>
      <c r="W71" t="s">
        <v>54</v>
      </c>
      <c r="X71" t="s">
        <v>355</v>
      </c>
      <c r="Y71" t="s">
        <v>356</v>
      </c>
      <c r="Z71" t="s">
        <v>355</v>
      </c>
      <c r="AA71" t="s">
        <v>356</v>
      </c>
      <c r="AB71" t="s">
        <v>379</v>
      </c>
      <c r="AC71" t="s">
        <v>380</v>
      </c>
      <c r="AD71" t="s">
        <v>381</v>
      </c>
      <c r="AE71" t="s">
        <v>382</v>
      </c>
      <c r="AF71" t="s">
        <v>54</v>
      </c>
      <c r="AG71" t="s">
        <v>383</v>
      </c>
      <c r="AH71" s="18" t="str">
        <f>IFERROR(VLOOKUP(AB71&amp;AC71&amp;AD71&amp;AE71&amp;AF71&amp;AG71,Addresses!A:D,4,FALSE), "000000000000000")</f>
        <v>SHIPSF000123068</v>
      </c>
      <c r="AJ71" t="str">
        <f t="shared" si="5"/>
        <v>Grant Co School District, KY</v>
      </c>
      <c r="AK71" t="s">
        <v>41</v>
      </c>
      <c r="AL71" t="s">
        <v>54</v>
      </c>
      <c r="AM71" t="s">
        <v>1036</v>
      </c>
      <c r="AN71" t="s">
        <v>1037</v>
      </c>
      <c r="AO71" t="s">
        <v>3113</v>
      </c>
      <c r="AP71" t="s">
        <v>1049</v>
      </c>
      <c r="AQ71" t="s">
        <v>54</v>
      </c>
      <c r="AR71" t="s">
        <v>1050</v>
      </c>
      <c r="AS71" s="11" t="str">
        <f>IFERROR(VLOOKUP(AM71&amp;AN71&amp;AO71&amp;AP71&amp;AQ71&amp;AR71,Addresses!A:D,4,FALSE), "000000000000000")</f>
        <v>SHIPSF000137790</v>
      </c>
    </row>
    <row r="72" spans="1:45" x14ac:dyDescent="0.25">
      <c r="A72" t="s">
        <v>2963</v>
      </c>
      <c r="E72" t="s">
        <v>1053</v>
      </c>
      <c r="F72" t="s">
        <v>1054</v>
      </c>
      <c r="G72" t="s">
        <v>1053</v>
      </c>
      <c r="H72" t="s">
        <v>1054</v>
      </c>
      <c r="I72" t="s">
        <v>20</v>
      </c>
      <c r="S72" s="11">
        <f t="shared" si="3"/>
        <v>7</v>
      </c>
      <c r="U72" t="str">
        <f t="shared" si="4"/>
        <v>Bullitt Co Public School Dist, KY</v>
      </c>
      <c r="V72" t="s">
        <v>41</v>
      </c>
      <c r="W72" t="s">
        <v>54</v>
      </c>
      <c r="X72" t="s">
        <v>355</v>
      </c>
      <c r="Y72" t="s">
        <v>356</v>
      </c>
      <c r="Z72" t="s">
        <v>355</v>
      </c>
      <c r="AA72" t="s">
        <v>356</v>
      </c>
      <c r="AB72" t="s">
        <v>387</v>
      </c>
      <c r="AC72" t="s">
        <v>388</v>
      </c>
      <c r="AD72" t="s">
        <v>389</v>
      </c>
      <c r="AE72" t="s">
        <v>390</v>
      </c>
      <c r="AF72" t="s">
        <v>54</v>
      </c>
      <c r="AG72" t="s">
        <v>391</v>
      </c>
      <c r="AH72" s="18" t="str">
        <f>IFERROR(VLOOKUP(AB72&amp;AC72&amp;AD72&amp;AE72&amp;AF72&amp;AG72,Addresses!A:D,4,FALSE), "000000000000000")</f>
        <v>SHIPSF000123066</v>
      </c>
      <c r="AJ72" t="str">
        <f t="shared" si="5"/>
        <v>Graves Co School District, KY</v>
      </c>
      <c r="AK72" t="s">
        <v>41</v>
      </c>
      <c r="AL72" t="s">
        <v>54</v>
      </c>
      <c r="AM72" t="s">
        <v>1053</v>
      </c>
      <c r="AN72" t="s">
        <v>1054</v>
      </c>
      <c r="AO72" t="s">
        <v>3114</v>
      </c>
      <c r="AP72" t="s">
        <v>1058</v>
      </c>
      <c r="AQ72" t="s">
        <v>54</v>
      </c>
      <c r="AR72" t="s">
        <v>1059</v>
      </c>
      <c r="AS72" s="11" t="str">
        <f>IFERROR(VLOOKUP(AM72&amp;AN72&amp;AO72&amp;AP72&amp;AQ72&amp;AR72,Addresses!A:D,4,FALSE), "000000000000000")</f>
        <v>SHIPSF000137791</v>
      </c>
    </row>
    <row r="73" spans="1:45" x14ac:dyDescent="0.25">
      <c r="A73" t="s">
        <v>2964</v>
      </c>
      <c r="E73" t="s">
        <v>1085</v>
      </c>
      <c r="F73" t="s">
        <v>1086</v>
      </c>
      <c r="G73" t="s">
        <v>1085</v>
      </c>
      <c r="H73" t="s">
        <v>1086</v>
      </c>
      <c r="I73" t="s">
        <v>20</v>
      </c>
      <c r="S73" s="11">
        <f t="shared" si="3"/>
        <v>4</v>
      </c>
      <c r="U73" t="str">
        <f t="shared" si="4"/>
        <v>Bullitt Co Public School Dist, KY</v>
      </c>
      <c r="V73" t="s">
        <v>41</v>
      </c>
      <c r="W73" t="s">
        <v>54</v>
      </c>
      <c r="X73" t="s">
        <v>355</v>
      </c>
      <c r="Y73" t="s">
        <v>356</v>
      </c>
      <c r="Z73" t="s">
        <v>355</v>
      </c>
      <c r="AA73" t="s">
        <v>356</v>
      </c>
      <c r="AB73" t="s">
        <v>400</v>
      </c>
      <c r="AC73" t="s">
        <v>4144</v>
      </c>
      <c r="AD73" t="s">
        <v>401</v>
      </c>
      <c r="AE73" t="s">
        <v>365</v>
      </c>
      <c r="AF73" t="s">
        <v>54</v>
      </c>
      <c r="AG73" t="s">
        <v>366</v>
      </c>
      <c r="AH73" s="18" t="str">
        <f>IFERROR(VLOOKUP(AB73&amp;AC73&amp;AD73&amp;AE73&amp;AF73&amp;AG73,Addresses!A:D,4,FALSE), "000000000000000")</f>
        <v>SHIPSF000123033</v>
      </c>
      <c r="AJ73" t="str">
        <f t="shared" si="5"/>
        <v>Grayson Co School District, KY</v>
      </c>
      <c r="AK73" t="s">
        <v>41</v>
      </c>
      <c r="AL73" t="s">
        <v>54</v>
      </c>
      <c r="AM73" t="s">
        <v>1085</v>
      </c>
      <c r="AN73" t="s">
        <v>1086</v>
      </c>
      <c r="AO73" t="s">
        <v>8247</v>
      </c>
      <c r="AP73" t="s">
        <v>1100</v>
      </c>
      <c r="AQ73" t="s">
        <v>54</v>
      </c>
      <c r="AR73" t="s">
        <v>1101</v>
      </c>
      <c r="AS73" s="11" t="str">
        <f>IFERROR(VLOOKUP(AM73&amp;AN73&amp;AO73&amp;AP73&amp;AQ73&amp;AR73,Addresses!A:D,4,FALSE), "000000000000000")</f>
        <v>000000000000000</v>
      </c>
    </row>
    <row r="74" spans="1:45" x14ac:dyDescent="0.25">
      <c r="A74" t="s">
        <v>2965</v>
      </c>
      <c r="E74" t="s">
        <v>1105</v>
      </c>
      <c r="F74" t="s">
        <v>1106</v>
      </c>
      <c r="G74" t="s">
        <v>1105</v>
      </c>
      <c r="H74" t="s">
        <v>1106</v>
      </c>
      <c r="I74" t="s">
        <v>20</v>
      </c>
      <c r="S74" s="11">
        <f t="shared" si="3"/>
        <v>1</v>
      </c>
      <c r="U74" t="str">
        <f t="shared" si="4"/>
        <v>Bullitt Co Public School Dist, KY</v>
      </c>
      <c r="V74" t="s">
        <v>41</v>
      </c>
      <c r="W74" t="s">
        <v>54</v>
      </c>
      <c r="X74" t="s">
        <v>355</v>
      </c>
      <c r="Y74" t="s">
        <v>356</v>
      </c>
      <c r="Z74" t="s">
        <v>355</v>
      </c>
      <c r="AA74" t="s">
        <v>356</v>
      </c>
      <c r="AB74" t="s">
        <v>394</v>
      </c>
      <c r="AC74" t="s">
        <v>395</v>
      </c>
      <c r="AD74" t="s">
        <v>396</v>
      </c>
      <c r="AE74" t="s">
        <v>382</v>
      </c>
      <c r="AF74" t="s">
        <v>54</v>
      </c>
      <c r="AG74" t="s">
        <v>383</v>
      </c>
      <c r="AH74" s="18" t="str">
        <f>IFERROR(VLOOKUP(AB74&amp;AC74&amp;AD74&amp;AE74&amp;AF74&amp;AG74,Addresses!A:D,4,FALSE), "000000000000000")</f>
        <v>SHIPSF000043597</v>
      </c>
      <c r="AJ74" t="str">
        <f t="shared" si="5"/>
        <v>Green Co School District, KY</v>
      </c>
      <c r="AK74" t="s">
        <v>41</v>
      </c>
      <c r="AL74" t="s">
        <v>54</v>
      </c>
      <c r="AM74" t="s">
        <v>1105</v>
      </c>
      <c r="AN74" t="s">
        <v>1106</v>
      </c>
      <c r="AO74" t="s">
        <v>8248</v>
      </c>
      <c r="AP74" t="s">
        <v>15</v>
      </c>
      <c r="AQ74" t="s">
        <v>54</v>
      </c>
      <c r="AR74" t="s">
        <v>1109</v>
      </c>
      <c r="AS74" s="11" t="str">
        <f>IFERROR(VLOOKUP(AM74&amp;AN74&amp;AO74&amp;AP74&amp;AQ74&amp;AR74,Addresses!A:D,4,FALSE), "000000000000000")</f>
        <v>000000000000000</v>
      </c>
    </row>
    <row r="75" spans="1:45" x14ac:dyDescent="0.25">
      <c r="A75" t="s">
        <v>2966</v>
      </c>
      <c r="E75" t="s">
        <v>1110</v>
      </c>
      <c r="F75" t="s">
        <v>1111</v>
      </c>
      <c r="G75" t="s">
        <v>1110</v>
      </c>
      <c r="H75" t="s">
        <v>1111</v>
      </c>
      <c r="I75" t="s">
        <v>20</v>
      </c>
      <c r="S75" s="11">
        <f t="shared" si="3"/>
        <v>4</v>
      </c>
      <c r="U75" t="str">
        <f t="shared" si="4"/>
        <v>Bullitt Co Public School Dist, KY</v>
      </c>
      <c r="V75" t="s">
        <v>41</v>
      </c>
      <c r="W75" t="s">
        <v>54</v>
      </c>
      <c r="X75" t="s">
        <v>355</v>
      </c>
      <c r="Y75" t="s">
        <v>356</v>
      </c>
      <c r="Z75" t="s">
        <v>355</v>
      </c>
      <c r="AA75" t="s">
        <v>356</v>
      </c>
      <c r="AB75" t="s">
        <v>362</v>
      </c>
      <c r="AC75" t="s">
        <v>363</v>
      </c>
      <c r="AD75" t="s">
        <v>364</v>
      </c>
      <c r="AE75" t="s">
        <v>365</v>
      </c>
      <c r="AF75" t="s">
        <v>54</v>
      </c>
      <c r="AG75" t="s">
        <v>366</v>
      </c>
      <c r="AH75" s="18" t="str">
        <f>IFERROR(VLOOKUP(AB75&amp;AC75&amp;AD75&amp;AE75&amp;AF75&amp;AG75,Addresses!A:D,4,FALSE), "000000000000000")</f>
        <v>SHIPSF000123072</v>
      </c>
      <c r="AJ75" t="str">
        <f t="shared" si="5"/>
        <v>Greenup Co School District, KY</v>
      </c>
      <c r="AK75" t="s">
        <v>41</v>
      </c>
      <c r="AL75" t="s">
        <v>54</v>
      </c>
      <c r="AM75" t="s">
        <v>1110</v>
      </c>
      <c r="AN75" t="s">
        <v>1111</v>
      </c>
      <c r="AO75" t="s">
        <v>3115</v>
      </c>
      <c r="AP75" t="s">
        <v>1120</v>
      </c>
      <c r="AQ75" t="s">
        <v>54</v>
      </c>
      <c r="AR75" t="s">
        <v>1121</v>
      </c>
      <c r="AS75" s="11" t="str">
        <f>IFERROR(VLOOKUP(AM75&amp;AN75&amp;AO75&amp;AP75&amp;AQ75&amp;AR75,Addresses!A:D,4,FALSE), "000000000000000")</f>
        <v>SHIPSF000014205</v>
      </c>
    </row>
    <row r="76" spans="1:45" x14ac:dyDescent="0.25">
      <c r="A76" t="s">
        <v>2967</v>
      </c>
      <c r="E76" t="s">
        <v>1131</v>
      </c>
      <c r="F76" t="s">
        <v>1132</v>
      </c>
      <c r="G76" t="s">
        <v>1131</v>
      </c>
      <c r="H76" t="s">
        <v>1132</v>
      </c>
      <c r="I76" t="s">
        <v>20</v>
      </c>
      <c r="S76" s="11">
        <f t="shared" si="3"/>
        <v>2</v>
      </c>
      <c r="U76" t="str">
        <f t="shared" si="4"/>
        <v>Bullitt Co Public School Dist, KY</v>
      </c>
      <c r="V76" t="s">
        <v>41</v>
      </c>
      <c r="W76" t="s">
        <v>54</v>
      </c>
      <c r="X76" t="s">
        <v>355</v>
      </c>
      <c r="Y76" t="s">
        <v>356</v>
      </c>
      <c r="Z76" t="s">
        <v>355</v>
      </c>
      <c r="AA76" t="s">
        <v>356</v>
      </c>
      <c r="AB76" t="s">
        <v>357</v>
      </c>
      <c r="AC76" t="s">
        <v>358</v>
      </c>
      <c r="AD76" t="s">
        <v>359</v>
      </c>
      <c r="AE76" t="s">
        <v>360</v>
      </c>
      <c r="AF76" t="s">
        <v>54</v>
      </c>
      <c r="AG76" t="s">
        <v>361</v>
      </c>
      <c r="AH76" s="18" t="str">
        <f>IFERROR(VLOOKUP(AB76&amp;AC76&amp;AD76&amp;AE76&amp;AF76&amp;AG76,Addresses!A:D,4,FALSE), "000000000000000")</f>
        <v>SHIPSF000043431</v>
      </c>
      <c r="AJ76" t="str">
        <f t="shared" si="5"/>
        <v>Hancock Co School District, KY</v>
      </c>
      <c r="AK76" t="s">
        <v>41</v>
      </c>
      <c r="AL76" t="s">
        <v>54</v>
      </c>
      <c r="AM76" t="s">
        <v>1131</v>
      </c>
      <c r="AN76" t="s">
        <v>1132</v>
      </c>
      <c r="AO76" t="s">
        <v>3116</v>
      </c>
      <c r="AP76" t="s">
        <v>1141</v>
      </c>
      <c r="AQ76" t="s">
        <v>54</v>
      </c>
      <c r="AR76" t="s">
        <v>1142</v>
      </c>
      <c r="AS76" s="11" t="str">
        <f>IFERROR(VLOOKUP(AM76&amp;AN76&amp;AO76&amp;AP76&amp;AQ76&amp;AR76,Addresses!A:D,4,FALSE), "000000000000000")</f>
        <v>SHIPSF000014204</v>
      </c>
    </row>
    <row r="77" spans="1:45" x14ac:dyDescent="0.25">
      <c r="A77" t="s">
        <v>2968</v>
      </c>
      <c r="E77" t="s">
        <v>1143</v>
      </c>
      <c r="F77" t="s">
        <v>1144</v>
      </c>
      <c r="G77" t="s">
        <v>1143</v>
      </c>
      <c r="H77" t="s">
        <v>1144</v>
      </c>
      <c r="I77" t="s">
        <v>20</v>
      </c>
      <c r="S77" s="11">
        <f t="shared" si="3"/>
        <v>10</v>
      </c>
      <c r="U77" t="str">
        <f t="shared" si="4"/>
        <v>Bullitt Co Public School Dist, KY</v>
      </c>
      <c r="V77" t="s">
        <v>41</v>
      </c>
      <c r="W77" t="s">
        <v>54</v>
      </c>
      <c r="X77" t="s">
        <v>355</v>
      </c>
      <c r="Y77" t="s">
        <v>356</v>
      </c>
      <c r="Z77" t="s">
        <v>355</v>
      </c>
      <c r="AA77" t="s">
        <v>356</v>
      </c>
      <c r="AB77" t="s">
        <v>374</v>
      </c>
      <c r="AC77" t="s">
        <v>375</v>
      </c>
      <c r="AD77" t="s">
        <v>376</v>
      </c>
      <c r="AE77" t="s">
        <v>377</v>
      </c>
      <c r="AF77" t="s">
        <v>54</v>
      </c>
      <c r="AG77" t="s">
        <v>378</v>
      </c>
      <c r="AH77" s="18" t="str">
        <f>IFERROR(VLOOKUP(AB77&amp;AC77&amp;AD77&amp;AE77&amp;AF77&amp;AG77,Addresses!A:D,4,FALSE), "000000000000000")</f>
        <v>SHIPSF000123069</v>
      </c>
      <c r="AJ77" t="str">
        <f t="shared" si="5"/>
        <v>Hardin Co School District, KY</v>
      </c>
      <c r="AK77" t="s">
        <v>41</v>
      </c>
      <c r="AL77" t="s">
        <v>54</v>
      </c>
      <c r="AM77" t="s">
        <v>1143</v>
      </c>
      <c r="AN77" t="s">
        <v>1144</v>
      </c>
      <c r="AO77" t="s">
        <v>3117</v>
      </c>
      <c r="AP77" t="s">
        <v>727</v>
      </c>
      <c r="AQ77" t="s">
        <v>54</v>
      </c>
      <c r="AR77" t="s">
        <v>728</v>
      </c>
      <c r="AS77" s="11" t="str">
        <f>IFERROR(VLOOKUP(AM77&amp;AN77&amp;AO77&amp;AP77&amp;AQ77&amp;AR77,Addresses!A:D,4,FALSE), "000000000000000")</f>
        <v>SHIPSF000014196</v>
      </c>
    </row>
    <row r="78" spans="1:45" x14ac:dyDescent="0.25">
      <c r="A78" t="s">
        <v>2969</v>
      </c>
      <c r="E78" t="s">
        <v>1173</v>
      </c>
      <c r="F78" t="s">
        <v>1174</v>
      </c>
      <c r="G78" t="s">
        <v>1173</v>
      </c>
      <c r="H78" t="s">
        <v>1174</v>
      </c>
      <c r="I78" t="s">
        <v>20</v>
      </c>
      <c r="S78" s="11">
        <f t="shared" si="3"/>
        <v>8</v>
      </c>
      <c r="U78" t="str">
        <f t="shared" si="4"/>
        <v>Bullitt Co Public School Dist, KY</v>
      </c>
      <c r="V78" t="s">
        <v>41</v>
      </c>
      <c r="W78" t="s">
        <v>54</v>
      </c>
      <c r="X78" t="s">
        <v>355</v>
      </c>
      <c r="Y78" t="s">
        <v>356</v>
      </c>
      <c r="Z78" t="s">
        <v>355</v>
      </c>
      <c r="AA78" t="s">
        <v>356</v>
      </c>
      <c r="AB78" t="s">
        <v>397</v>
      </c>
      <c r="AC78" t="s">
        <v>398</v>
      </c>
      <c r="AD78" t="s">
        <v>399</v>
      </c>
      <c r="AE78" t="s">
        <v>369</v>
      </c>
      <c r="AF78" t="s">
        <v>54</v>
      </c>
      <c r="AG78" t="s">
        <v>370</v>
      </c>
      <c r="AH78" s="18" t="str">
        <f>IFERROR(VLOOKUP(AB78&amp;AC78&amp;AD78&amp;AE78&amp;AF78&amp;AG78,Addresses!A:D,4,FALSE), "000000000000000")</f>
        <v>SHIPSF000123032</v>
      </c>
      <c r="AJ78" t="str">
        <f t="shared" si="5"/>
        <v>Harlan Co School District, KY</v>
      </c>
      <c r="AK78" t="s">
        <v>41</v>
      </c>
      <c r="AL78" t="s">
        <v>54</v>
      </c>
      <c r="AM78" t="s">
        <v>1173</v>
      </c>
      <c r="AN78" t="s">
        <v>1174</v>
      </c>
      <c r="AO78" t="s">
        <v>3118</v>
      </c>
      <c r="AP78" t="s">
        <v>1199</v>
      </c>
      <c r="AQ78" t="s">
        <v>54</v>
      </c>
      <c r="AR78" t="s">
        <v>1200</v>
      </c>
      <c r="AS78" s="11" t="str">
        <f>IFERROR(VLOOKUP(AM78&amp;AN78&amp;AO78&amp;AP78&amp;AQ78&amp;AR78,Addresses!A:D,4,FALSE), "000000000000000")</f>
        <v>SHIPSF000092948</v>
      </c>
    </row>
    <row r="79" spans="1:45" x14ac:dyDescent="0.25">
      <c r="A79" t="s">
        <v>2970</v>
      </c>
      <c r="E79" t="s">
        <v>1208</v>
      </c>
      <c r="F79" t="s">
        <v>1209</v>
      </c>
      <c r="G79" t="s">
        <v>1208</v>
      </c>
      <c r="H79" t="s">
        <v>1209</v>
      </c>
      <c r="I79" t="s">
        <v>20</v>
      </c>
      <c r="S79" s="11">
        <f t="shared" si="3"/>
        <v>1</v>
      </c>
      <c r="U79" t="str">
        <f t="shared" si="4"/>
        <v>Bullitt Co Public School Dist, KY</v>
      </c>
      <c r="V79" t="s">
        <v>41</v>
      </c>
      <c r="W79" t="s">
        <v>54</v>
      </c>
      <c r="X79" t="s">
        <v>355</v>
      </c>
      <c r="Y79" t="s">
        <v>356</v>
      </c>
      <c r="Z79" t="s">
        <v>355</v>
      </c>
      <c r="AA79" t="s">
        <v>356</v>
      </c>
      <c r="AB79" t="s">
        <v>402</v>
      </c>
      <c r="AC79" t="s">
        <v>4149</v>
      </c>
      <c r="AD79" t="s">
        <v>403</v>
      </c>
      <c r="AE79" t="s">
        <v>365</v>
      </c>
      <c r="AF79" t="s">
        <v>54</v>
      </c>
      <c r="AG79" t="s">
        <v>366</v>
      </c>
      <c r="AH79" s="18" t="str">
        <f>IFERROR(VLOOKUP(AB79&amp;AC79&amp;AD79&amp;AE79&amp;AF79&amp;AG79,Addresses!A:D,4,FALSE), "000000000000000")</f>
        <v>SHIPSF000123034</v>
      </c>
      <c r="AJ79" t="str">
        <f t="shared" si="5"/>
        <v>Harlan Ind School District, KY</v>
      </c>
      <c r="AK79" t="s">
        <v>41</v>
      </c>
      <c r="AL79" t="s">
        <v>54</v>
      </c>
      <c r="AM79" t="s">
        <v>1208</v>
      </c>
      <c r="AN79" t="s">
        <v>1209</v>
      </c>
      <c r="AO79" t="s">
        <v>1212</v>
      </c>
      <c r="AP79" t="s">
        <v>1199</v>
      </c>
      <c r="AQ79" t="s">
        <v>54</v>
      </c>
      <c r="AR79" t="s">
        <v>1200</v>
      </c>
      <c r="AS79" s="11" t="str">
        <f>IFERROR(VLOOKUP(AM79&amp;AN79&amp;AO79&amp;AP79&amp;AQ79&amp;AR79,Addresses!A:D,4,FALSE), "000000000000000")</f>
        <v>SHIPSF000014185</v>
      </c>
    </row>
    <row r="80" spans="1:45" x14ac:dyDescent="0.25">
      <c r="A80" t="s">
        <v>2971</v>
      </c>
      <c r="E80" t="s">
        <v>1213</v>
      </c>
      <c r="F80" t="s">
        <v>1214</v>
      </c>
      <c r="G80" t="s">
        <v>1213</v>
      </c>
      <c r="H80" t="s">
        <v>1214</v>
      </c>
      <c r="I80" t="s">
        <v>20</v>
      </c>
      <c r="S80" s="11">
        <f t="shared" si="3"/>
        <v>4</v>
      </c>
      <c r="U80" t="str">
        <f t="shared" si="4"/>
        <v>Bullitt Co Public School Dist, KY</v>
      </c>
      <c r="V80" t="s">
        <v>41</v>
      </c>
      <c r="W80" t="s">
        <v>54</v>
      </c>
      <c r="X80" t="s">
        <v>355</v>
      </c>
      <c r="Y80" t="s">
        <v>356</v>
      </c>
      <c r="Z80" t="s">
        <v>355</v>
      </c>
      <c r="AA80" t="s">
        <v>356</v>
      </c>
      <c r="AB80" t="s">
        <v>384</v>
      </c>
      <c r="AC80" t="s">
        <v>385</v>
      </c>
      <c r="AD80" t="s">
        <v>386</v>
      </c>
      <c r="AE80" t="s">
        <v>369</v>
      </c>
      <c r="AF80" t="s">
        <v>54</v>
      </c>
      <c r="AG80" t="s">
        <v>370</v>
      </c>
      <c r="AH80" s="18" t="str">
        <f>IFERROR(VLOOKUP(AB80&amp;AC80&amp;AD80&amp;AE80&amp;AF80&amp;AG80,Addresses!A:D,4,FALSE), "000000000000000")</f>
        <v>SHIPSF000123067</v>
      </c>
      <c r="AJ80" t="str">
        <f t="shared" si="5"/>
        <v>Harrison Co School District, KY</v>
      </c>
      <c r="AK80" t="s">
        <v>41</v>
      </c>
      <c r="AL80" t="s">
        <v>54</v>
      </c>
      <c r="AM80" t="s">
        <v>1213</v>
      </c>
      <c r="AN80" t="s">
        <v>1214</v>
      </c>
      <c r="AO80" t="s">
        <v>3119</v>
      </c>
      <c r="AP80" t="s">
        <v>1218</v>
      </c>
      <c r="AQ80" t="s">
        <v>54</v>
      </c>
      <c r="AR80" t="s">
        <v>1219</v>
      </c>
      <c r="AS80" s="11" t="str">
        <f>IFERROR(VLOOKUP(AM80&amp;AN80&amp;AO80&amp;AP80&amp;AQ80&amp;AR80,Addresses!A:D,4,FALSE), "000000000000000")</f>
        <v>SHIPSF000014184</v>
      </c>
    </row>
    <row r="81" spans="1:45" x14ac:dyDescent="0.25">
      <c r="A81" t="s">
        <v>2972</v>
      </c>
      <c r="E81" t="s">
        <v>1227</v>
      </c>
      <c r="F81" t="s">
        <v>1228</v>
      </c>
      <c r="G81" t="s">
        <v>1227</v>
      </c>
      <c r="H81" t="s">
        <v>1228</v>
      </c>
      <c r="I81" t="s">
        <v>20</v>
      </c>
      <c r="S81" s="11">
        <f t="shared" si="3"/>
        <v>5</v>
      </c>
      <c r="U81" t="str">
        <f t="shared" si="4"/>
        <v>Bullitt Co Public School Dist, KY</v>
      </c>
      <c r="V81" t="s">
        <v>41</v>
      </c>
      <c r="W81" t="s">
        <v>54</v>
      </c>
      <c r="X81" t="s">
        <v>355</v>
      </c>
      <c r="Y81" t="s">
        <v>356</v>
      </c>
      <c r="Z81" t="s">
        <v>355</v>
      </c>
      <c r="AA81" t="s">
        <v>356</v>
      </c>
      <c r="AB81" t="s">
        <v>371</v>
      </c>
      <c r="AC81" t="s">
        <v>372</v>
      </c>
      <c r="AD81" t="s">
        <v>373</v>
      </c>
      <c r="AE81" t="s">
        <v>365</v>
      </c>
      <c r="AF81" t="s">
        <v>54</v>
      </c>
      <c r="AG81" t="s">
        <v>366</v>
      </c>
      <c r="AH81" s="18" t="str">
        <f>IFERROR(VLOOKUP(AB81&amp;AC81&amp;AD81&amp;AE81&amp;AF81&amp;AG81,Addresses!A:D,4,FALSE), "000000000000000")</f>
        <v>SHIPSF000123070</v>
      </c>
      <c r="AJ81" t="str">
        <f t="shared" si="5"/>
        <v>Hart Co School District, KY</v>
      </c>
      <c r="AK81" t="s">
        <v>41</v>
      </c>
      <c r="AL81" t="s">
        <v>54</v>
      </c>
      <c r="AM81" t="s">
        <v>1227</v>
      </c>
      <c r="AN81" t="s">
        <v>1228</v>
      </c>
      <c r="AO81" t="s">
        <v>3120</v>
      </c>
      <c r="AP81" t="s">
        <v>1252</v>
      </c>
      <c r="AQ81" t="s">
        <v>54</v>
      </c>
      <c r="AR81" t="s">
        <v>1253</v>
      </c>
      <c r="AS81" s="11" t="str">
        <f>IFERROR(VLOOKUP(AM81&amp;AN81&amp;AO81&amp;AP81&amp;AQ81&amp;AR81,Addresses!A:D,4,FALSE), "000000000000000")</f>
        <v>SHIPSF000105883</v>
      </c>
    </row>
    <row r="82" spans="1:45" x14ac:dyDescent="0.25">
      <c r="A82" t="s">
        <v>2973</v>
      </c>
      <c r="E82" t="s">
        <v>1254</v>
      </c>
      <c r="F82" t="s">
        <v>1255</v>
      </c>
      <c r="G82" t="s">
        <v>1254</v>
      </c>
      <c r="H82" t="s">
        <v>1255</v>
      </c>
      <c r="I82" t="s">
        <v>20</v>
      </c>
      <c r="S82" s="11">
        <f t="shared" si="3"/>
        <v>1</v>
      </c>
      <c r="U82" t="str">
        <f t="shared" si="4"/>
        <v>Bullitt Co Public School Dist, KY</v>
      </c>
      <c r="V82" t="s">
        <v>41</v>
      </c>
      <c r="W82" t="s">
        <v>54</v>
      </c>
      <c r="X82" t="s">
        <v>355</v>
      </c>
      <c r="Y82" t="s">
        <v>356</v>
      </c>
      <c r="Z82" t="s">
        <v>355</v>
      </c>
      <c r="AA82" t="s">
        <v>356</v>
      </c>
      <c r="AB82" t="s">
        <v>392</v>
      </c>
      <c r="AC82" t="s">
        <v>4145</v>
      </c>
      <c r="AD82" t="s">
        <v>393</v>
      </c>
      <c r="AE82" t="s">
        <v>369</v>
      </c>
      <c r="AF82" t="s">
        <v>54</v>
      </c>
      <c r="AG82" t="s">
        <v>370</v>
      </c>
      <c r="AH82" s="18" t="str">
        <f>IFERROR(VLOOKUP(AB82&amp;AC82&amp;AD82&amp;AE82&amp;AF82&amp;AG82,Addresses!A:D,4,FALSE), "000000000000000")</f>
        <v>SHIPSF000123065</v>
      </c>
      <c r="AJ82" t="str">
        <f t="shared" si="5"/>
        <v>Hazard Ind School District, KY</v>
      </c>
      <c r="AK82" t="s">
        <v>41</v>
      </c>
      <c r="AL82" t="s">
        <v>54</v>
      </c>
      <c r="AM82" t="s">
        <v>1254</v>
      </c>
      <c r="AN82" t="s">
        <v>1255</v>
      </c>
      <c r="AO82" t="s">
        <v>3121</v>
      </c>
      <c r="AP82" t="s">
        <v>1258</v>
      </c>
      <c r="AQ82" t="s">
        <v>54</v>
      </c>
      <c r="AR82" t="s">
        <v>1259</v>
      </c>
      <c r="AS82" s="11" t="str">
        <f>IFERROR(VLOOKUP(AM82&amp;AN82&amp;AO82&amp;AP82&amp;AQ82&amp;AR82,Addresses!A:D,4,FALSE), "000000000000000")</f>
        <v>SHIPSF000014032</v>
      </c>
    </row>
    <row r="83" spans="1:45" x14ac:dyDescent="0.25">
      <c r="A83" t="s">
        <v>2974</v>
      </c>
      <c r="E83" t="s">
        <v>1260</v>
      </c>
      <c r="F83" t="s">
        <v>1261</v>
      </c>
      <c r="G83" t="s">
        <v>1260</v>
      </c>
      <c r="H83" t="s">
        <v>1261</v>
      </c>
      <c r="I83" t="s">
        <v>20</v>
      </c>
      <c r="S83" s="11">
        <f t="shared" si="3"/>
        <v>9</v>
      </c>
      <c r="U83" t="str">
        <f t="shared" si="4"/>
        <v>Bullitt Co Public School Dist, KY</v>
      </c>
      <c r="V83" t="s">
        <v>41</v>
      </c>
      <c r="W83" t="s">
        <v>54</v>
      </c>
      <c r="X83" t="s">
        <v>355</v>
      </c>
      <c r="Y83" t="s">
        <v>356</v>
      </c>
      <c r="Z83" t="s">
        <v>355</v>
      </c>
      <c r="AA83" t="s">
        <v>356</v>
      </c>
      <c r="AB83" t="s">
        <v>367</v>
      </c>
      <c r="AC83" t="s">
        <v>156</v>
      </c>
      <c r="AD83" t="s">
        <v>368</v>
      </c>
      <c r="AE83" t="s">
        <v>369</v>
      </c>
      <c r="AF83" t="s">
        <v>54</v>
      </c>
      <c r="AG83" t="s">
        <v>370</v>
      </c>
      <c r="AH83" s="18" t="str">
        <f>IFERROR(VLOOKUP(AB83&amp;AC83&amp;AD83&amp;AE83&amp;AF83&amp;AG83,Addresses!A:D,4,FALSE), "000000000000000")</f>
        <v>SHIPSF000108302</v>
      </c>
      <c r="AJ83" t="str">
        <f t="shared" si="5"/>
        <v>Henderson Co School District, KY</v>
      </c>
      <c r="AK83" t="s">
        <v>41</v>
      </c>
      <c r="AL83" t="s">
        <v>54</v>
      </c>
      <c r="AM83" t="s">
        <v>1260</v>
      </c>
      <c r="AN83" t="s">
        <v>1261</v>
      </c>
      <c r="AO83" t="s">
        <v>3122</v>
      </c>
      <c r="AP83" t="s">
        <v>1269</v>
      </c>
      <c r="AQ83" t="s">
        <v>54</v>
      </c>
      <c r="AR83" t="s">
        <v>1270</v>
      </c>
      <c r="AS83" s="11" t="str">
        <f>IFERROR(VLOOKUP(AM83&amp;AN83&amp;AO83&amp;AP83&amp;AQ83&amp;AR83,Addresses!A:D,4,FALSE), "000000000000000")</f>
        <v>SHIPSF000123083</v>
      </c>
    </row>
    <row r="84" spans="1:45" x14ac:dyDescent="0.25">
      <c r="A84" t="s">
        <v>2975</v>
      </c>
      <c r="E84" t="s">
        <v>1291</v>
      </c>
      <c r="F84" t="s">
        <v>1292</v>
      </c>
      <c r="G84" t="s">
        <v>1291</v>
      </c>
      <c r="H84" t="s">
        <v>1292</v>
      </c>
      <c r="I84" t="s">
        <v>20</v>
      </c>
      <c r="S84" s="11">
        <f t="shared" si="3"/>
        <v>3</v>
      </c>
      <c r="U84" t="str">
        <f t="shared" si="4"/>
        <v>Burgin Ind School District, KY</v>
      </c>
      <c r="V84" t="s">
        <v>41</v>
      </c>
      <c r="W84" t="s">
        <v>54</v>
      </c>
      <c r="X84" t="s">
        <v>404</v>
      </c>
      <c r="Y84" t="s">
        <v>405</v>
      </c>
      <c r="Z84" t="s">
        <v>404</v>
      </c>
      <c r="AA84" t="s">
        <v>405</v>
      </c>
      <c r="AB84" t="s">
        <v>406</v>
      </c>
      <c r="AC84" t="s">
        <v>407</v>
      </c>
      <c r="AD84" t="s">
        <v>4150</v>
      </c>
      <c r="AE84" t="s">
        <v>408</v>
      </c>
      <c r="AF84" t="s">
        <v>54</v>
      </c>
      <c r="AG84" t="s">
        <v>409</v>
      </c>
      <c r="AH84" s="18" t="str">
        <f>IFERROR(VLOOKUP(AB84&amp;AC84&amp;AD84&amp;AE84&amp;AF84&amp;AG84,Addresses!A:D,4,FALSE), "000000000000000")</f>
        <v>SHIPSF000137672</v>
      </c>
      <c r="AJ84" t="str">
        <f t="shared" si="5"/>
        <v>Henry Co Public School Dist, KY</v>
      </c>
      <c r="AK84" t="s">
        <v>41</v>
      </c>
      <c r="AL84" t="s">
        <v>54</v>
      </c>
      <c r="AM84" t="s">
        <v>1291</v>
      </c>
      <c r="AN84" t="s">
        <v>1292</v>
      </c>
      <c r="AO84" t="s">
        <v>3123</v>
      </c>
      <c r="AP84" t="s">
        <v>16</v>
      </c>
      <c r="AQ84" t="s">
        <v>54</v>
      </c>
      <c r="AR84" t="s">
        <v>1304</v>
      </c>
      <c r="AS84" s="11" t="str">
        <f>IFERROR(VLOOKUP(AM84&amp;AN84&amp;AO84&amp;AP84&amp;AQ84&amp;AR84,Addresses!A:D,4,FALSE), "000000000000000")</f>
        <v>SHIPSF000090702</v>
      </c>
    </row>
    <row r="85" spans="1:45" x14ac:dyDescent="0.25">
      <c r="A85" t="s">
        <v>2976</v>
      </c>
      <c r="E85" t="s">
        <v>1305</v>
      </c>
      <c r="F85" t="s">
        <v>1306</v>
      </c>
      <c r="G85" t="s">
        <v>1305</v>
      </c>
      <c r="H85" t="s">
        <v>1306</v>
      </c>
      <c r="I85" t="s">
        <v>20</v>
      </c>
      <c r="S85" s="11">
        <f t="shared" si="3"/>
        <v>1</v>
      </c>
      <c r="U85" t="str">
        <f t="shared" si="4"/>
        <v>Butler Co School District, KY</v>
      </c>
      <c r="V85" t="s">
        <v>41</v>
      </c>
      <c r="W85" t="s">
        <v>54</v>
      </c>
      <c r="X85" t="s">
        <v>410</v>
      </c>
      <c r="Y85" t="s">
        <v>411</v>
      </c>
      <c r="Z85" t="s">
        <v>410</v>
      </c>
      <c r="AA85" t="s">
        <v>411</v>
      </c>
      <c r="AB85" t="s">
        <v>412</v>
      </c>
      <c r="AC85" t="s">
        <v>413</v>
      </c>
      <c r="AD85" t="s">
        <v>4154</v>
      </c>
      <c r="AE85" t="s">
        <v>414</v>
      </c>
      <c r="AF85" t="s">
        <v>54</v>
      </c>
      <c r="AG85" t="s">
        <v>415</v>
      </c>
      <c r="AH85" s="18" t="str">
        <f>IFERROR(VLOOKUP(AB85&amp;AC85&amp;AD85&amp;AE85&amp;AF85&amp;AG85,Addresses!A:D,4,FALSE), "000000000000000")</f>
        <v>SHIPSF000043582</v>
      </c>
      <c r="AJ85" t="str">
        <f t="shared" si="5"/>
        <v>Hickman Co School District, KY</v>
      </c>
      <c r="AK85" t="s">
        <v>41</v>
      </c>
      <c r="AL85" t="s">
        <v>54</v>
      </c>
      <c r="AM85" t="s">
        <v>1305</v>
      </c>
      <c r="AN85" t="s">
        <v>1306</v>
      </c>
      <c r="AO85" t="s">
        <v>3124</v>
      </c>
      <c r="AP85" t="s">
        <v>1310</v>
      </c>
      <c r="AQ85" t="s">
        <v>54</v>
      </c>
      <c r="AR85" t="s">
        <v>1311</v>
      </c>
      <c r="AS85" s="11" t="str">
        <f>IFERROR(VLOOKUP(AM85&amp;AN85&amp;AO85&amp;AP85&amp;AQ85&amp;AR85,Addresses!A:D,4,FALSE), "000000000000000")</f>
        <v>SHIPSF000123088</v>
      </c>
    </row>
    <row r="86" spans="1:45" x14ac:dyDescent="0.25">
      <c r="A86" t="s">
        <v>2977</v>
      </c>
      <c r="E86" t="s">
        <v>1312</v>
      </c>
      <c r="F86" t="s">
        <v>1313</v>
      </c>
      <c r="G86" t="s">
        <v>1312</v>
      </c>
      <c r="H86" t="s">
        <v>1313</v>
      </c>
      <c r="I86" t="s">
        <v>20</v>
      </c>
      <c r="S86" s="11">
        <f t="shared" si="3"/>
        <v>8</v>
      </c>
      <c r="U86" t="str">
        <f t="shared" si="4"/>
        <v>Butler Co School District, KY</v>
      </c>
      <c r="V86" t="s">
        <v>41</v>
      </c>
      <c r="W86" t="s">
        <v>54</v>
      </c>
      <c r="X86" t="s">
        <v>410</v>
      </c>
      <c r="Y86" t="s">
        <v>411</v>
      </c>
      <c r="Z86" t="s">
        <v>410</v>
      </c>
      <c r="AA86" t="s">
        <v>411</v>
      </c>
      <c r="AB86" t="s">
        <v>416</v>
      </c>
      <c r="AC86" t="s">
        <v>417</v>
      </c>
      <c r="AD86" t="s">
        <v>418</v>
      </c>
      <c r="AE86" t="s">
        <v>414</v>
      </c>
      <c r="AF86" t="s">
        <v>54</v>
      </c>
      <c r="AG86" t="s">
        <v>415</v>
      </c>
      <c r="AH86" s="18" t="str">
        <f>IFERROR(VLOOKUP(AB86&amp;AC86&amp;AD86&amp;AE86&amp;AF86&amp;AG86,Addresses!A:D,4,FALSE), "000000000000000")</f>
        <v>SHIPSF000044546</v>
      </c>
      <c r="AJ86" t="str">
        <f t="shared" si="5"/>
        <v>Hopkins Co School District, KY</v>
      </c>
      <c r="AK86" t="s">
        <v>41</v>
      </c>
      <c r="AL86" t="s">
        <v>54</v>
      </c>
      <c r="AM86" t="s">
        <v>1312</v>
      </c>
      <c r="AN86" t="s">
        <v>1313</v>
      </c>
      <c r="AO86" t="s">
        <v>3125</v>
      </c>
      <c r="AP86" t="s">
        <v>1322</v>
      </c>
      <c r="AQ86" t="s">
        <v>54</v>
      </c>
      <c r="AR86" t="s">
        <v>1323</v>
      </c>
      <c r="AS86" s="11" t="str">
        <f>IFERROR(VLOOKUP(AM86&amp;AN86&amp;AO86&amp;AP86&amp;AQ86&amp;AR86,Addresses!A:D,4,FALSE), "000000000000000")</f>
        <v>SHIPSF000137798</v>
      </c>
    </row>
    <row r="87" spans="1:45" x14ac:dyDescent="0.25">
      <c r="A87" t="s">
        <v>4078</v>
      </c>
      <c r="E87" t="s">
        <v>1345</v>
      </c>
      <c r="F87" t="s">
        <v>4069</v>
      </c>
      <c r="G87" t="s">
        <v>1345</v>
      </c>
      <c r="H87" t="s">
        <v>4069</v>
      </c>
      <c r="I87" t="s">
        <v>20</v>
      </c>
      <c r="S87" s="11">
        <f t="shared" si="3"/>
        <v>3</v>
      </c>
      <c r="U87" t="str">
        <f t="shared" si="4"/>
        <v>Caldwell Co School District, KY</v>
      </c>
      <c r="V87" t="s">
        <v>41</v>
      </c>
      <c r="W87" t="s">
        <v>54</v>
      </c>
      <c r="X87" t="s">
        <v>419</v>
      </c>
      <c r="Y87" t="s">
        <v>420</v>
      </c>
      <c r="Z87" t="s">
        <v>419</v>
      </c>
      <c r="AA87" t="s">
        <v>420</v>
      </c>
      <c r="AB87" t="s">
        <v>421</v>
      </c>
      <c r="AC87" t="s">
        <v>422</v>
      </c>
      <c r="AD87" t="s">
        <v>423</v>
      </c>
      <c r="AE87" t="s">
        <v>9</v>
      </c>
      <c r="AF87" t="s">
        <v>54</v>
      </c>
      <c r="AG87" t="s">
        <v>424</v>
      </c>
      <c r="AH87" s="18" t="str">
        <f>IFERROR(VLOOKUP(AB87&amp;AC87&amp;AD87&amp;AE87&amp;AF87&amp;AG87,Addresses!A:D,4,FALSE), "000000000000000")</f>
        <v>SHIPSF000043596</v>
      </c>
      <c r="AJ87" t="str">
        <f t="shared" si="5"/>
        <v>Jackson County School District, KY</v>
      </c>
      <c r="AK87" t="s">
        <v>41</v>
      </c>
      <c r="AL87" t="s">
        <v>54</v>
      </c>
      <c r="AM87" t="s">
        <v>1345</v>
      </c>
      <c r="AN87" t="s">
        <v>4069</v>
      </c>
      <c r="AO87" t="s">
        <v>3126</v>
      </c>
      <c r="AP87" t="s">
        <v>1347</v>
      </c>
      <c r="AQ87" t="s">
        <v>54</v>
      </c>
      <c r="AR87" t="s">
        <v>1348</v>
      </c>
      <c r="AS87" s="11" t="str">
        <f>IFERROR(VLOOKUP(AM87&amp;AN87&amp;AO87&amp;AP87&amp;AQ87&amp;AR87,Addresses!A:D,4,FALSE), "000000000000000")</f>
        <v>SHIPSF000137799</v>
      </c>
    </row>
    <row r="88" spans="1:45" x14ac:dyDescent="0.25">
      <c r="A88" t="s">
        <v>2978</v>
      </c>
      <c r="E88" t="s">
        <v>1355</v>
      </c>
      <c r="F88" t="s">
        <v>1356</v>
      </c>
      <c r="G88" t="s">
        <v>1355</v>
      </c>
      <c r="H88" t="s">
        <v>1356</v>
      </c>
      <c r="I88" t="s">
        <v>20</v>
      </c>
      <c r="S88" s="11">
        <f t="shared" si="3"/>
        <v>1</v>
      </c>
      <c r="U88" t="str">
        <f t="shared" si="4"/>
        <v>Calloway Co School District, KY</v>
      </c>
      <c r="V88" t="s">
        <v>41</v>
      </c>
      <c r="W88" t="s">
        <v>54</v>
      </c>
      <c r="X88" t="s">
        <v>425</v>
      </c>
      <c r="Y88" t="s">
        <v>426</v>
      </c>
      <c r="Z88" t="s">
        <v>425</v>
      </c>
      <c r="AA88" t="s">
        <v>426</v>
      </c>
      <c r="AB88" t="s">
        <v>433</v>
      </c>
      <c r="AC88" t="s">
        <v>4156</v>
      </c>
      <c r="AD88" t="s">
        <v>434</v>
      </c>
      <c r="AE88" t="s">
        <v>429</v>
      </c>
      <c r="AF88" t="s">
        <v>54</v>
      </c>
      <c r="AG88" t="s">
        <v>430</v>
      </c>
      <c r="AH88" s="18" t="str">
        <f>IFERROR(VLOOKUP(AB88&amp;AC88&amp;AD88&amp;AE88&amp;AF88&amp;AG88,Addresses!A:D,4,FALSE), "000000000000000")</f>
        <v>SHIPSF000123162</v>
      </c>
      <c r="AJ88" t="str">
        <f t="shared" si="5"/>
        <v>Jackson Ind School District, KY</v>
      </c>
      <c r="AK88" t="s">
        <v>41</v>
      </c>
      <c r="AL88" t="s">
        <v>54</v>
      </c>
      <c r="AM88" t="s">
        <v>1355</v>
      </c>
      <c r="AN88" t="s">
        <v>1356</v>
      </c>
      <c r="AO88" t="s">
        <v>1359</v>
      </c>
      <c r="AP88" t="s">
        <v>329</v>
      </c>
      <c r="AQ88" t="s">
        <v>54</v>
      </c>
      <c r="AR88" t="s">
        <v>330</v>
      </c>
      <c r="AS88" s="11" t="str">
        <f>IFERROR(VLOOKUP(AM88&amp;AN88&amp;AO88&amp;AP88&amp;AQ88&amp;AR88,Addresses!A:D,4,FALSE), "000000000000000")</f>
        <v>SHIPSF000043935</v>
      </c>
    </row>
    <row r="89" spans="1:45" x14ac:dyDescent="0.25">
      <c r="A89" t="s">
        <v>4060</v>
      </c>
      <c r="E89" t="s">
        <v>1360</v>
      </c>
      <c r="F89" t="s">
        <v>3223</v>
      </c>
      <c r="G89" t="s">
        <v>1360</v>
      </c>
      <c r="H89" t="s">
        <v>3223</v>
      </c>
      <c r="I89" t="s">
        <v>20</v>
      </c>
      <c r="S89" s="11">
        <f t="shared" si="3"/>
        <v>98</v>
      </c>
      <c r="U89" t="str">
        <f t="shared" si="4"/>
        <v>Calloway Co School District, KY</v>
      </c>
      <c r="V89" t="s">
        <v>41</v>
      </c>
      <c r="W89" t="s">
        <v>54</v>
      </c>
      <c r="X89" t="s">
        <v>425</v>
      </c>
      <c r="Y89" t="s">
        <v>426</v>
      </c>
      <c r="Z89" t="s">
        <v>425</v>
      </c>
      <c r="AA89" t="s">
        <v>426</v>
      </c>
      <c r="AB89" t="s">
        <v>427</v>
      </c>
      <c r="AC89" t="s">
        <v>4157</v>
      </c>
      <c r="AD89" t="s">
        <v>428</v>
      </c>
      <c r="AE89" t="s">
        <v>429</v>
      </c>
      <c r="AF89" t="s">
        <v>54</v>
      </c>
      <c r="AG89" t="s">
        <v>430</v>
      </c>
      <c r="AH89" s="18" t="str">
        <f>IFERROR(VLOOKUP(AB89&amp;AC89&amp;AD89&amp;AE89&amp;AF89&amp;AG89,Addresses!A:D,4,FALSE), "000000000000000")</f>
        <v>SHIPSF000043604</v>
      </c>
      <c r="AJ89" t="str">
        <f t="shared" si="5"/>
        <v>Jefferson County School District, KY</v>
      </c>
      <c r="AK89" t="s">
        <v>41</v>
      </c>
      <c r="AL89" t="s">
        <v>54</v>
      </c>
      <c r="AM89" t="s">
        <v>1360</v>
      </c>
      <c r="AN89" t="s">
        <v>3223</v>
      </c>
      <c r="AO89" t="s">
        <v>3127</v>
      </c>
      <c r="AP89" t="s">
        <v>382</v>
      </c>
      <c r="AQ89" t="s">
        <v>54</v>
      </c>
      <c r="AR89" t="s">
        <v>1539</v>
      </c>
      <c r="AS89" s="11" t="str">
        <f>IFERROR(VLOOKUP(AM89&amp;AN89&amp;AO89&amp;AP89&amp;AQ89&amp;AR89,Addresses!A:D,4,FALSE), "000000000000000")</f>
        <v>000000000000000</v>
      </c>
    </row>
    <row r="90" spans="1:45" x14ac:dyDescent="0.25">
      <c r="A90" t="s">
        <v>2979</v>
      </c>
      <c r="E90" t="s">
        <v>1659</v>
      </c>
      <c r="F90" t="s">
        <v>1660</v>
      </c>
      <c r="G90" t="s">
        <v>1659</v>
      </c>
      <c r="H90" t="s">
        <v>1660</v>
      </c>
      <c r="I90" t="s">
        <v>20</v>
      </c>
      <c r="S90" s="11">
        <f t="shared" si="3"/>
        <v>1</v>
      </c>
      <c r="U90" t="str">
        <f t="shared" si="4"/>
        <v>Calloway Co School District, KY</v>
      </c>
      <c r="V90" t="s">
        <v>41</v>
      </c>
      <c r="W90" t="s">
        <v>54</v>
      </c>
      <c r="X90" t="s">
        <v>425</v>
      </c>
      <c r="Y90" t="s">
        <v>426</v>
      </c>
      <c r="Z90" t="s">
        <v>425</v>
      </c>
      <c r="AA90" t="s">
        <v>426</v>
      </c>
      <c r="AB90" t="s">
        <v>431</v>
      </c>
      <c r="AC90" t="s">
        <v>4158</v>
      </c>
      <c r="AD90" t="s">
        <v>432</v>
      </c>
      <c r="AE90" t="s">
        <v>429</v>
      </c>
      <c r="AF90" t="s">
        <v>54</v>
      </c>
      <c r="AG90" t="s">
        <v>430</v>
      </c>
      <c r="AH90" s="18" t="str">
        <f>IFERROR(VLOOKUP(AB90&amp;AC90&amp;AD90&amp;AE90&amp;AF90&amp;AG90,Addresses!A:D,4,FALSE), "000000000000000")</f>
        <v>SHIPSF000043602</v>
      </c>
      <c r="AJ90" t="str">
        <f t="shared" si="5"/>
        <v>Jenkins Ind School District, KY</v>
      </c>
      <c r="AK90" t="s">
        <v>41</v>
      </c>
      <c r="AL90" t="s">
        <v>54</v>
      </c>
      <c r="AM90" t="s">
        <v>1659</v>
      </c>
      <c r="AN90" t="s">
        <v>1660</v>
      </c>
      <c r="AO90" t="s">
        <v>8249</v>
      </c>
      <c r="AP90" t="s">
        <v>3128</v>
      </c>
      <c r="AQ90" t="s">
        <v>54</v>
      </c>
      <c r="AR90" t="s">
        <v>3129</v>
      </c>
      <c r="AS90" s="11" t="str">
        <f>IFERROR(VLOOKUP(AM90&amp;AN90&amp;AO90&amp;AP90&amp;AQ90&amp;AR90,Addresses!A:D,4,FALSE), "000000000000000")</f>
        <v>000000000000000</v>
      </c>
    </row>
    <row r="91" spans="1:45" x14ac:dyDescent="0.25">
      <c r="A91" t="s">
        <v>2980</v>
      </c>
      <c r="E91" t="s">
        <v>1665</v>
      </c>
      <c r="F91" t="s">
        <v>1666</v>
      </c>
      <c r="G91" t="s">
        <v>1665</v>
      </c>
      <c r="H91" t="s">
        <v>1666</v>
      </c>
      <c r="I91" t="s">
        <v>20</v>
      </c>
      <c r="S91" s="11">
        <f t="shared" si="3"/>
        <v>1</v>
      </c>
      <c r="U91" t="str">
        <f t="shared" si="4"/>
        <v>Calvary Christian School, KY</v>
      </c>
      <c r="V91" t="s">
        <v>41</v>
      </c>
      <c r="W91" t="s">
        <v>54</v>
      </c>
      <c r="X91" t="s">
        <v>9835</v>
      </c>
      <c r="Y91" t="s">
        <v>5374</v>
      </c>
      <c r="Z91" t="s">
        <v>9835</v>
      </c>
      <c r="AA91" t="s">
        <v>5374</v>
      </c>
      <c r="AB91" t="s">
        <v>9835</v>
      </c>
      <c r="AC91" t="s">
        <v>5374</v>
      </c>
      <c r="AD91" t="s">
        <v>9836</v>
      </c>
      <c r="AE91" t="s">
        <v>290</v>
      </c>
      <c r="AF91" t="s">
        <v>54</v>
      </c>
      <c r="AG91" t="s">
        <v>291</v>
      </c>
      <c r="AH91" s="18" t="str">
        <f>IFERROR(VLOOKUP(AB91&amp;AC91&amp;AD91&amp;AE91&amp;AF91&amp;AG91,Addresses!A:D,4,FALSE), "000000000000000")</f>
        <v>000000000000000</v>
      </c>
      <c r="AJ91" t="str">
        <f t="shared" si="5"/>
        <v>Jessamine Co School District, KY</v>
      </c>
      <c r="AK91" t="s">
        <v>41</v>
      </c>
      <c r="AL91" t="s">
        <v>54</v>
      </c>
      <c r="AM91" t="s">
        <v>1665</v>
      </c>
      <c r="AN91" t="s">
        <v>1666</v>
      </c>
      <c r="AO91" t="s">
        <v>3130</v>
      </c>
      <c r="AP91" t="s">
        <v>1670</v>
      </c>
      <c r="AQ91" t="s">
        <v>54</v>
      </c>
      <c r="AR91" t="s">
        <v>1671</v>
      </c>
      <c r="AS91" s="11" t="str">
        <f>IFERROR(VLOOKUP(AM91&amp;AN91&amp;AO91&amp;AP91&amp;AQ91&amp;AR91,Addresses!A:D,4,FALSE), "000000000000000")</f>
        <v>SHIPSF000137802</v>
      </c>
    </row>
    <row r="92" spans="1:45" x14ac:dyDescent="0.25">
      <c r="A92" t="s">
        <v>2981</v>
      </c>
      <c r="E92" t="s">
        <v>1672</v>
      </c>
      <c r="F92" t="s">
        <v>1673</v>
      </c>
      <c r="G92" t="s">
        <v>1672</v>
      </c>
      <c r="H92" t="s">
        <v>1673</v>
      </c>
      <c r="I92" t="s">
        <v>20</v>
      </c>
      <c r="S92" s="11">
        <f t="shared" si="3"/>
        <v>6</v>
      </c>
      <c r="U92" t="str">
        <f t="shared" si="4"/>
        <v>Campbell Co School District, KY</v>
      </c>
      <c r="V92" t="s">
        <v>41</v>
      </c>
      <c r="W92" t="s">
        <v>54</v>
      </c>
      <c r="X92" t="s">
        <v>435</v>
      </c>
      <c r="Y92" t="s">
        <v>436</v>
      </c>
      <c r="Z92" t="s">
        <v>435</v>
      </c>
      <c r="AA92" t="s">
        <v>436</v>
      </c>
      <c r="AB92" t="s">
        <v>437</v>
      </c>
      <c r="AC92" t="s">
        <v>4168</v>
      </c>
      <c r="AD92" t="s">
        <v>438</v>
      </c>
      <c r="AE92" t="s">
        <v>439</v>
      </c>
      <c r="AF92" t="s">
        <v>54</v>
      </c>
      <c r="AG92" t="s">
        <v>440</v>
      </c>
      <c r="AH92" s="18" t="str">
        <f>IFERROR(VLOOKUP(AB92&amp;AC92&amp;AD92&amp;AE92&amp;AF92&amp;AG92,Addresses!A:D,4,FALSE), "000000000000000")</f>
        <v>SHIPSF000043607</v>
      </c>
      <c r="AJ92" t="str">
        <f t="shared" si="5"/>
        <v>Johnson Co School District, KY</v>
      </c>
      <c r="AK92" t="s">
        <v>41</v>
      </c>
      <c r="AL92" t="s">
        <v>54</v>
      </c>
      <c r="AM92" t="s">
        <v>1672</v>
      </c>
      <c r="AN92" t="s">
        <v>1673</v>
      </c>
      <c r="AO92" t="s">
        <v>3131</v>
      </c>
      <c r="AP92" t="s">
        <v>1676</v>
      </c>
      <c r="AQ92" t="s">
        <v>54</v>
      </c>
      <c r="AR92" t="s">
        <v>1677</v>
      </c>
      <c r="AS92" s="11" t="str">
        <f>IFERROR(VLOOKUP(AM92&amp;AN92&amp;AO92&amp;AP92&amp;AQ92&amp;AR92,Addresses!A:D,4,FALSE), "000000000000000")</f>
        <v>SHIPSF000137803</v>
      </c>
    </row>
    <row r="93" spans="1:45" x14ac:dyDescent="0.25">
      <c r="A93" t="s">
        <v>2982</v>
      </c>
      <c r="E93" t="s">
        <v>1696</v>
      </c>
      <c r="F93" t="s">
        <v>1697</v>
      </c>
      <c r="G93" t="s">
        <v>1696</v>
      </c>
      <c r="H93" t="s">
        <v>1697</v>
      </c>
      <c r="I93" t="s">
        <v>20</v>
      </c>
      <c r="S93" s="11">
        <f t="shared" si="3"/>
        <v>11</v>
      </c>
      <c r="U93" t="str">
        <f t="shared" si="4"/>
        <v>Campbell Co School District, KY</v>
      </c>
      <c r="V93" t="s">
        <v>41</v>
      </c>
      <c r="W93" t="s">
        <v>54</v>
      </c>
      <c r="X93" t="s">
        <v>435</v>
      </c>
      <c r="Y93" t="s">
        <v>436</v>
      </c>
      <c r="Z93" t="s">
        <v>435</v>
      </c>
      <c r="AA93" t="s">
        <v>436</v>
      </c>
      <c r="AB93" t="s">
        <v>447</v>
      </c>
      <c r="AC93" t="s">
        <v>4164</v>
      </c>
      <c r="AD93" t="s">
        <v>4165</v>
      </c>
      <c r="AE93" t="s">
        <v>439</v>
      </c>
      <c r="AF93" t="s">
        <v>54</v>
      </c>
      <c r="AG93" t="s">
        <v>440</v>
      </c>
      <c r="AH93" s="18" t="str">
        <f>IFERROR(VLOOKUP(AB93&amp;AC93&amp;AD93&amp;AE93&amp;AF93&amp;AG93,Addresses!A:D,4,FALSE), "000000000000000")</f>
        <v>SHIPSF000123121</v>
      </c>
      <c r="AJ93" t="str">
        <f t="shared" si="5"/>
        <v>Kenton Co School District, KY</v>
      </c>
      <c r="AK93" t="s">
        <v>41</v>
      </c>
      <c r="AL93" t="s">
        <v>54</v>
      </c>
      <c r="AM93" t="s">
        <v>1696</v>
      </c>
      <c r="AN93" t="s">
        <v>1697</v>
      </c>
      <c r="AO93" t="s">
        <v>3132</v>
      </c>
      <c r="AP93" t="s">
        <v>1706</v>
      </c>
      <c r="AQ93" t="s">
        <v>54</v>
      </c>
      <c r="AR93" t="s">
        <v>168</v>
      </c>
      <c r="AS93" s="11" t="str">
        <f>IFERROR(VLOOKUP(AM93&amp;AN93&amp;AO93&amp;AP93&amp;AQ93&amp;AR93,Addresses!A:D,4,FALSE), "000000000000000")</f>
        <v>SHIPSF000044080</v>
      </c>
    </row>
    <row r="94" spans="1:45" x14ac:dyDescent="0.25">
      <c r="A94" t="s">
        <v>2983</v>
      </c>
      <c r="E94" t="s">
        <v>1742</v>
      </c>
      <c r="F94" t="s">
        <v>1743</v>
      </c>
      <c r="G94" t="s">
        <v>1742</v>
      </c>
      <c r="H94" t="s">
        <v>1743</v>
      </c>
      <c r="I94" t="s">
        <v>20</v>
      </c>
      <c r="S94" s="11">
        <f t="shared" si="3"/>
        <v>6</v>
      </c>
      <c r="U94" t="str">
        <f t="shared" si="4"/>
        <v>Campbell Co School District, KY</v>
      </c>
      <c r="V94" t="s">
        <v>41</v>
      </c>
      <c r="W94" t="s">
        <v>54</v>
      </c>
      <c r="X94" t="s">
        <v>435</v>
      </c>
      <c r="Y94" t="s">
        <v>436</v>
      </c>
      <c r="Z94" t="s">
        <v>435</v>
      </c>
      <c r="AA94" t="s">
        <v>436</v>
      </c>
      <c r="AB94" t="s">
        <v>448</v>
      </c>
      <c r="AC94" t="s">
        <v>4166</v>
      </c>
      <c r="AD94" t="s">
        <v>449</v>
      </c>
      <c r="AE94" t="s">
        <v>439</v>
      </c>
      <c r="AF94" t="s">
        <v>54</v>
      </c>
      <c r="AG94" t="s">
        <v>440</v>
      </c>
      <c r="AH94" s="18" t="str">
        <f>IFERROR(VLOOKUP(AB94&amp;AC94&amp;AD94&amp;AE94&amp;AF94&amp;AG94,Addresses!A:D,4,FALSE), "000000000000000")</f>
        <v>SHIPSF000044530</v>
      </c>
      <c r="AJ94" t="str">
        <f t="shared" si="5"/>
        <v>Kentucky Dept of Education, KY</v>
      </c>
      <c r="AK94" t="s">
        <v>41</v>
      </c>
      <c r="AL94" t="s">
        <v>54</v>
      </c>
      <c r="AM94" t="s">
        <v>1735</v>
      </c>
      <c r="AN94" t="s">
        <v>1736</v>
      </c>
      <c r="AO94" t="s">
        <v>3133</v>
      </c>
      <c r="AP94" t="s">
        <v>10</v>
      </c>
      <c r="AQ94" t="s">
        <v>54</v>
      </c>
      <c r="AR94" t="s">
        <v>946</v>
      </c>
      <c r="AS94" s="11" t="str">
        <f>IFERROR(VLOOKUP(AM94&amp;AN94&amp;AO94&amp;AP94&amp;AQ94&amp;AR94,Addresses!A:D,4,FALSE), "000000000000000")</f>
        <v>SHIPSF000137804</v>
      </c>
    </row>
    <row r="95" spans="1:45" x14ac:dyDescent="0.25">
      <c r="A95" t="s">
        <v>2984</v>
      </c>
      <c r="E95" t="s">
        <v>1769</v>
      </c>
      <c r="F95" t="s">
        <v>1770</v>
      </c>
      <c r="G95" t="s">
        <v>1769</v>
      </c>
      <c r="H95" t="s">
        <v>1770</v>
      </c>
      <c r="I95" t="s">
        <v>20</v>
      </c>
      <c r="S95" s="11">
        <f t="shared" si="3"/>
        <v>7</v>
      </c>
      <c r="U95" t="str">
        <f t="shared" si="4"/>
        <v>Campbell Co School District, KY</v>
      </c>
      <c r="V95" t="s">
        <v>41</v>
      </c>
      <c r="W95" t="s">
        <v>54</v>
      </c>
      <c r="X95" t="s">
        <v>435</v>
      </c>
      <c r="Y95" t="s">
        <v>436</v>
      </c>
      <c r="Z95" t="s">
        <v>435</v>
      </c>
      <c r="AA95" t="s">
        <v>436</v>
      </c>
      <c r="AB95" t="s">
        <v>441</v>
      </c>
      <c r="AC95" t="s">
        <v>4098</v>
      </c>
      <c r="AD95" t="s">
        <v>442</v>
      </c>
      <c r="AE95" t="s">
        <v>443</v>
      </c>
      <c r="AF95" t="s">
        <v>54</v>
      </c>
      <c r="AG95" t="s">
        <v>444</v>
      </c>
      <c r="AH95" s="18" t="str">
        <f>IFERROR(VLOOKUP(AB95&amp;AC95&amp;AD95&amp;AE95&amp;AF95&amp;AG95,Addresses!A:D,4,FALSE), "000000000000000")</f>
        <v>SHIPSF000043619</v>
      </c>
      <c r="AJ95" t="str">
        <f t="shared" si="5"/>
        <v>Knott Co School District, KY</v>
      </c>
      <c r="AK95" t="s">
        <v>41</v>
      </c>
      <c r="AL95" t="s">
        <v>54</v>
      </c>
      <c r="AM95" t="s">
        <v>1742</v>
      </c>
      <c r="AN95" t="s">
        <v>1743</v>
      </c>
      <c r="AO95" t="s">
        <v>8250</v>
      </c>
      <c r="AP95" t="s">
        <v>1763</v>
      </c>
      <c r="AQ95" t="s">
        <v>54</v>
      </c>
      <c r="AR95" t="s">
        <v>1764</v>
      </c>
      <c r="AS95" s="11" t="str">
        <f>IFERROR(VLOOKUP(AM95&amp;AN95&amp;AO95&amp;AP95&amp;AQ95&amp;AR95,Addresses!A:D,4,FALSE), "000000000000000")</f>
        <v>000000000000000</v>
      </c>
    </row>
    <row r="96" spans="1:45" x14ac:dyDescent="0.25">
      <c r="A96" t="s">
        <v>2985</v>
      </c>
      <c r="E96" t="s">
        <v>1792</v>
      </c>
      <c r="F96" t="s">
        <v>1793</v>
      </c>
      <c r="G96" t="s">
        <v>1792</v>
      </c>
      <c r="H96" t="s">
        <v>1793</v>
      </c>
      <c r="I96" t="s">
        <v>20</v>
      </c>
      <c r="S96" s="11">
        <f t="shared" si="3"/>
        <v>2</v>
      </c>
      <c r="U96" t="str">
        <f t="shared" si="4"/>
        <v>Campbell Co School District, KY</v>
      </c>
      <c r="V96" t="s">
        <v>41</v>
      </c>
      <c r="W96" t="s">
        <v>54</v>
      </c>
      <c r="X96" t="s">
        <v>435</v>
      </c>
      <c r="Y96" t="s">
        <v>436</v>
      </c>
      <c r="Z96" t="s">
        <v>435</v>
      </c>
      <c r="AA96" t="s">
        <v>436</v>
      </c>
      <c r="AB96" t="s">
        <v>445</v>
      </c>
      <c r="AC96" t="s">
        <v>4167</v>
      </c>
      <c r="AD96" t="s">
        <v>446</v>
      </c>
      <c r="AE96" t="s">
        <v>443</v>
      </c>
      <c r="AF96" t="s">
        <v>54</v>
      </c>
      <c r="AG96" t="s">
        <v>444</v>
      </c>
      <c r="AH96" s="18" t="str">
        <f>IFERROR(VLOOKUP(AB96&amp;AC96&amp;AD96&amp;AE96&amp;AF96&amp;AG96,Addresses!A:D,4,FALSE), "000000000000000")</f>
        <v>SHIPSF000043608</v>
      </c>
      <c r="AJ96" t="str">
        <f t="shared" si="5"/>
        <v>Knox Co School District, KY</v>
      </c>
      <c r="AK96" t="s">
        <v>41</v>
      </c>
      <c r="AL96" t="s">
        <v>54</v>
      </c>
      <c r="AM96" t="s">
        <v>1769</v>
      </c>
      <c r="AN96" t="s">
        <v>1770</v>
      </c>
      <c r="AO96" t="s">
        <v>3134</v>
      </c>
      <c r="AP96" t="s">
        <v>116</v>
      </c>
      <c r="AQ96" t="s">
        <v>54</v>
      </c>
      <c r="AR96" t="s">
        <v>117</v>
      </c>
      <c r="AS96" s="11" t="str">
        <f>IFERROR(VLOOKUP(AM96&amp;AN96&amp;AO96&amp;AP96&amp;AQ96&amp;AR96,Addresses!A:D,4,FALSE), "000000000000000")</f>
        <v>SHIPSF000090623</v>
      </c>
    </row>
    <row r="97" spans="1:45" x14ac:dyDescent="0.25">
      <c r="A97" t="s">
        <v>2986</v>
      </c>
      <c r="E97" t="s">
        <v>1801</v>
      </c>
      <c r="F97" t="s">
        <v>1802</v>
      </c>
      <c r="G97" t="s">
        <v>1801</v>
      </c>
      <c r="H97" t="s">
        <v>1802</v>
      </c>
      <c r="I97" t="s">
        <v>20</v>
      </c>
      <c r="S97" s="11">
        <f t="shared" si="3"/>
        <v>11</v>
      </c>
      <c r="U97" t="str">
        <f t="shared" si="4"/>
        <v>Campbellsville Ind School Dist, KY</v>
      </c>
      <c r="V97" t="s">
        <v>41</v>
      </c>
      <c r="W97" t="s">
        <v>54</v>
      </c>
      <c r="X97" t="s">
        <v>450</v>
      </c>
      <c r="Y97" t="s">
        <v>451</v>
      </c>
      <c r="Z97" t="s">
        <v>450</v>
      </c>
      <c r="AA97" t="s">
        <v>451</v>
      </c>
      <c r="AB97" t="s">
        <v>452</v>
      </c>
      <c r="AC97" t="s">
        <v>4176</v>
      </c>
      <c r="AD97" t="s">
        <v>453</v>
      </c>
      <c r="AE97" t="s">
        <v>454</v>
      </c>
      <c r="AF97" t="s">
        <v>54</v>
      </c>
      <c r="AG97" t="s">
        <v>455</v>
      </c>
      <c r="AH97" s="18" t="str">
        <f>IFERROR(VLOOKUP(AB97&amp;AC97&amp;AD97&amp;AE97&amp;AF97&amp;AG97,Addresses!A:D,4,FALSE), "000000000000000")</f>
        <v>SHIPSF000045565</v>
      </c>
      <c r="AJ97" t="str">
        <f t="shared" si="5"/>
        <v>Larue Co School District, KY</v>
      </c>
      <c r="AK97" t="s">
        <v>41</v>
      </c>
      <c r="AL97" t="s">
        <v>54</v>
      </c>
      <c r="AM97" t="s">
        <v>1792</v>
      </c>
      <c r="AN97" t="s">
        <v>1793</v>
      </c>
      <c r="AO97" t="s">
        <v>3135</v>
      </c>
      <c r="AP97" t="s">
        <v>1796</v>
      </c>
      <c r="AQ97" t="s">
        <v>54</v>
      </c>
      <c r="AR97" t="s">
        <v>1797</v>
      </c>
      <c r="AS97" s="11" t="str">
        <f>IFERROR(VLOOKUP(AM97&amp;AN97&amp;AO97&amp;AP97&amp;AQ97&amp;AR97,Addresses!A:D,4,FALSE), "000000000000000")</f>
        <v>000000000000000</v>
      </c>
    </row>
    <row r="98" spans="1:45" x14ac:dyDescent="0.25">
      <c r="A98" t="s">
        <v>2987</v>
      </c>
      <c r="E98" t="s">
        <v>1840</v>
      </c>
      <c r="F98" t="s">
        <v>1841</v>
      </c>
      <c r="G98" t="s">
        <v>1840</v>
      </c>
      <c r="H98" t="s">
        <v>1841</v>
      </c>
      <c r="I98" t="s">
        <v>20</v>
      </c>
      <c r="S98" s="11">
        <f t="shared" si="3"/>
        <v>3</v>
      </c>
      <c r="U98" t="str">
        <f t="shared" si="4"/>
        <v>Carlisle Co School District, KY</v>
      </c>
      <c r="V98" t="s">
        <v>41</v>
      </c>
      <c r="W98" t="s">
        <v>54</v>
      </c>
      <c r="X98" t="s">
        <v>456</v>
      </c>
      <c r="Y98" t="s">
        <v>457</v>
      </c>
      <c r="Z98" t="s">
        <v>456</v>
      </c>
      <c r="AA98" t="s">
        <v>457</v>
      </c>
      <c r="AB98" t="s">
        <v>458</v>
      </c>
      <c r="AC98" t="s">
        <v>459</v>
      </c>
      <c r="AD98" t="s">
        <v>460</v>
      </c>
      <c r="AE98" t="s">
        <v>461</v>
      </c>
      <c r="AF98" t="s">
        <v>54</v>
      </c>
      <c r="AG98" t="s">
        <v>462</v>
      </c>
      <c r="AH98" s="18" t="str">
        <f>IFERROR(VLOOKUP(AB98&amp;AC98&amp;AD98&amp;AE98&amp;AF98&amp;AG98,Addresses!A:D,4,FALSE), "000000000000000")</f>
        <v>SHIPSF000123085</v>
      </c>
      <c r="AJ98" t="str">
        <f t="shared" si="5"/>
        <v>Laurel Co School District, KY</v>
      </c>
      <c r="AK98" t="s">
        <v>41</v>
      </c>
      <c r="AL98" t="s">
        <v>54</v>
      </c>
      <c r="AM98" t="s">
        <v>1801</v>
      </c>
      <c r="AN98" t="s">
        <v>1802</v>
      </c>
      <c r="AO98" t="s">
        <v>3136</v>
      </c>
      <c r="AP98" t="s">
        <v>1806</v>
      </c>
      <c r="AQ98" t="s">
        <v>54</v>
      </c>
      <c r="AR98" t="s">
        <v>1807</v>
      </c>
      <c r="AS98" s="11" t="str">
        <f>IFERROR(VLOOKUP(AM98&amp;AN98&amp;AO98&amp;AP98&amp;AQ98&amp;AR98,Addresses!A:D,4,FALSE), "000000000000000")</f>
        <v>SHIPSF000137807</v>
      </c>
    </row>
    <row r="99" spans="1:45" x14ac:dyDescent="0.25">
      <c r="A99" t="s">
        <v>2988</v>
      </c>
      <c r="E99" t="s">
        <v>1855</v>
      </c>
      <c r="F99" t="s">
        <v>1856</v>
      </c>
      <c r="G99" t="s">
        <v>1855</v>
      </c>
      <c r="H99" t="s">
        <v>1856</v>
      </c>
      <c r="I99" t="s">
        <v>20</v>
      </c>
      <c r="S99" s="11">
        <f t="shared" si="3"/>
        <v>2</v>
      </c>
      <c r="U99" t="str">
        <f t="shared" si="4"/>
        <v>Carroll Co School District, KY</v>
      </c>
      <c r="V99" t="s">
        <v>41</v>
      </c>
      <c r="W99" t="s">
        <v>54</v>
      </c>
      <c r="X99" t="s">
        <v>463</v>
      </c>
      <c r="Y99" t="s">
        <v>464</v>
      </c>
      <c r="Z99" t="s">
        <v>463</v>
      </c>
      <c r="AA99" t="s">
        <v>464</v>
      </c>
      <c r="AB99" t="s">
        <v>465</v>
      </c>
      <c r="AC99" t="s">
        <v>466</v>
      </c>
      <c r="AD99" t="s">
        <v>467</v>
      </c>
      <c r="AE99" t="s">
        <v>468</v>
      </c>
      <c r="AF99" t="s">
        <v>54</v>
      </c>
      <c r="AG99" t="s">
        <v>469</v>
      </c>
      <c r="AH99" s="18" t="str">
        <f>IFERROR(VLOOKUP(AB99&amp;AC99&amp;AD99&amp;AE99&amp;AF99&amp;AG99,Addresses!A:D,4,FALSE), "000000000000000")</f>
        <v>SHIPSF000123120</v>
      </c>
      <c r="AJ99" t="str">
        <f t="shared" si="5"/>
        <v>Lawrence Co School District, KY</v>
      </c>
      <c r="AK99" t="s">
        <v>41</v>
      </c>
      <c r="AL99" t="s">
        <v>54</v>
      </c>
      <c r="AM99" t="s">
        <v>1840</v>
      </c>
      <c r="AN99" t="s">
        <v>1841</v>
      </c>
      <c r="AO99" t="s">
        <v>3137</v>
      </c>
      <c r="AP99" t="s">
        <v>1850</v>
      </c>
      <c r="AQ99" t="s">
        <v>54</v>
      </c>
      <c r="AR99" t="s">
        <v>1851</v>
      </c>
      <c r="AS99" s="11" t="str">
        <f>IFERROR(VLOOKUP(AM99&amp;AN99&amp;AO99&amp;AP99&amp;AQ99&amp;AR99,Addresses!A:D,4,FALSE), "000000000000000")</f>
        <v>SHIPSF000017149</v>
      </c>
    </row>
    <row r="100" spans="1:45" x14ac:dyDescent="0.25">
      <c r="A100" t="s">
        <v>2989</v>
      </c>
      <c r="E100" t="s">
        <v>1862</v>
      </c>
      <c r="F100" t="s">
        <v>1863</v>
      </c>
      <c r="G100" t="s">
        <v>1862</v>
      </c>
      <c r="H100" t="s">
        <v>1863</v>
      </c>
      <c r="I100" t="s">
        <v>20</v>
      </c>
      <c r="S100" s="11">
        <f t="shared" si="3"/>
        <v>4</v>
      </c>
      <c r="U100" t="str">
        <f t="shared" si="4"/>
        <v>Carter Co School District, KY</v>
      </c>
      <c r="V100" t="s">
        <v>41</v>
      </c>
      <c r="W100" t="s">
        <v>54</v>
      </c>
      <c r="X100" t="s">
        <v>470</v>
      </c>
      <c r="Y100" t="s">
        <v>471</v>
      </c>
      <c r="Z100" t="s">
        <v>470</v>
      </c>
      <c r="AA100" t="s">
        <v>471</v>
      </c>
      <c r="AB100" t="s">
        <v>477</v>
      </c>
      <c r="AC100" t="s">
        <v>478</v>
      </c>
      <c r="AD100" t="s">
        <v>479</v>
      </c>
      <c r="AE100" t="s">
        <v>475</v>
      </c>
      <c r="AF100" t="s">
        <v>54</v>
      </c>
      <c r="AG100" t="s">
        <v>476</v>
      </c>
      <c r="AH100" s="18" t="str">
        <f>IFERROR(VLOOKUP(AB100&amp;AC100&amp;AD100&amp;AE100&amp;AF100&amp;AG100,Addresses!A:D,4,FALSE), "000000000000000")</f>
        <v>SHIPSF000137674</v>
      </c>
      <c r="AJ100" t="str">
        <f t="shared" si="5"/>
        <v>Lee Co School District, KY</v>
      </c>
      <c r="AK100" t="s">
        <v>41</v>
      </c>
      <c r="AL100" t="s">
        <v>54</v>
      </c>
      <c r="AM100" t="s">
        <v>1855</v>
      </c>
      <c r="AN100" t="s">
        <v>1856</v>
      </c>
      <c r="AO100" t="s">
        <v>8251</v>
      </c>
      <c r="AP100" t="s">
        <v>1860</v>
      </c>
      <c r="AQ100" t="s">
        <v>54</v>
      </c>
      <c r="AR100" t="s">
        <v>1861</v>
      </c>
      <c r="AS100" s="11" t="str">
        <f>IFERROR(VLOOKUP(AM100&amp;AN100&amp;AO100&amp;AP100&amp;AQ100&amp;AR100,Addresses!A:D,4,FALSE), "000000000000000")</f>
        <v>000000000000000</v>
      </c>
    </row>
    <row r="101" spans="1:45" x14ac:dyDescent="0.25">
      <c r="A101" t="s">
        <v>2990</v>
      </c>
      <c r="E101" t="s">
        <v>1880</v>
      </c>
      <c r="F101" t="s">
        <v>1881</v>
      </c>
      <c r="G101" t="s">
        <v>1880</v>
      </c>
      <c r="H101" t="s">
        <v>1881</v>
      </c>
      <c r="I101" t="s">
        <v>20</v>
      </c>
      <c r="S101" s="11">
        <f t="shared" si="3"/>
        <v>5</v>
      </c>
      <c r="U101" t="str">
        <f t="shared" si="4"/>
        <v>Carter Co School District, KY</v>
      </c>
      <c r="V101" t="s">
        <v>41</v>
      </c>
      <c r="W101" t="s">
        <v>54</v>
      </c>
      <c r="X101" t="s">
        <v>470</v>
      </c>
      <c r="Y101" t="s">
        <v>471</v>
      </c>
      <c r="Z101" t="s">
        <v>470</v>
      </c>
      <c r="AA101" t="s">
        <v>471</v>
      </c>
      <c r="AB101" t="s">
        <v>480</v>
      </c>
      <c r="AC101" t="s">
        <v>481</v>
      </c>
      <c r="AD101" t="s">
        <v>4177</v>
      </c>
      <c r="AE101" t="s">
        <v>482</v>
      </c>
      <c r="AF101" t="s">
        <v>54</v>
      </c>
      <c r="AG101" t="s">
        <v>483</v>
      </c>
      <c r="AH101" s="18" t="str">
        <f>IFERROR(VLOOKUP(AB101&amp;AC101&amp;AD101&amp;AE101&amp;AF101&amp;AG101,Addresses!A:D,4,FALSE), "000000000000000")</f>
        <v>SHIPSF000043622</v>
      </c>
      <c r="AJ101" t="str">
        <f t="shared" si="5"/>
        <v>Leslie Co School District, KY</v>
      </c>
      <c r="AK101" t="s">
        <v>41</v>
      </c>
      <c r="AL101" t="s">
        <v>54</v>
      </c>
      <c r="AM101" t="s">
        <v>1862</v>
      </c>
      <c r="AN101" t="s">
        <v>1863</v>
      </c>
      <c r="AO101" t="s">
        <v>8252</v>
      </c>
      <c r="AP101" t="s">
        <v>1870</v>
      </c>
      <c r="AQ101" t="s">
        <v>54</v>
      </c>
      <c r="AR101" t="s">
        <v>1871</v>
      </c>
      <c r="AS101" s="11" t="str">
        <f>IFERROR(VLOOKUP(AM101&amp;AN101&amp;AO101&amp;AP101&amp;AQ101&amp;AR101,Addresses!A:D,4,FALSE), "000000000000000")</f>
        <v>000000000000000</v>
      </c>
    </row>
    <row r="102" spans="1:45" x14ac:dyDescent="0.25">
      <c r="A102" t="s">
        <v>2991</v>
      </c>
      <c r="E102" t="s">
        <v>1901</v>
      </c>
      <c r="F102" t="s">
        <v>1902</v>
      </c>
      <c r="G102" t="s">
        <v>1901</v>
      </c>
      <c r="H102" t="s">
        <v>1902</v>
      </c>
      <c r="I102" t="s">
        <v>20</v>
      </c>
      <c r="S102" s="11">
        <f t="shared" si="3"/>
        <v>4</v>
      </c>
      <c r="U102" t="str">
        <f t="shared" si="4"/>
        <v>Carter Co School District, KY</v>
      </c>
      <c r="V102" t="s">
        <v>41</v>
      </c>
      <c r="W102" t="s">
        <v>54</v>
      </c>
      <c r="X102" t="s">
        <v>470</v>
      </c>
      <c r="Y102" t="s">
        <v>471</v>
      </c>
      <c r="Z102" t="s">
        <v>470</v>
      </c>
      <c r="AA102" t="s">
        <v>471</v>
      </c>
      <c r="AB102" t="s">
        <v>487</v>
      </c>
      <c r="AC102" t="s">
        <v>488</v>
      </c>
      <c r="AD102" t="s">
        <v>489</v>
      </c>
      <c r="AE102" t="s">
        <v>490</v>
      </c>
      <c r="AF102" t="s">
        <v>54</v>
      </c>
      <c r="AG102" t="s">
        <v>491</v>
      </c>
      <c r="AH102" s="18" t="str">
        <f>IFERROR(VLOOKUP(AB102&amp;AC102&amp;AD102&amp;AE102&amp;AF102&amp;AG102,Addresses!A:D,4,FALSE), "000000000000000")</f>
        <v>SHIPSF000137675</v>
      </c>
      <c r="AJ102" t="str">
        <f t="shared" si="5"/>
        <v>Letcher Co Public School Dist, KY</v>
      </c>
      <c r="AK102" t="s">
        <v>41</v>
      </c>
      <c r="AL102" t="s">
        <v>54</v>
      </c>
      <c r="AM102" t="s">
        <v>1880</v>
      </c>
      <c r="AN102" t="s">
        <v>1881</v>
      </c>
      <c r="AO102" t="s">
        <v>3138</v>
      </c>
      <c r="AP102" t="s">
        <v>1889</v>
      </c>
      <c r="AQ102" t="s">
        <v>54</v>
      </c>
      <c r="AR102" t="s">
        <v>1890</v>
      </c>
      <c r="AS102" s="11" t="str">
        <f>IFERROR(VLOOKUP(AM102&amp;AN102&amp;AO102&amp;AP102&amp;AQ102&amp;AR102,Addresses!A:D,4,FALSE), "000000000000000")</f>
        <v>SHIPSF000123096</v>
      </c>
    </row>
    <row r="103" spans="1:45" x14ac:dyDescent="0.25">
      <c r="A103" t="s">
        <v>2992</v>
      </c>
      <c r="E103" t="s">
        <v>1917</v>
      </c>
      <c r="F103" t="s">
        <v>1918</v>
      </c>
      <c r="G103" t="s">
        <v>1917</v>
      </c>
      <c r="H103" t="s">
        <v>1918</v>
      </c>
      <c r="I103" t="s">
        <v>20</v>
      </c>
      <c r="S103" s="11">
        <f t="shared" si="3"/>
        <v>6</v>
      </c>
      <c r="U103" t="str">
        <f t="shared" si="4"/>
        <v>Carter Co School District, KY</v>
      </c>
      <c r="V103" t="s">
        <v>41</v>
      </c>
      <c r="W103" t="s">
        <v>54</v>
      </c>
      <c r="X103" t="s">
        <v>470</v>
      </c>
      <c r="Y103" t="s">
        <v>471</v>
      </c>
      <c r="Z103" t="s">
        <v>470</v>
      </c>
      <c r="AA103" t="s">
        <v>471</v>
      </c>
      <c r="AB103" t="s">
        <v>484</v>
      </c>
      <c r="AC103" t="s">
        <v>485</v>
      </c>
      <c r="AD103" t="s">
        <v>486</v>
      </c>
      <c r="AE103" t="s">
        <v>475</v>
      </c>
      <c r="AF103" t="s">
        <v>54</v>
      </c>
      <c r="AG103" t="s">
        <v>476</v>
      </c>
      <c r="AH103" s="18" t="str">
        <f>IFERROR(VLOOKUP(AB103&amp;AC103&amp;AD103&amp;AE103&amp;AF103&amp;AG103,Addresses!A:D,4,FALSE), "000000000000000")</f>
        <v>SHIPSF000043616</v>
      </c>
      <c r="AJ103" t="str">
        <f t="shared" si="5"/>
        <v>Lewis Co School District, KY</v>
      </c>
      <c r="AK103" t="s">
        <v>41</v>
      </c>
      <c r="AL103" t="s">
        <v>54</v>
      </c>
      <c r="AM103" t="s">
        <v>1901</v>
      </c>
      <c r="AN103" t="s">
        <v>1902</v>
      </c>
      <c r="AO103" t="s">
        <v>8253</v>
      </c>
      <c r="AP103" t="s">
        <v>1908</v>
      </c>
      <c r="AQ103" t="s">
        <v>54</v>
      </c>
      <c r="AR103" t="s">
        <v>1909</v>
      </c>
      <c r="AS103" s="11" t="str">
        <f>IFERROR(VLOOKUP(AM103&amp;AN103&amp;AO103&amp;AP103&amp;AQ103&amp;AR103,Addresses!A:D,4,FALSE), "000000000000000")</f>
        <v>000000000000000</v>
      </c>
    </row>
    <row r="104" spans="1:45" x14ac:dyDescent="0.25">
      <c r="A104" t="s">
        <v>2993</v>
      </c>
      <c r="E104" t="s">
        <v>1939</v>
      </c>
      <c r="F104" t="s">
        <v>1940</v>
      </c>
      <c r="G104" t="s">
        <v>1939</v>
      </c>
      <c r="H104" t="s">
        <v>1940</v>
      </c>
      <c r="I104" t="s">
        <v>20</v>
      </c>
      <c r="S104" s="11">
        <f t="shared" si="3"/>
        <v>2</v>
      </c>
      <c r="U104" t="str">
        <f t="shared" si="4"/>
        <v>Carter Co School District, KY</v>
      </c>
      <c r="V104" t="s">
        <v>41</v>
      </c>
      <c r="W104" t="s">
        <v>54</v>
      </c>
      <c r="X104" t="s">
        <v>470</v>
      </c>
      <c r="Y104" t="s">
        <v>471</v>
      </c>
      <c r="Z104" t="s">
        <v>470</v>
      </c>
      <c r="AA104" t="s">
        <v>471</v>
      </c>
      <c r="AB104" t="s">
        <v>472</v>
      </c>
      <c r="AC104" t="s">
        <v>473</v>
      </c>
      <c r="AD104" t="s">
        <v>474</v>
      </c>
      <c r="AE104" t="s">
        <v>475</v>
      </c>
      <c r="AF104" t="s">
        <v>54</v>
      </c>
      <c r="AG104" t="s">
        <v>476</v>
      </c>
      <c r="AH104" s="18" t="str">
        <f>IFERROR(VLOOKUP(AB104&amp;AC104&amp;AD104&amp;AE104&amp;AF104&amp;AG104,Addresses!A:D,4,FALSE), "000000000000000")</f>
        <v>SHIPSF000137673</v>
      </c>
      <c r="AJ104" t="str">
        <f t="shared" si="5"/>
        <v>Lincoln Co School District, KY</v>
      </c>
      <c r="AK104" t="s">
        <v>41</v>
      </c>
      <c r="AL104" t="s">
        <v>54</v>
      </c>
      <c r="AM104" t="s">
        <v>1917</v>
      </c>
      <c r="AN104" t="s">
        <v>1918</v>
      </c>
      <c r="AO104" t="s">
        <v>3139</v>
      </c>
      <c r="AP104" t="s">
        <v>1935</v>
      </c>
      <c r="AQ104" t="s">
        <v>54</v>
      </c>
      <c r="AR104" t="s">
        <v>1936</v>
      </c>
      <c r="AS104" s="11" t="str">
        <f>IFERROR(VLOOKUP(AM104&amp;AN104&amp;AO104&amp;AP104&amp;AQ104&amp;AR104,Addresses!A:D,4,FALSE), "000000000000000")</f>
        <v>SHIPSF000122360</v>
      </c>
    </row>
    <row r="105" spans="1:45" x14ac:dyDescent="0.25">
      <c r="A105" t="s">
        <v>2994</v>
      </c>
      <c r="E105" t="s">
        <v>1951</v>
      </c>
      <c r="F105" t="s">
        <v>1952</v>
      </c>
      <c r="G105" t="s">
        <v>1951</v>
      </c>
      <c r="H105" t="s">
        <v>1952</v>
      </c>
      <c r="I105" t="s">
        <v>20</v>
      </c>
      <c r="S105" s="11">
        <f t="shared" si="3"/>
        <v>5</v>
      </c>
      <c r="U105" t="str">
        <f t="shared" si="4"/>
        <v>Carter Co School District, KY</v>
      </c>
      <c r="V105" t="s">
        <v>41</v>
      </c>
      <c r="W105" t="s">
        <v>54</v>
      </c>
      <c r="X105" t="s">
        <v>470</v>
      </c>
      <c r="Y105" t="s">
        <v>471</v>
      </c>
      <c r="Z105" t="s">
        <v>470</v>
      </c>
      <c r="AA105" t="s">
        <v>471</v>
      </c>
      <c r="AB105" t="s">
        <v>492</v>
      </c>
      <c r="AC105" t="s">
        <v>493</v>
      </c>
      <c r="AD105" t="s">
        <v>494</v>
      </c>
      <c r="AE105" t="s">
        <v>482</v>
      </c>
      <c r="AF105" t="s">
        <v>54</v>
      </c>
      <c r="AG105" t="s">
        <v>483</v>
      </c>
      <c r="AH105" s="18" t="str">
        <f>IFERROR(VLOOKUP(AB105&amp;AC105&amp;AD105&amp;AE105&amp;AF105&amp;AG105,Addresses!A:D,4,FALSE), "000000000000000")</f>
        <v>SHIPSF000137676</v>
      </c>
      <c r="AJ105" t="str">
        <f t="shared" si="5"/>
        <v>Livingston Co School District, KY</v>
      </c>
      <c r="AK105" t="s">
        <v>41</v>
      </c>
      <c r="AL105" t="s">
        <v>54</v>
      </c>
      <c r="AM105" t="s">
        <v>1939</v>
      </c>
      <c r="AN105" t="s">
        <v>1940</v>
      </c>
      <c r="AO105" t="s">
        <v>3140</v>
      </c>
      <c r="AP105" t="s">
        <v>1949</v>
      </c>
      <c r="AQ105" t="s">
        <v>54</v>
      </c>
      <c r="AR105" t="s">
        <v>1950</v>
      </c>
      <c r="AS105" s="11" t="str">
        <f>IFERROR(VLOOKUP(AM105&amp;AN105&amp;AO105&amp;AP105&amp;AQ105&amp;AR105,Addresses!A:D,4,FALSE), "000000000000000")</f>
        <v>SHIPSF000114606</v>
      </c>
    </row>
    <row r="106" spans="1:45" x14ac:dyDescent="0.25">
      <c r="A106" t="s">
        <v>2995</v>
      </c>
      <c r="E106" t="s">
        <v>1978</v>
      </c>
      <c r="F106" t="s">
        <v>1979</v>
      </c>
      <c r="G106" t="s">
        <v>1978</v>
      </c>
      <c r="H106" t="s">
        <v>1979</v>
      </c>
      <c r="I106" t="s">
        <v>20</v>
      </c>
      <c r="S106" s="11">
        <f t="shared" si="3"/>
        <v>1</v>
      </c>
      <c r="U106" t="str">
        <f t="shared" si="4"/>
        <v>Casey Co School District, KY</v>
      </c>
      <c r="V106" t="s">
        <v>41</v>
      </c>
      <c r="W106" t="s">
        <v>54</v>
      </c>
      <c r="X106" t="s">
        <v>495</v>
      </c>
      <c r="Y106" t="s">
        <v>496</v>
      </c>
      <c r="Z106" t="s">
        <v>495</v>
      </c>
      <c r="AA106" t="s">
        <v>496</v>
      </c>
      <c r="AB106" t="s">
        <v>504</v>
      </c>
      <c r="AC106" t="s">
        <v>4178</v>
      </c>
      <c r="AD106" t="s">
        <v>505</v>
      </c>
      <c r="AE106" t="s">
        <v>500</v>
      </c>
      <c r="AF106" t="s">
        <v>54</v>
      </c>
      <c r="AG106" t="s">
        <v>501</v>
      </c>
      <c r="AH106" s="18" t="str">
        <f>IFERROR(VLOOKUP(AB106&amp;AC106&amp;AD106&amp;AE106&amp;AF106&amp;AG106,Addresses!A:D,4,FALSE), "000000000000000")</f>
        <v>SHIPSF000123218</v>
      </c>
      <c r="AJ106" t="str">
        <f t="shared" si="5"/>
        <v>Logan Co School District, KY</v>
      </c>
      <c r="AK106" t="s">
        <v>41</v>
      </c>
      <c r="AL106" t="s">
        <v>54</v>
      </c>
      <c r="AM106" t="s">
        <v>1951</v>
      </c>
      <c r="AN106" t="s">
        <v>1952</v>
      </c>
      <c r="AO106" t="s">
        <v>8254</v>
      </c>
      <c r="AP106" t="s">
        <v>1966</v>
      </c>
      <c r="AQ106" t="s">
        <v>54</v>
      </c>
      <c r="AR106" t="s">
        <v>1967</v>
      </c>
      <c r="AS106" s="11" t="str">
        <f>IFERROR(VLOOKUP(AM106&amp;AN106&amp;AO106&amp;AP106&amp;AQ106&amp;AR106,Addresses!A:D,4,FALSE), "000000000000000")</f>
        <v>000000000000000</v>
      </c>
    </row>
    <row r="107" spans="1:45" x14ac:dyDescent="0.25">
      <c r="A107" t="s">
        <v>2996</v>
      </c>
      <c r="E107" t="s">
        <v>1985</v>
      </c>
      <c r="F107" t="s">
        <v>1986</v>
      </c>
      <c r="G107" t="s">
        <v>1985</v>
      </c>
      <c r="H107" t="s">
        <v>1986</v>
      </c>
      <c r="I107" t="s">
        <v>20</v>
      </c>
      <c r="S107" s="11">
        <f t="shared" si="3"/>
        <v>1</v>
      </c>
      <c r="U107" t="str">
        <f t="shared" si="4"/>
        <v>Casey Co School District, KY</v>
      </c>
      <c r="V107" t="s">
        <v>41</v>
      </c>
      <c r="W107" t="s">
        <v>54</v>
      </c>
      <c r="X107" t="s">
        <v>495</v>
      </c>
      <c r="Y107" t="s">
        <v>496</v>
      </c>
      <c r="Z107" t="s">
        <v>495</v>
      </c>
      <c r="AA107" t="s">
        <v>496</v>
      </c>
      <c r="AB107" t="s">
        <v>502</v>
      </c>
      <c r="AC107" t="s">
        <v>6</v>
      </c>
      <c r="AD107" t="s">
        <v>503</v>
      </c>
      <c r="AE107" t="s">
        <v>500</v>
      </c>
      <c r="AF107" t="s">
        <v>54</v>
      </c>
      <c r="AG107" t="s">
        <v>501</v>
      </c>
      <c r="AH107" s="18" t="str">
        <f>IFERROR(VLOOKUP(AB107&amp;AC107&amp;AD107&amp;AE107&amp;AF107&amp;AG107,Addresses!A:D,4,FALSE), "000000000000000")</f>
        <v>SHIPSF000043199</v>
      </c>
      <c r="AJ107" t="str">
        <f t="shared" si="5"/>
        <v>Ludlow Ind School District, KY</v>
      </c>
      <c r="AK107" t="s">
        <v>41</v>
      </c>
      <c r="AL107" t="s">
        <v>54</v>
      </c>
      <c r="AM107" t="s">
        <v>1978</v>
      </c>
      <c r="AN107" t="s">
        <v>1979</v>
      </c>
      <c r="AO107" t="s">
        <v>3141</v>
      </c>
      <c r="AP107" t="s">
        <v>1983</v>
      </c>
      <c r="AQ107" t="s">
        <v>54</v>
      </c>
      <c r="AR107" t="s">
        <v>1984</v>
      </c>
      <c r="AS107" s="11" t="str">
        <f>IFERROR(VLOOKUP(AM107&amp;AN107&amp;AO107&amp;AP107&amp;AQ107&amp;AR107,Addresses!A:D,4,FALSE), "000000000000000")</f>
        <v>SHIPSF000014091</v>
      </c>
    </row>
    <row r="108" spans="1:45" x14ac:dyDescent="0.25">
      <c r="A108" t="s">
        <v>2997</v>
      </c>
      <c r="E108" t="s">
        <v>1992</v>
      </c>
      <c r="F108" t="s">
        <v>1993</v>
      </c>
      <c r="G108" t="s">
        <v>1992</v>
      </c>
      <c r="H108" t="s">
        <v>1993</v>
      </c>
      <c r="I108" t="s">
        <v>20</v>
      </c>
      <c r="S108" s="11">
        <f t="shared" si="3"/>
        <v>6</v>
      </c>
      <c r="U108" t="str">
        <f t="shared" si="4"/>
        <v>Casey Co School District, KY</v>
      </c>
      <c r="V108" t="s">
        <v>41</v>
      </c>
      <c r="W108" t="s">
        <v>54</v>
      </c>
      <c r="X108" t="s">
        <v>495</v>
      </c>
      <c r="Y108" t="s">
        <v>496</v>
      </c>
      <c r="Z108" t="s">
        <v>495</v>
      </c>
      <c r="AA108" t="s">
        <v>496</v>
      </c>
      <c r="AB108" t="s">
        <v>497</v>
      </c>
      <c r="AC108" t="s">
        <v>498</v>
      </c>
      <c r="AD108" t="s">
        <v>499</v>
      </c>
      <c r="AE108" t="s">
        <v>500</v>
      </c>
      <c r="AF108" t="s">
        <v>54</v>
      </c>
      <c r="AG108" t="s">
        <v>501</v>
      </c>
      <c r="AH108" s="18" t="str">
        <f>IFERROR(VLOOKUP(AB108&amp;AC108&amp;AD108&amp;AE108&amp;AF108&amp;AG108,Addresses!A:D,4,FALSE), "000000000000000")</f>
        <v>SHIPSF000099072</v>
      </c>
      <c r="AJ108" t="str">
        <f t="shared" si="5"/>
        <v>Lyon Co School District, KY</v>
      </c>
      <c r="AK108" t="s">
        <v>41</v>
      </c>
      <c r="AL108" t="s">
        <v>54</v>
      </c>
      <c r="AM108" t="s">
        <v>1985</v>
      </c>
      <c r="AN108" t="s">
        <v>1986</v>
      </c>
      <c r="AO108" t="s">
        <v>3142</v>
      </c>
      <c r="AP108" t="s">
        <v>1990</v>
      </c>
      <c r="AQ108" t="s">
        <v>54</v>
      </c>
      <c r="AR108" t="s">
        <v>1991</v>
      </c>
      <c r="AS108" s="11" t="str">
        <f>IFERROR(VLOOKUP(AM108&amp;AN108&amp;AO108&amp;AP108&amp;AQ108&amp;AR108,Addresses!A:D,4,FALSE), "000000000000000")</f>
        <v>SHIPSF000014080</v>
      </c>
    </row>
    <row r="109" spans="1:45" x14ac:dyDescent="0.25">
      <c r="A109" t="s">
        <v>2998</v>
      </c>
      <c r="E109" t="s">
        <v>2009</v>
      </c>
      <c r="F109" t="s">
        <v>2010</v>
      </c>
      <c r="G109" t="s">
        <v>2009</v>
      </c>
      <c r="H109" t="s">
        <v>2010</v>
      </c>
      <c r="I109" t="s">
        <v>20</v>
      </c>
      <c r="S109" s="11">
        <f t="shared" si="3"/>
        <v>3</v>
      </c>
      <c r="U109" t="str">
        <f t="shared" si="4"/>
        <v>Caverna Independent Sch Dist, KY</v>
      </c>
      <c r="V109" t="s">
        <v>41</v>
      </c>
      <c r="W109" t="s">
        <v>54</v>
      </c>
      <c r="X109" t="s">
        <v>506</v>
      </c>
      <c r="Y109" t="s">
        <v>507</v>
      </c>
      <c r="Z109" t="s">
        <v>506</v>
      </c>
      <c r="AA109" t="s">
        <v>507</v>
      </c>
      <c r="AB109" t="s">
        <v>508</v>
      </c>
      <c r="AC109" t="s">
        <v>509</v>
      </c>
      <c r="AD109" t="s">
        <v>510</v>
      </c>
      <c r="AE109" t="s">
        <v>511</v>
      </c>
      <c r="AF109" t="s">
        <v>54</v>
      </c>
      <c r="AG109" t="s">
        <v>512</v>
      </c>
      <c r="AH109" s="18" t="str">
        <f>IFERROR(VLOOKUP(AB109&amp;AC109&amp;AD109&amp;AE109&amp;AF109&amp;AG109,Addresses!A:D,4,FALSE), "000000000000000")</f>
        <v>SHIPSF000123122</v>
      </c>
      <c r="AJ109" t="str">
        <f t="shared" si="5"/>
        <v>Madison Co School District, KY</v>
      </c>
      <c r="AK109" t="s">
        <v>41</v>
      </c>
      <c r="AL109" t="s">
        <v>54</v>
      </c>
      <c r="AM109" t="s">
        <v>1992</v>
      </c>
      <c r="AN109" t="s">
        <v>1993</v>
      </c>
      <c r="AO109" t="s">
        <v>8255</v>
      </c>
      <c r="AP109" t="s">
        <v>1740</v>
      </c>
      <c r="AQ109" t="s">
        <v>54</v>
      </c>
      <c r="AR109" t="s">
        <v>1741</v>
      </c>
      <c r="AS109" s="11" t="str">
        <f>IFERROR(VLOOKUP(AM109&amp;AN109&amp;AO109&amp;AP109&amp;AQ109&amp;AR109,Addresses!A:D,4,FALSE), "000000000000000")</f>
        <v>000000000000000</v>
      </c>
    </row>
    <row r="110" spans="1:45" x14ac:dyDescent="0.25">
      <c r="A110" t="s">
        <v>2999</v>
      </c>
      <c r="E110" t="s">
        <v>2022</v>
      </c>
      <c r="F110" t="s">
        <v>2023</v>
      </c>
      <c r="G110" t="s">
        <v>2022</v>
      </c>
      <c r="H110" t="s">
        <v>2023</v>
      </c>
      <c r="I110" t="s">
        <v>20</v>
      </c>
      <c r="S110" s="11">
        <f t="shared" si="3"/>
        <v>4</v>
      </c>
      <c r="U110" t="str">
        <f t="shared" si="4"/>
        <v>Christian Co Public Sch Dist, KY</v>
      </c>
      <c r="V110" t="s">
        <v>41</v>
      </c>
      <c r="W110" t="s">
        <v>54</v>
      </c>
      <c r="X110" t="s">
        <v>513</v>
      </c>
      <c r="Y110" t="s">
        <v>514</v>
      </c>
      <c r="Z110" t="s">
        <v>513</v>
      </c>
      <c r="AA110" t="s">
        <v>514</v>
      </c>
      <c r="AB110" t="s">
        <v>8228</v>
      </c>
      <c r="AC110" t="s">
        <v>3517</v>
      </c>
      <c r="AD110" t="s">
        <v>8229</v>
      </c>
      <c r="AE110" t="s">
        <v>522</v>
      </c>
      <c r="AF110" t="s">
        <v>54</v>
      </c>
      <c r="AG110" t="s">
        <v>523</v>
      </c>
      <c r="AH110" s="18" t="str">
        <f>IFERROR(VLOOKUP(AB110&amp;AC110&amp;AD110&amp;AE110&amp;AF110&amp;AG110,Addresses!A:D,4,FALSE), "000000000000000")</f>
        <v>000000000000000</v>
      </c>
      <c r="AJ110" t="str">
        <f t="shared" si="5"/>
        <v>Magoffin Co School District, KY</v>
      </c>
      <c r="AK110" t="s">
        <v>41</v>
      </c>
      <c r="AL110" t="s">
        <v>54</v>
      </c>
      <c r="AM110" t="s">
        <v>2009</v>
      </c>
      <c r="AN110" t="s">
        <v>2010</v>
      </c>
      <c r="AO110" t="s">
        <v>8256</v>
      </c>
      <c r="AP110" t="s">
        <v>2014</v>
      </c>
      <c r="AQ110" t="s">
        <v>54</v>
      </c>
      <c r="AR110" t="s">
        <v>2015</v>
      </c>
      <c r="AS110" s="11" t="str">
        <f>IFERROR(VLOOKUP(AM110&amp;AN110&amp;AO110&amp;AP110&amp;AQ110&amp;AR110,Addresses!A:D,4,FALSE), "000000000000000")</f>
        <v>000000000000000</v>
      </c>
    </row>
    <row r="111" spans="1:45" x14ac:dyDescent="0.25">
      <c r="A111" t="s">
        <v>3000</v>
      </c>
      <c r="E111" t="s">
        <v>2039</v>
      </c>
      <c r="F111" t="s">
        <v>2040</v>
      </c>
      <c r="G111" t="s">
        <v>2039</v>
      </c>
      <c r="H111" t="s">
        <v>2040</v>
      </c>
      <c r="I111" t="s">
        <v>20</v>
      </c>
      <c r="S111" s="11">
        <f t="shared" si="3"/>
        <v>6</v>
      </c>
      <c r="U111" t="str">
        <f t="shared" si="4"/>
        <v>Christian Co Public Sch Dist, KY</v>
      </c>
      <c r="V111" t="s">
        <v>41</v>
      </c>
      <c r="W111" t="s">
        <v>54</v>
      </c>
      <c r="X111" t="s">
        <v>513</v>
      </c>
      <c r="Y111" t="s">
        <v>514</v>
      </c>
      <c r="Z111" t="s">
        <v>513</v>
      </c>
      <c r="AA111" t="s">
        <v>514</v>
      </c>
      <c r="AB111" t="s">
        <v>540</v>
      </c>
      <c r="AC111" t="s">
        <v>541</v>
      </c>
      <c r="AD111" t="s">
        <v>542</v>
      </c>
      <c r="AE111" t="s">
        <v>543</v>
      </c>
      <c r="AF111" t="s">
        <v>54</v>
      </c>
      <c r="AG111" t="s">
        <v>544</v>
      </c>
      <c r="AH111" s="18" t="str">
        <f>IFERROR(VLOOKUP(AB111&amp;AC111&amp;AD111&amp;AE111&amp;AF111&amp;AG111,Addresses!A:D,4,FALSE), "000000000000000")</f>
        <v>SHIPSF000043453</v>
      </c>
      <c r="AJ111" t="str">
        <f t="shared" si="5"/>
        <v>Marion Co Public Schools, KY</v>
      </c>
      <c r="AK111" t="s">
        <v>41</v>
      </c>
      <c r="AL111" t="s">
        <v>54</v>
      </c>
      <c r="AM111" t="s">
        <v>2022</v>
      </c>
      <c r="AN111" t="s">
        <v>2023</v>
      </c>
      <c r="AO111" t="s">
        <v>3143</v>
      </c>
      <c r="AP111" t="s">
        <v>2027</v>
      </c>
      <c r="AQ111" t="s">
        <v>54</v>
      </c>
      <c r="AR111" t="s">
        <v>2028</v>
      </c>
      <c r="AS111" s="11" t="str">
        <f>IFERROR(VLOOKUP(AM111&amp;AN111&amp;AO111&amp;AP111&amp;AQ111&amp;AR111,Addresses!A:D,4,FALSE), "000000000000000")</f>
        <v>SHIPSF000014062</v>
      </c>
    </row>
    <row r="112" spans="1:45" x14ac:dyDescent="0.25">
      <c r="A112" t="s">
        <v>3001</v>
      </c>
      <c r="E112" t="s">
        <v>2060</v>
      </c>
      <c r="F112" t="s">
        <v>2061</v>
      </c>
      <c r="G112" t="s">
        <v>2060</v>
      </c>
      <c r="H112" t="s">
        <v>2061</v>
      </c>
      <c r="I112" t="s">
        <v>20</v>
      </c>
      <c r="S112" s="11">
        <f t="shared" si="3"/>
        <v>3</v>
      </c>
      <c r="U112" t="str">
        <f t="shared" si="4"/>
        <v>Christian Co Public Sch Dist, KY</v>
      </c>
      <c r="V112" t="s">
        <v>41</v>
      </c>
      <c r="W112" t="s">
        <v>54</v>
      </c>
      <c r="X112" t="s">
        <v>513</v>
      </c>
      <c r="Y112" t="s">
        <v>514</v>
      </c>
      <c r="Z112" t="s">
        <v>513</v>
      </c>
      <c r="AA112" t="s">
        <v>514</v>
      </c>
      <c r="AB112" t="s">
        <v>8211</v>
      </c>
      <c r="AC112" t="s">
        <v>5881</v>
      </c>
      <c r="AD112" t="s">
        <v>3569</v>
      </c>
      <c r="AE112" t="s">
        <v>522</v>
      </c>
      <c r="AF112" t="s">
        <v>54</v>
      </c>
      <c r="AG112" t="s">
        <v>523</v>
      </c>
      <c r="AH112" s="18" t="str">
        <f>IFERROR(VLOOKUP(AB112&amp;AC112&amp;AD112&amp;AE112&amp;AF112&amp;AG112,Addresses!A:D,4,FALSE), "000000000000000")</f>
        <v>SHIPSF000138437</v>
      </c>
      <c r="AJ112" t="str">
        <f t="shared" si="5"/>
        <v>Marshall Co School District, KY</v>
      </c>
      <c r="AK112" t="s">
        <v>41</v>
      </c>
      <c r="AL112" t="s">
        <v>54</v>
      </c>
      <c r="AM112" t="s">
        <v>2039</v>
      </c>
      <c r="AN112" t="s">
        <v>2040</v>
      </c>
      <c r="AO112" t="s">
        <v>3144</v>
      </c>
      <c r="AP112" t="s">
        <v>2044</v>
      </c>
      <c r="AQ112" t="s">
        <v>54</v>
      </c>
      <c r="AR112" t="s">
        <v>2045</v>
      </c>
      <c r="AS112" s="11" t="str">
        <f>IFERROR(VLOOKUP(AM112&amp;AN112&amp;AO112&amp;AP112&amp;AQ112&amp;AR112,Addresses!A:D,4,FALSE), "000000000000000")</f>
        <v>SHIPSF000014068</v>
      </c>
    </row>
    <row r="113" spans="1:45" x14ac:dyDescent="0.25">
      <c r="A113" t="s">
        <v>3002</v>
      </c>
      <c r="E113" t="s">
        <v>2073</v>
      </c>
      <c r="F113" t="s">
        <v>2074</v>
      </c>
      <c r="G113" t="s">
        <v>2073</v>
      </c>
      <c r="H113" t="s">
        <v>2074</v>
      </c>
      <c r="I113" t="s">
        <v>20</v>
      </c>
      <c r="S113" s="11">
        <f t="shared" si="3"/>
        <v>1</v>
      </c>
      <c r="U113" t="str">
        <f t="shared" si="4"/>
        <v>Christian Co Public Sch Dist, KY</v>
      </c>
      <c r="V113" t="s">
        <v>41</v>
      </c>
      <c r="W113" t="s">
        <v>54</v>
      </c>
      <c r="X113" t="s">
        <v>513</v>
      </c>
      <c r="Y113" t="s">
        <v>514</v>
      </c>
      <c r="Z113" t="s">
        <v>513</v>
      </c>
      <c r="AA113" t="s">
        <v>514</v>
      </c>
      <c r="AB113" t="s">
        <v>527</v>
      </c>
      <c r="AC113" t="s">
        <v>528</v>
      </c>
      <c r="AD113" t="s">
        <v>529</v>
      </c>
      <c r="AE113" t="s">
        <v>522</v>
      </c>
      <c r="AF113" t="s">
        <v>54</v>
      </c>
      <c r="AG113" t="s">
        <v>523</v>
      </c>
      <c r="AH113" s="18" t="str">
        <f>IFERROR(VLOOKUP(AB113&amp;AC113&amp;AD113&amp;AE113&amp;AF113&amp;AG113,Addresses!A:D,4,FALSE), "000000000000000")</f>
        <v>SHIPSF000123157</v>
      </c>
      <c r="AJ113" t="str">
        <f t="shared" si="5"/>
        <v>Martin Co School District, KY</v>
      </c>
      <c r="AK113" t="s">
        <v>41</v>
      </c>
      <c r="AL113" t="s">
        <v>54</v>
      </c>
      <c r="AM113" t="s">
        <v>2060</v>
      </c>
      <c r="AN113" t="s">
        <v>2061</v>
      </c>
      <c r="AO113" t="s">
        <v>8257</v>
      </c>
      <c r="AP113" t="s">
        <v>2064</v>
      </c>
      <c r="AQ113" t="s">
        <v>54</v>
      </c>
      <c r="AR113" t="s">
        <v>2065</v>
      </c>
      <c r="AS113" s="11" t="str">
        <f>IFERROR(VLOOKUP(AM113&amp;AN113&amp;AO113&amp;AP113&amp;AQ113&amp;AR113,Addresses!A:D,4,FALSE), "000000000000000")</f>
        <v>000000000000000</v>
      </c>
    </row>
    <row r="114" spans="1:45" x14ac:dyDescent="0.25">
      <c r="A114" t="s">
        <v>3003</v>
      </c>
      <c r="E114" t="s">
        <v>2080</v>
      </c>
      <c r="F114" t="s">
        <v>2081</v>
      </c>
      <c r="G114" t="s">
        <v>2080</v>
      </c>
      <c r="H114" t="s">
        <v>2081</v>
      </c>
      <c r="I114" t="s">
        <v>20</v>
      </c>
      <c r="S114" s="11">
        <f t="shared" si="3"/>
        <v>1</v>
      </c>
      <c r="U114" t="str">
        <f t="shared" si="4"/>
        <v>Christian Co Public Sch Dist, KY</v>
      </c>
      <c r="V114" t="s">
        <v>41</v>
      </c>
      <c r="W114" t="s">
        <v>54</v>
      </c>
      <c r="X114" t="s">
        <v>513</v>
      </c>
      <c r="Y114" t="s">
        <v>514</v>
      </c>
      <c r="Z114" t="s">
        <v>513</v>
      </c>
      <c r="AA114" t="s">
        <v>514</v>
      </c>
      <c r="AB114" t="s">
        <v>8212</v>
      </c>
      <c r="AC114" t="s">
        <v>3261</v>
      </c>
      <c r="AD114" t="s">
        <v>3262</v>
      </c>
      <c r="AE114" t="s">
        <v>522</v>
      </c>
      <c r="AF114" t="s">
        <v>54</v>
      </c>
      <c r="AG114" t="s">
        <v>523</v>
      </c>
      <c r="AH114" s="18" t="str">
        <f>IFERROR(VLOOKUP(AB114&amp;AC114&amp;AD114&amp;AE114&amp;AF114&amp;AG114,Addresses!A:D,4,FALSE), "000000000000000")</f>
        <v>SHIPSF000141460</v>
      </c>
      <c r="AJ114" t="str">
        <f t="shared" si="5"/>
        <v>Mason Co School District, KY</v>
      </c>
      <c r="AK114" t="s">
        <v>41</v>
      </c>
      <c r="AL114" t="s">
        <v>54</v>
      </c>
      <c r="AM114" t="s">
        <v>2073</v>
      </c>
      <c r="AN114" t="s">
        <v>2074</v>
      </c>
      <c r="AO114" t="s">
        <v>8258</v>
      </c>
      <c r="AP114" t="s">
        <v>2078</v>
      </c>
      <c r="AQ114" t="s">
        <v>54</v>
      </c>
      <c r="AR114" t="s">
        <v>2079</v>
      </c>
      <c r="AS114" s="11" t="str">
        <f>IFERROR(VLOOKUP(AM114&amp;AN114&amp;AO114&amp;AP114&amp;AQ114&amp;AR114,Addresses!A:D,4,FALSE), "000000000000000")</f>
        <v>000000000000000</v>
      </c>
    </row>
    <row r="115" spans="1:45" x14ac:dyDescent="0.25">
      <c r="A115" t="s">
        <v>4079</v>
      </c>
      <c r="E115" t="s">
        <v>2085</v>
      </c>
      <c r="F115" t="s">
        <v>4070</v>
      </c>
      <c r="G115" t="s">
        <v>2085</v>
      </c>
      <c r="H115" t="s">
        <v>4070</v>
      </c>
      <c r="I115" t="s">
        <v>20</v>
      </c>
      <c r="S115" s="11">
        <f t="shared" si="3"/>
        <v>5</v>
      </c>
      <c r="U115" t="str">
        <f t="shared" si="4"/>
        <v>Christian Co Public Sch Dist, KY</v>
      </c>
      <c r="V115" t="s">
        <v>41</v>
      </c>
      <c r="W115" t="s">
        <v>54</v>
      </c>
      <c r="X115" t="s">
        <v>513</v>
      </c>
      <c r="Y115" t="s">
        <v>514</v>
      </c>
      <c r="Z115" t="s">
        <v>513</v>
      </c>
      <c r="AA115" t="s">
        <v>514</v>
      </c>
      <c r="AB115" t="s">
        <v>524</v>
      </c>
      <c r="AC115" t="s">
        <v>525</v>
      </c>
      <c r="AD115" t="s">
        <v>526</v>
      </c>
      <c r="AE115" t="s">
        <v>522</v>
      </c>
      <c r="AF115" t="s">
        <v>54</v>
      </c>
      <c r="AG115" t="s">
        <v>523</v>
      </c>
      <c r="AH115" s="18" t="str">
        <f>IFERROR(VLOOKUP(AB115&amp;AC115&amp;AD115&amp;AE115&amp;AF115&amp;AG115,Addresses!A:D,4,FALSE), "000000000000000")</f>
        <v>SHIPSF000043623</v>
      </c>
      <c r="AJ115" t="str">
        <f t="shared" si="5"/>
        <v>Mayfield Ind School District, KY</v>
      </c>
      <c r="AK115" t="s">
        <v>41</v>
      </c>
      <c r="AL115" t="s">
        <v>54</v>
      </c>
      <c r="AM115" t="s">
        <v>2080</v>
      </c>
      <c r="AN115" t="s">
        <v>2081</v>
      </c>
      <c r="AO115" t="s">
        <v>3145</v>
      </c>
      <c r="AP115" t="s">
        <v>1058</v>
      </c>
      <c r="AQ115" t="s">
        <v>54</v>
      </c>
      <c r="AR115" t="s">
        <v>1059</v>
      </c>
      <c r="AS115" s="11" t="str">
        <f>IFERROR(VLOOKUP(AM115&amp;AN115&amp;AO115&amp;AP115&amp;AQ115&amp;AR115,Addresses!A:D,4,FALSE), "000000000000000")</f>
        <v>SHIPSF000017269</v>
      </c>
    </row>
    <row r="116" spans="1:45" x14ac:dyDescent="0.25">
      <c r="A116" t="s">
        <v>3004</v>
      </c>
      <c r="E116" t="s">
        <v>2105</v>
      </c>
      <c r="F116" t="s">
        <v>2106</v>
      </c>
      <c r="G116" t="s">
        <v>2105</v>
      </c>
      <c r="H116" t="s">
        <v>2106</v>
      </c>
      <c r="I116" t="s">
        <v>20</v>
      </c>
      <c r="S116" s="11">
        <f t="shared" si="3"/>
        <v>2</v>
      </c>
      <c r="U116" t="str">
        <f t="shared" si="4"/>
        <v>Christian Co Public Sch Dist, KY</v>
      </c>
      <c r="V116" t="s">
        <v>41</v>
      </c>
      <c r="W116" t="s">
        <v>54</v>
      </c>
      <c r="X116" t="s">
        <v>513</v>
      </c>
      <c r="Y116" t="s">
        <v>514</v>
      </c>
      <c r="Z116" t="s">
        <v>513</v>
      </c>
      <c r="AA116" t="s">
        <v>514</v>
      </c>
      <c r="AB116" t="s">
        <v>533</v>
      </c>
      <c r="AC116" t="s">
        <v>534</v>
      </c>
      <c r="AD116" t="s">
        <v>535</v>
      </c>
      <c r="AE116" t="s">
        <v>536</v>
      </c>
      <c r="AF116" t="s">
        <v>54</v>
      </c>
      <c r="AG116" t="s">
        <v>537</v>
      </c>
      <c r="AH116" s="18" t="str">
        <f>IFERROR(VLOOKUP(AB116&amp;AC116&amp;AD116&amp;AE116&amp;AF116&amp;AG116,Addresses!A:D,4,FALSE), "000000000000000")</f>
        <v>SHIPSF000043632</v>
      </c>
      <c r="AJ116" t="str">
        <f t="shared" si="5"/>
        <v>McCracken Co Public SD, KY</v>
      </c>
      <c r="AK116" t="s">
        <v>41</v>
      </c>
      <c r="AL116" t="s">
        <v>54</v>
      </c>
      <c r="AM116" t="s">
        <v>2085</v>
      </c>
      <c r="AN116" t="s">
        <v>4070</v>
      </c>
      <c r="AO116" t="s">
        <v>3146</v>
      </c>
      <c r="AP116" t="s">
        <v>2089</v>
      </c>
      <c r="AQ116" t="s">
        <v>54</v>
      </c>
      <c r="AR116" t="s">
        <v>2099</v>
      </c>
      <c r="AS116" s="11" t="str">
        <f>IFERROR(VLOOKUP(AM116&amp;AN116&amp;AO116&amp;AP116&amp;AQ116&amp;AR116,Addresses!A:D,4,FALSE), "000000000000000")</f>
        <v>SHIPSF000014076</v>
      </c>
    </row>
    <row r="117" spans="1:45" x14ac:dyDescent="0.25">
      <c r="A117" t="s">
        <v>3005</v>
      </c>
      <c r="E117" t="s">
        <v>2116</v>
      </c>
      <c r="F117" t="s">
        <v>2117</v>
      </c>
      <c r="G117" t="s">
        <v>2116</v>
      </c>
      <c r="H117" t="s">
        <v>2117</v>
      </c>
      <c r="I117" t="s">
        <v>20</v>
      </c>
      <c r="S117" s="11">
        <f t="shared" si="3"/>
        <v>3</v>
      </c>
      <c r="U117" t="str">
        <f t="shared" si="4"/>
        <v>Christian Co Public Sch Dist, KY</v>
      </c>
      <c r="V117" t="s">
        <v>41</v>
      </c>
      <c r="W117" t="s">
        <v>54</v>
      </c>
      <c r="X117" t="s">
        <v>513</v>
      </c>
      <c r="Y117" t="s">
        <v>514</v>
      </c>
      <c r="Z117" t="s">
        <v>513</v>
      </c>
      <c r="AA117" t="s">
        <v>514</v>
      </c>
      <c r="AB117" t="s">
        <v>515</v>
      </c>
      <c r="AC117" t="s">
        <v>516</v>
      </c>
      <c r="AD117" t="s">
        <v>517</v>
      </c>
      <c r="AE117" t="s">
        <v>518</v>
      </c>
      <c r="AF117" t="s">
        <v>54</v>
      </c>
      <c r="AG117" t="s">
        <v>519</v>
      </c>
      <c r="AH117" s="18" t="str">
        <f>IFERROR(VLOOKUP(AB117&amp;AC117&amp;AD117&amp;AE117&amp;AF117&amp;AG117,Addresses!A:D,4,FALSE), "000000000000000")</f>
        <v>SHIPSF000043406</v>
      </c>
      <c r="AJ117" t="str">
        <f t="shared" si="5"/>
        <v>McCreary Co School District, KY</v>
      </c>
      <c r="AK117" t="s">
        <v>41</v>
      </c>
      <c r="AL117" t="s">
        <v>54</v>
      </c>
      <c r="AM117" t="s">
        <v>2105</v>
      </c>
      <c r="AN117" t="s">
        <v>2106</v>
      </c>
      <c r="AO117" t="s">
        <v>3147</v>
      </c>
      <c r="AP117" t="s">
        <v>3148</v>
      </c>
      <c r="AQ117" t="s">
        <v>54</v>
      </c>
      <c r="AR117" t="s">
        <v>3149</v>
      </c>
      <c r="AS117" s="11" t="str">
        <f>IFERROR(VLOOKUP(AM117&amp;AN117&amp;AO117&amp;AP117&amp;AQ117&amp;AR117,Addresses!A:D,4,FALSE), "000000000000000")</f>
        <v>SHIPSF000017076</v>
      </c>
    </row>
    <row r="118" spans="1:45" x14ac:dyDescent="0.25">
      <c r="A118" t="s">
        <v>3006</v>
      </c>
      <c r="E118" t="s">
        <v>2131</v>
      </c>
      <c r="F118" t="s">
        <v>2132</v>
      </c>
      <c r="G118" t="s">
        <v>2131</v>
      </c>
      <c r="H118" t="s">
        <v>2132</v>
      </c>
      <c r="I118" t="s">
        <v>20</v>
      </c>
      <c r="S118" s="11">
        <f t="shared" si="3"/>
        <v>4</v>
      </c>
      <c r="U118" t="str">
        <f t="shared" si="4"/>
        <v>Christian Co Public Sch Dist, KY</v>
      </c>
      <c r="V118" t="s">
        <v>41</v>
      </c>
      <c r="W118" t="s">
        <v>54</v>
      </c>
      <c r="X118" t="s">
        <v>513</v>
      </c>
      <c r="Y118" t="s">
        <v>514</v>
      </c>
      <c r="Z118" t="s">
        <v>513</v>
      </c>
      <c r="AA118" t="s">
        <v>514</v>
      </c>
      <c r="AB118" t="s">
        <v>538</v>
      </c>
      <c r="AC118" t="s">
        <v>4185</v>
      </c>
      <c r="AD118" t="s">
        <v>539</v>
      </c>
      <c r="AE118" t="s">
        <v>522</v>
      </c>
      <c r="AF118" t="s">
        <v>54</v>
      </c>
      <c r="AG118" t="s">
        <v>523</v>
      </c>
      <c r="AH118" s="18" t="str">
        <f>IFERROR(VLOOKUP(AB118&amp;AC118&amp;AD118&amp;AE118&amp;AF118&amp;AG118,Addresses!A:D,4,FALSE), "000000000000000")</f>
        <v>SHIPSF000043614</v>
      </c>
      <c r="AJ118" t="str">
        <f t="shared" si="5"/>
        <v>McLean Co School District, KY</v>
      </c>
      <c r="AK118" t="s">
        <v>41</v>
      </c>
      <c r="AL118" t="s">
        <v>54</v>
      </c>
      <c r="AM118" t="s">
        <v>2116</v>
      </c>
      <c r="AN118" t="s">
        <v>2117</v>
      </c>
      <c r="AO118" t="s">
        <v>8259</v>
      </c>
      <c r="AP118" t="s">
        <v>2121</v>
      </c>
      <c r="AQ118" t="s">
        <v>54</v>
      </c>
      <c r="AR118" t="s">
        <v>2122</v>
      </c>
      <c r="AS118" s="11" t="str">
        <f>IFERROR(VLOOKUP(AM118&amp;AN118&amp;AO118&amp;AP118&amp;AQ118&amp;AR118,Addresses!A:D,4,FALSE), "000000000000000")</f>
        <v>000000000000000</v>
      </c>
    </row>
    <row r="119" spans="1:45" x14ac:dyDescent="0.25">
      <c r="A119" t="s">
        <v>3007</v>
      </c>
      <c r="E119" t="s">
        <v>2150</v>
      </c>
      <c r="F119" t="s">
        <v>2151</v>
      </c>
      <c r="G119" t="s">
        <v>2150</v>
      </c>
      <c r="H119" t="s">
        <v>2151</v>
      </c>
      <c r="I119" t="s">
        <v>20</v>
      </c>
      <c r="S119" s="11">
        <f t="shared" si="3"/>
        <v>2</v>
      </c>
      <c r="U119" t="str">
        <f t="shared" si="4"/>
        <v>Christian Co Public Sch Dist, KY</v>
      </c>
      <c r="V119" t="s">
        <v>41</v>
      </c>
      <c r="W119" t="s">
        <v>54</v>
      </c>
      <c r="X119" t="s">
        <v>513</v>
      </c>
      <c r="Y119" t="s">
        <v>514</v>
      </c>
      <c r="Z119" t="s">
        <v>513</v>
      </c>
      <c r="AA119" t="s">
        <v>514</v>
      </c>
      <c r="AB119" t="s">
        <v>520</v>
      </c>
      <c r="AC119" t="s">
        <v>372</v>
      </c>
      <c r="AD119" t="s">
        <v>521</v>
      </c>
      <c r="AE119" t="s">
        <v>522</v>
      </c>
      <c r="AF119" t="s">
        <v>54</v>
      </c>
      <c r="AG119" t="s">
        <v>523</v>
      </c>
      <c r="AH119" s="18" t="str">
        <f>IFERROR(VLOOKUP(AB119&amp;AC119&amp;AD119&amp;AE119&amp;AF119&amp;AG119,Addresses!A:D,4,FALSE), "000000000000000")</f>
        <v>SHIPSF000105920</v>
      </c>
      <c r="AJ119" t="str">
        <f t="shared" si="5"/>
        <v>Meade Co School District, KY</v>
      </c>
      <c r="AK119" t="s">
        <v>41</v>
      </c>
      <c r="AL119" t="s">
        <v>54</v>
      </c>
      <c r="AM119" t="s">
        <v>2131</v>
      </c>
      <c r="AN119" t="s">
        <v>2132</v>
      </c>
      <c r="AO119" t="s">
        <v>3150</v>
      </c>
      <c r="AP119" t="s">
        <v>2136</v>
      </c>
      <c r="AQ119" t="s">
        <v>54</v>
      </c>
      <c r="AR119" t="s">
        <v>2137</v>
      </c>
      <c r="AS119" s="11" t="str">
        <f>IFERROR(VLOOKUP(AM119&amp;AN119&amp;AO119&amp;AP119&amp;AQ119&amp;AR119,Addresses!A:D,4,FALSE), "000000000000000")</f>
        <v>SHIPSF000014053</v>
      </c>
    </row>
    <row r="120" spans="1:45" x14ac:dyDescent="0.25">
      <c r="A120" t="s">
        <v>3008</v>
      </c>
      <c r="E120" t="s">
        <v>2161</v>
      </c>
      <c r="F120" t="s">
        <v>2162</v>
      </c>
      <c r="G120" t="s">
        <v>2161</v>
      </c>
      <c r="H120" t="s">
        <v>2162</v>
      </c>
      <c r="I120" t="s">
        <v>20</v>
      </c>
      <c r="S120" s="11">
        <f t="shared" si="3"/>
        <v>2</v>
      </c>
      <c r="U120" t="str">
        <f t="shared" si="4"/>
        <v>Christian Co Public Sch Dist, KY</v>
      </c>
      <c r="V120" t="s">
        <v>41</v>
      </c>
      <c r="W120" t="s">
        <v>54</v>
      </c>
      <c r="X120" t="s">
        <v>513</v>
      </c>
      <c r="Y120" t="s">
        <v>514</v>
      </c>
      <c r="Z120" t="s">
        <v>513</v>
      </c>
      <c r="AA120" t="s">
        <v>514</v>
      </c>
      <c r="AB120" t="s">
        <v>530</v>
      </c>
      <c r="AC120" t="s">
        <v>531</v>
      </c>
      <c r="AD120" t="s">
        <v>532</v>
      </c>
      <c r="AE120" t="s">
        <v>522</v>
      </c>
      <c r="AF120" t="s">
        <v>54</v>
      </c>
      <c r="AG120" t="s">
        <v>523</v>
      </c>
      <c r="AH120" s="18" t="str">
        <f>IFERROR(VLOOKUP(AB120&amp;AC120&amp;AD120&amp;AE120&amp;AF120&amp;AG120,Addresses!A:D,4,FALSE), "000000000000000")</f>
        <v>SHIPSF000043618</v>
      </c>
      <c r="AJ120" t="str">
        <f t="shared" si="5"/>
        <v>Menifee Co School District, KY</v>
      </c>
      <c r="AK120" t="s">
        <v>41</v>
      </c>
      <c r="AL120" t="s">
        <v>54</v>
      </c>
      <c r="AM120" t="s">
        <v>2150</v>
      </c>
      <c r="AN120" t="s">
        <v>2151</v>
      </c>
      <c r="AO120" t="s">
        <v>8260</v>
      </c>
      <c r="AP120" t="s">
        <v>2159</v>
      </c>
      <c r="AQ120" t="s">
        <v>54</v>
      </c>
      <c r="AR120" t="s">
        <v>2160</v>
      </c>
      <c r="AS120" s="11" t="str">
        <f>IFERROR(VLOOKUP(AM120&amp;AN120&amp;AO120&amp;AP120&amp;AQ120&amp;AR120,Addresses!A:D,4,FALSE), "000000000000000")</f>
        <v>000000000000000</v>
      </c>
    </row>
    <row r="121" spans="1:45" x14ac:dyDescent="0.25">
      <c r="A121" t="s">
        <v>3009</v>
      </c>
      <c r="E121" t="s">
        <v>2168</v>
      </c>
      <c r="F121" t="s">
        <v>2169</v>
      </c>
      <c r="G121" t="s">
        <v>2168</v>
      </c>
      <c r="H121" t="s">
        <v>2169</v>
      </c>
      <c r="I121" t="s">
        <v>20</v>
      </c>
      <c r="S121" s="11">
        <f t="shared" si="3"/>
        <v>1</v>
      </c>
      <c r="U121" t="str">
        <f t="shared" si="4"/>
        <v>Clark Co School District, KY</v>
      </c>
      <c r="V121" t="s">
        <v>41</v>
      </c>
      <c r="W121" t="s">
        <v>54</v>
      </c>
      <c r="X121" t="s">
        <v>545</v>
      </c>
      <c r="Y121" t="s">
        <v>546</v>
      </c>
      <c r="Z121" t="s">
        <v>545</v>
      </c>
      <c r="AA121" t="s">
        <v>546</v>
      </c>
      <c r="AB121" t="s">
        <v>557</v>
      </c>
      <c r="AC121" t="s">
        <v>558</v>
      </c>
      <c r="AD121" t="s">
        <v>559</v>
      </c>
      <c r="AE121" t="s">
        <v>550</v>
      </c>
      <c r="AF121" t="s">
        <v>54</v>
      </c>
      <c r="AG121" t="s">
        <v>551</v>
      </c>
      <c r="AH121" s="18" t="str">
        <f>IFERROR(VLOOKUP(AB121&amp;AC121&amp;AD121&amp;AE121&amp;AF121&amp;AG121,Addresses!A:D,4,FALSE), "000000000000000")</f>
        <v>SHIPSF000123176</v>
      </c>
      <c r="AJ121" t="str">
        <f t="shared" si="5"/>
        <v>Mercer Co School District, KY</v>
      </c>
      <c r="AK121" t="s">
        <v>41</v>
      </c>
      <c r="AL121" t="s">
        <v>54</v>
      </c>
      <c r="AM121" t="s">
        <v>2161</v>
      </c>
      <c r="AN121" t="s">
        <v>2162</v>
      </c>
      <c r="AO121" t="s">
        <v>3151</v>
      </c>
      <c r="AP121" t="s">
        <v>2166</v>
      </c>
      <c r="AQ121" t="s">
        <v>54</v>
      </c>
      <c r="AR121" t="s">
        <v>2167</v>
      </c>
      <c r="AS121" s="11" t="str">
        <f>IFERROR(VLOOKUP(AM121&amp;AN121&amp;AO121&amp;AP121&amp;AQ121&amp;AR121,Addresses!A:D,4,FALSE), "000000000000000")</f>
        <v>SHIPSF000176125</v>
      </c>
    </row>
    <row r="122" spans="1:45" x14ac:dyDescent="0.25">
      <c r="A122" t="s">
        <v>3010</v>
      </c>
      <c r="E122" t="s">
        <v>2174</v>
      </c>
      <c r="F122" t="s">
        <v>2175</v>
      </c>
      <c r="G122" t="s">
        <v>2174</v>
      </c>
      <c r="H122" t="s">
        <v>2175</v>
      </c>
      <c r="I122" t="s">
        <v>20</v>
      </c>
      <c r="S122" s="11">
        <f t="shared" si="3"/>
        <v>1</v>
      </c>
      <c r="U122" t="str">
        <f t="shared" si="4"/>
        <v>Clark Co School District, KY</v>
      </c>
      <c r="V122" t="s">
        <v>41</v>
      </c>
      <c r="W122" t="s">
        <v>54</v>
      </c>
      <c r="X122" t="s">
        <v>545</v>
      </c>
      <c r="Y122" t="s">
        <v>546</v>
      </c>
      <c r="Z122" t="s">
        <v>545</v>
      </c>
      <c r="AA122" t="s">
        <v>546</v>
      </c>
      <c r="AB122" t="s">
        <v>547</v>
      </c>
      <c r="AC122" t="s">
        <v>548</v>
      </c>
      <c r="AD122" t="s">
        <v>549</v>
      </c>
      <c r="AE122" t="s">
        <v>550</v>
      </c>
      <c r="AF122" t="s">
        <v>54</v>
      </c>
      <c r="AG122" t="s">
        <v>551</v>
      </c>
      <c r="AH122" s="18" t="str">
        <f>IFERROR(VLOOKUP(AB122&amp;AC122&amp;AD122&amp;AE122&amp;AF122&amp;AG122,Addresses!A:D,4,FALSE), "000000000000000")</f>
        <v>SHIPSF000123177</v>
      </c>
      <c r="AJ122" t="str">
        <f t="shared" si="5"/>
        <v>Metcalfe Co School District, KY</v>
      </c>
      <c r="AK122" t="s">
        <v>41</v>
      </c>
      <c r="AL122" t="s">
        <v>54</v>
      </c>
      <c r="AM122" t="s">
        <v>2168</v>
      </c>
      <c r="AN122" t="s">
        <v>2169</v>
      </c>
      <c r="AO122" t="s">
        <v>3152</v>
      </c>
      <c r="AP122" t="s">
        <v>2172</v>
      </c>
      <c r="AQ122" t="s">
        <v>54</v>
      </c>
      <c r="AR122" t="s">
        <v>2173</v>
      </c>
      <c r="AS122" s="11" t="str">
        <f>IFERROR(VLOOKUP(AM122&amp;AN122&amp;AO122&amp;AP122&amp;AQ122&amp;AR122,Addresses!A:D,4,FALSE), "000000000000000")</f>
        <v>SHIPSF000017054</v>
      </c>
    </row>
    <row r="123" spans="1:45" x14ac:dyDescent="0.25">
      <c r="A123" t="s">
        <v>3011</v>
      </c>
      <c r="E123" t="s">
        <v>2179</v>
      </c>
      <c r="F123" t="s">
        <v>2180</v>
      </c>
      <c r="G123" t="s">
        <v>2179</v>
      </c>
      <c r="H123" t="s">
        <v>2180</v>
      </c>
      <c r="I123" t="s">
        <v>20</v>
      </c>
      <c r="S123" s="11">
        <f t="shared" si="3"/>
        <v>3</v>
      </c>
      <c r="U123" t="str">
        <f t="shared" si="4"/>
        <v>Clark Co School District, KY</v>
      </c>
      <c r="V123" t="s">
        <v>41</v>
      </c>
      <c r="W123" t="s">
        <v>54</v>
      </c>
      <c r="X123" t="s">
        <v>545</v>
      </c>
      <c r="Y123" t="s">
        <v>546</v>
      </c>
      <c r="Z123" t="s">
        <v>545</v>
      </c>
      <c r="AA123" t="s">
        <v>546</v>
      </c>
      <c r="AB123" t="s">
        <v>552</v>
      </c>
      <c r="AC123" t="s">
        <v>4187</v>
      </c>
      <c r="AD123" t="s">
        <v>553</v>
      </c>
      <c r="AE123" t="s">
        <v>550</v>
      </c>
      <c r="AF123" t="s">
        <v>54</v>
      </c>
      <c r="AG123" t="s">
        <v>551</v>
      </c>
      <c r="AH123" s="18" t="str">
        <f>IFERROR(VLOOKUP(AB123&amp;AC123&amp;AD123&amp;AE123&amp;AF123&amp;AG123,Addresses!A:D,4,FALSE), "000000000000000")</f>
        <v>SHIPSF000123178</v>
      </c>
      <c r="AJ123" t="str">
        <f t="shared" si="5"/>
        <v>Middlesboro Ind School Dist, KY</v>
      </c>
      <c r="AK123" t="s">
        <v>41</v>
      </c>
      <c r="AL123" t="s">
        <v>54</v>
      </c>
      <c r="AM123" t="s">
        <v>2174</v>
      </c>
      <c r="AN123" t="s">
        <v>2175</v>
      </c>
      <c r="AO123" t="s">
        <v>3153</v>
      </c>
      <c r="AP123" t="s">
        <v>194</v>
      </c>
      <c r="AQ123" t="s">
        <v>54</v>
      </c>
      <c r="AR123" t="s">
        <v>195</v>
      </c>
      <c r="AS123" s="11" t="str">
        <f>IFERROR(VLOOKUP(AM123&amp;AN123&amp;AO123&amp;AP123&amp;AQ123&amp;AR123,Addresses!A:D,4,FALSE), "000000000000000")</f>
        <v>SHIPSF000175985</v>
      </c>
    </row>
    <row r="124" spans="1:45" x14ac:dyDescent="0.25">
      <c r="A124" t="s">
        <v>3012</v>
      </c>
      <c r="E124" t="s">
        <v>2194</v>
      </c>
      <c r="F124" t="s">
        <v>2195</v>
      </c>
      <c r="G124" t="s">
        <v>2194</v>
      </c>
      <c r="H124" t="s">
        <v>2195</v>
      </c>
      <c r="I124" t="s">
        <v>20</v>
      </c>
      <c r="S124" s="11">
        <f t="shared" si="3"/>
        <v>5</v>
      </c>
      <c r="U124" t="str">
        <f t="shared" si="4"/>
        <v>Clark Co School District, KY</v>
      </c>
      <c r="V124" t="s">
        <v>41</v>
      </c>
      <c r="W124" t="s">
        <v>54</v>
      </c>
      <c r="X124" t="s">
        <v>545</v>
      </c>
      <c r="Y124" t="s">
        <v>546</v>
      </c>
      <c r="Z124" t="s">
        <v>545</v>
      </c>
      <c r="AA124" t="s">
        <v>546</v>
      </c>
      <c r="AB124" t="s">
        <v>554</v>
      </c>
      <c r="AC124" t="s">
        <v>555</v>
      </c>
      <c r="AD124" t="s">
        <v>556</v>
      </c>
      <c r="AE124" t="s">
        <v>550</v>
      </c>
      <c r="AF124" t="s">
        <v>54</v>
      </c>
      <c r="AG124" t="s">
        <v>551</v>
      </c>
      <c r="AH124" s="18" t="str">
        <f>IFERROR(VLOOKUP(AB124&amp;AC124&amp;AD124&amp;AE124&amp;AF124&amp;AG124,Addresses!A:D,4,FALSE), "000000000000000")</f>
        <v>SHIPSF000043638</v>
      </c>
      <c r="AJ124" t="str">
        <f t="shared" si="5"/>
        <v>Monroe Co School District, KY</v>
      </c>
      <c r="AK124" t="s">
        <v>41</v>
      </c>
      <c r="AL124" t="s">
        <v>54</v>
      </c>
      <c r="AM124" t="s">
        <v>2179</v>
      </c>
      <c r="AN124" t="s">
        <v>2180</v>
      </c>
      <c r="AO124" t="s">
        <v>3154</v>
      </c>
      <c r="AP124" t="s">
        <v>2189</v>
      </c>
      <c r="AQ124" t="s">
        <v>54</v>
      </c>
      <c r="AR124" t="s">
        <v>2190</v>
      </c>
      <c r="AS124" s="11" t="str">
        <f>IFERROR(VLOOKUP(AM124&amp;AN124&amp;AO124&amp;AP124&amp;AQ124&amp;AR124,Addresses!A:D,4,FALSE), "000000000000000")</f>
        <v>SHIPSF000014043</v>
      </c>
    </row>
    <row r="125" spans="1:45" x14ac:dyDescent="0.25">
      <c r="A125" t="s">
        <v>3013</v>
      </c>
      <c r="E125" t="s">
        <v>2207</v>
      </c>
      <c r="F125" t="s">
        <v>2208</v>
      </c>
      <c r="G125" t="s">
        <v>2207</v>
      </c>
      <c r="H125" t="s">
        <v>2208</v>
      </c>
      <c r="I125" t="s">
        <v>20</v>
      </c>
      <c r="S125" s="11">
        <f t="shared" si="3"/>
        <v>4</v>
      </c>
      <c r="U125" t="str">
        <f t="shared" si="4"/>
        <v>Clay Co School District, KY</v>
      </c>
      <c r="V125" t="s">
        <v>41</v>
      </c>
      <c r="W125" t="s">
        <v>54</v>
      </c>
      <c r="X125" t="s">
        <v>560</v>
      </c>
      <c r="Y125" t="s">
        <v>561</v>
      </c>
      <c r="Z125" t="s">
        <v>560</v>
      </c>
      <c r="AA125" t="s">
        <v>561</v>
      </c>
      <c r="AB125" t="s">
        <v>572</v>
      </c>
      <c r="AC125" t="s">
        <v>573</v>
      </c>
      <c r="AD125" t="s">
        <v>574</v>
      </c>
      <c r="AE125" t="s">
        <v>570</v>
      </c>
      <c r="AF125" t="s">
        <v>54</v>
      </c>
      <c r="AG125" t="s">
        <v>571</v>
      </c>
      <c r="AH125" s="18" t="str">
        <f>IFERROR(VLOOKUP(AB125&amp;AC125&amp;AD125&amp;AE125&amp;AF125&amp;AG125,Addresses!A:D,4,FALSE), "000000000000000")</f>
        <v>SHIPSF000123172</v>
      </c>
      <c r="AJ125" t="str">
        <f t="shared" si="5"/>
        <v>Montgomery Co School District, KY</v>
      </c>
      <c r="AK125" t="s">
        <v>41</v>
      </c>
      <c r="AL125" t="s">
        <v>54</v>
      </c>
      <c r="AM125" t="s">
        <v>2194</v>
      </c>
      <c r="AN125" t="s">
        <v>2195</v>
      </c>
      <c r="AO125" t="s">
        <v>3155</v>
      </c>
      <c r="AP125" t="s">
        <v>2199</v>
      </c>
      <c r="AQ125" t="s">
        <v>54</v>
      </c>
      <c r="AR125" t="s">
        <v>2200</v>
      </c>
      <c r="AS125" s="11" t="str">
        <f>IFERROR(VLOOKUP(AM125&amp;AN125&amp;AO125&amp;AP125&amp;AQ125&amp;AR125,Addresses!A:D,4,FALSE), "000000000000000")</f>
        <v>SHIPSF000148407</v>
      </c>
    </row>
    <row r="126" spans="1:45" x14ac:dyDescent="0.25">
      <c r="A126" t="s">
        <v>3014</v>
      </c>
      <c r="E126" t="s">
        <v>2225</v>
      </c>
      <c r="F126" t="s">
        <v>2226</v>
      </c>
      <c r="G126" t="s">
        <v>2225</v>
      </c>
      <c r="H126" t="s">
        <v>2226</v>
      </c>
      <c r="I126" t="s">
        <v>20</v>
      </c>
      <c r="S126" s="11">
        <f t="shared" si="3"/>
        <v>5</v>
      </c>
      <c r="U126" t="str">
        <f t="shared" si="4"/>
        <v>Clay Co School District, KY</v>
      </c>
      <c r="V126" t="s">
        <v>41</v>
      </c>
      <c r="W126" t="s">
        <v>54</v>
      </c>
      <c r="X126" t="s">
        <v>560</v>
      </c>
      <c r="Y126" t="s">
        <v>561</v>
      </c>
      <c r="Z126" t="s">
        <v>560</v>
      </c>
      <c r="AA126" t="s">
        <v>561</v>
      </c>
      <c r="AB126" t="s">
        <v>578</v>
      </c>
      <c r="AC126" t="s">
        <v>579</v>
      </c>
      <c r="AD126" t="s">
        <v>580</v>
      </c>
      <c r="AE126" t="s">
        <v>570</v>
      </c>
      <c r="AF126" t="s">
        <v>54</v>
      </c>
      <c r="AG126" t="s">
        <v>571</v>
      </c>
      <c r="AH126" s="18" t="str">
        <f>IFERROR(VLOOKUP(AB126&amp;AC126&amp;AD126&amp;AE126&amp;AF126&amp;AG126,Addresses!A:D,4,FALSE), "000000000000000")</f>
        <v>SHIPSF000043204</v>
      </c>
      <c r="AJ126" t="str">
        <f t="shared" si="5"/>
        <v>Morgan Co School District, KY</v>
      </c>
      <c r="AK126" t="s">
        <v>41</v>
      </c>
      <c r="AL126" t="s">
        <v>54</v>
      </c>
      <c r="AM126" t="s">
        <v>2207</v>
      </c>
      <c r="AN126" t="s">
        <v>2208</v>
      </c>
      <c r="AO126" t="s">
        <v>3156</v>
      </c>
      <c r="AP126" t="s">
        <v>2212</v>
      </c>
      <c r="AQ126" t="s">
        <v>54</v>
      </c>
      <c r="AR126" t="s">
        <v>2213</v>
      </c>
      <c r="AS126" s="11" t="str">
        <f>IFERROR(VLOOKUP(AM126&amp;AN126&amp;AO126&amp;AP126&amp;AQ126&amp;AR126,Addresses!A:D,4,FALSE), "000000000000000")</f>
        <v>SHIPSF000138159</v>
      </c>
    </row>
    <row r="127" spans="1:45" x14ac:dyDescent="0.25">
      <c r="A127" t="s">
        <v>3015</v>
      </c>
      <c r="E127" t="s">
        <v>2250</v>
      </c>
      <c r="F127" t="s">
        <v>2251</v>
      </c>
      <c r="G127" t="s">
        <v>2250</v>
      </c>
      <c r="H127" t="s">
        <v>2251</v>
      </c>
      <c r="I127" t="s">
        <v>20</v>
      </c>
      <c r="S127" s="11">
        <f t="shared" si="3"/>
        <v>1</v>
      </c>
      <c r="U127" t="str">
        <f t="shared" si="4"/>
        <v>Clay Co School District, KY</v>
      </c>
      <c r="V127" t="s">
        <v>41</v>
      </c>
      <c r="W127" t="s">
        <v>54</v>
      </c>
      <c r="X127" t="s">
        <v>560</v>
      </c>
      <c r="Y127" t="s">
        <v>561</v>
      </c>
      <c r="Z127" t="s">
        <v>560</v>
      </c>
      <c r="AA127" t="s">
        <v>561</v>
      </c>
      <c r="AB127" t="s">
        <v>567</v>
      </c>
      <c r="AC127" t="s">
        <v>568</v>
      </c>
      <c r="AD127" t="s">
        <v>569</v>
      </c>
      <c r="AE127" t="s">
        <v>570</v>
      </c>
      <c r="AF127" t="s">
        <v>54</v>
      </c>
      <c r="AG127" t="s">
        <v>571</v>
      </c>
      <c r="AH127" s="18" t="str">
        <f>IFERROR(VLOOKUP(AB127&amp;AC127&amp;AD127&amp;AE127&amp;AF127&amp;AG127,Addresses!A:D,4,FALSE), "000000000000000")</f>
        <v>SHIPSF000123171</v>
      </c>
      <c r="AJ127" t="str">
        <f t="shared" si="5"/>
        <v>Muhlenberg Co School District, KY</v>
      </c>
      <c r="AK127" t="s">
        <v>41</v>
      </c>
      <c r="AL127" t="s">
        <v>54</v>
      </c>
      <c r="AM127" t="s">
        <v>2225</v>
      </c>
      <c r="AN127" t="s">
        <v>2226</v>
      </c>
      <c r="AO127" t="s">
        <v>3157</v>
      </c>
      <c r="AP127" t="s">
        <v>3158</v>
      </c>
      <c r="AQ127" t="s">
        <v>54</v>
      </c>
      <c r="AR127" t="s">
        <v>3159</v>
      </c>
      <c r="AS127" s="11" t="str">
        <f>IFERROR(VLOOKUP(AM127&amp;AN127&amp;AO127&amp;AP127&amp;AQ127&amp;AR127,Addresses!A:D,4,FALSE), "000000000000000")</f>
        <v>SHIPSF000014042</v>
      </c>
    </row>
    <row r="128" spans="1:45" x14ac:dyDescent="0.25">
      <c r="A128" t="s">
        <v>3016</v>
      </c>
      <c r="E128" t="s">
        <v>2255</v>
      </c>
      <c r="F128" t="s">
        <v>2256</v>
      </c>
      <c r="G128" t="s">
        <v>2255</v>
      </c>
      <c r="H128" t="s">
        <v>2256</v>
      </c>
      <c r="I128" t="s">
        <v>20</v>
      </c>
      <c r="S128" s="11">
        <f t="shared" si="3"/>
        <v>5</v>
      </c>
      <c r="U128" t="str">
        <f t="shared" si="4"/>
        <v>Clay Co School District, KY</v>
      </c>
      <c r="V128" t="s">
        <v>41</v>
      </c>
      <c r="W128" t="s">
        <v>54</v>
      </c>
      <c r="X128" t="s">
        <v>560</v>
      </c>
      <c r="Y128" t="s">
        <v>561</v>
      </c>
      <c r="Z128" t="s">
        <v>560</v>
      </c>
      <c r="AA128" t="s">
        <v>561</v>
      </c>
      <c r="AB128" t="s">
        <v>581</v>
      </c>
      <c r="AC128" t="s">
        <v>582</v>
      </c>
      <c r="AD128" t="s">
        <v>583</v>
      </c>
      <c r="AE128" t="s">
        <v>565</v>
      </c>
      <c r="AF128" t="s">
        <v>54</v>
      </c>
      <c r="AG128" t="s">
        <v>566</v>
      </c>
      <c r="AH128" s="18" t="str">
        <f>IFERROR(VLOOKUP(AB128&amp;AC128&amp;AD128&amp;AE128&amp;AF128&amp;AG128,Addresses!A:D,4,FALSE), "000000000000000")</f>
        <v>SHIPSF000043198</v>
      </c>
      <c r="AJ128" t="str">
        <f t="shared" si="5"/>
        <v>Murray Ind School District, KY</v>
      </c>
      <c r="AK128" t="s">
        <v>41</v>
      </c>
      <c r="AL128" t="s">
        <v>54</v>
      </c>
      <c r="AM128" t="s">
        <v>2250</v>
      </c>
      <c r="AN128" t="s">
        <v>2251</v>
      </c>
      <c r="AO128" t="s">
        <v>3160</v>
      </c>
      <c r="AP128" t="s">
        <v>429</v>
      </c>
      <c r="AQ128" t="s">
        <v>54</v>
      </c>
      <c r="AR128" t="s">
        <v>430</v>
      </c>
      <c r="AS128" s="11" t="str">
        <f>IFERROR(VLOOKUP(AM128&amp;AN128&amp;AO128&amp;AP128&amp;AQ128&amp;AR128,Addresses!A:D,4,FALSE), "000000000000000")</f>
        <v>SHIPSF000014293</v>
      </c>
    </row>
    <row r="129" spans="1:45" x14ac:dyDescent="0.25">
      <c r="A129" t="s">
        <v>3017</v>
      </c>
      <c r="E129" t="s">
        <v>2279</v>
      </c>
      <c r="F129" t="s">
        <v>2280</v>
      </c>
      <c r="G129" t="s">
        <v>2279</v>
      </c>
      <c r="H129" t="s">
        <v>2280</v>
      </c>
      <c r="I129" t="s">
        <v>20</v>
      </c>
      <c r="S129" s="11">
        <f t="shared" si="3"/>
        <v>1</v>
      </c>
      <c r="U129" t="str">
        <f t="shared" si="4"/>
        <v>Clay Co School District, KY</v>
      </c>
      <c r="V129" t="s">
        <v>41</v>
      </c>
      <c r="W129" t="s">
        <v>54</v>
      </c>
      <c r="X129" t="s">
        <v>560</v>
      </c>
      <c r="Y129" t="s">
        <v>561</v>
      </c>
      <c r="Z129" t="s">
        <v>560</v>
      </c>
      <c r="AA129" t="s">
        <v>561</v>
      </c>
      <c r="AB129" t="s">
        <v>575</v>
      </c>
      <c r="AC129" t="s">
        <v>576</v>
      </c>
      <c r="AD129" t="s">
        <v>577</v>
      </c>
      <c r="AE129" t="s">
        <v>570</v>
      </c>
      <c r="AF129" t="s">
        <v>54</v>
      </c>
      <c r="AG129" t="s">
        <v>571</v>
      </c>
      <c r="AH129" s="18" t="str">
        <f>IFERROR(VLOOKUP(AB129&amp;AC129&amp;AD129&amp;AE129&amp;AF129&amp;AG129,Addresses!A:D,4,FALSE), "000000000000000")</f>
        <v>SHIPSF000043206</v>
      </c>
      <c r="AJ129" t="str">
        <f t="shared" si="5"/>
        <v>Nelson Co School District, KY</v>
      </c>
      <c r="AK129" t="s">
        <v>41</v>
      </c>
      <c r="AL129" t="s">
        <v>54</v>
      </c>
      <c r="AM129" t="s">
        <v>2255</v>
      </c>
      <c r="AN129" t="s">
        <v>2256</v>
      </c>
      <c r="AO129" t="s">
        <v>3161</v>
      </c>
      <c r="AP129" t="s">
        <v>122</v>
      </c>
      <c r="AQ129" t="s">
        <v>54</v>
      </c>
      <c r="AR129" t="s">
        <v>123</v>
      </c>
      <c r="AS129" s="11" t="str">
        <f>IFERROR(VLOOKUP(AM129&amp;AN129&amp;AO129&amp;AP129&amp;AQ129&amp;AR129,Addresses!A:D,4,FALSE), "000000000000000")</f>
        <v>SHIPSF000141417</v>
      </c>
    </row>
    <row r="130" spans="1:45" x14ac:dyDescent="0.25">
      <c r="A130" t="s">
        <v>3018</v>
      </c>
      <c r="E130" t="s">
        <v>2286</v>
      </c>
      <c r="F130" t="s">
        <v>2287</v>
      </c>
      <c r="G130" t="s">
        <v>2286</v>
      </c>
      <c r="H130" t="s">
        <v>2287</v>
      </c>
      <c r="I130" t="s">
        <v>20</v>
      </c>
      <c r="S130" s="11">
        <f t="shared" si="3"/>
        <v>1</v>
      </c>
      <c r="U130" t="str">
        <f t="shared" si="4"/>
        <v>Clay Co School District, KY</v>
      </c>
      <c r="V130" t="s">
        <v>41</v>
      </c>
      <c r="W130" t="s">
        <v>54</v>
      </c>
      <c r="X130" t="s">
        <v>560</v>
      </c>
      <c r="Y130" t="s">
        <v>561</v>
      </c>
      <c r="Z130" t="s">
        <v>560</v>
      </c>
      <c r="AA130" t="s">
        <v>561</v>
      </c>
      <c r="AB130" t="s">
        <v>562</v>
      </c>
      <c r="AC130" t="s">
        <v>563</v>
      </c>
      <c r="AD130" t="s">
        <v>564</v>
      </c>
      <c r="AE130" t="s">
        <v>565</v>
      </c>
      <c r="AF130" t="s">
        <v>54</v>
      </c>
      <c r="AG130" t="s">
        <v>566</v>
      </c>
      <c r="AH130" s="18" t="str">
        <f>IFERROR(VLOOKUP(AB130&amp;AC130&amp;AD130&amp;AE130&amp;AF130&amp;AG130,Addresses!A:D,4,FALSE), "000000000000000")</f>
        <v>SHIPSF000123170</v>
      </c>
      <c r="AJ130" t="str">
        <f t="shared" si="5"/>
        <v>Newport Ind School District, KY</v>
      </c>
      <c r="AK130" t="s">
        <v>41</v>
      </c>
      <c r="AL130" t="s">
        <v>54</v>
      </c>
      <c r="AM130" t="s">
        <v>2279</v>
      </c>
      <c r="AN130" t="s">
        <v>2280</v>
      </c>
      <c r="AO130" t="s">
        <v>3162</v>
      </c>
      <c r="AP130" t="s">
        <v>2284</v>
      </c>
      <c r="AQ130" t="s">
        <v>54</v>
      </c>
      <c r="AR130" t="s">
        <v>2285</v>
      </c>
      <c r="AS130" s="11" t="str">
        <f>IFERROR(VLOOKUP(AM130&amp;AN130&amp;AO130&amp;AP130&amp;AQ130&amp;AR130,Addresses!A:D,4,FALSE), "000000000000000")</f>
        <v>SHIPSF000115318</v>
      </c>
    </row>
    <row r="131" spans="1:45" x14ac:dyDescent="0.25">
      <c r="A131" t="s">
        <v>3019</v>
      </c>
      <c r="E131" t="s">
        <v>2293</v>
      </c>
      <c r="F131" t="s">
        <v>2294</v>
      </c>
      <c r="G131" t="s">
        <v>2293</v>
      </c>
      <c r="H131" t="s">
        <v>2294</v>
      </c>
      <c r="I131" t="s">
        <v>20</v>
      </c>
      <c r="S131" s="11">
        <f t="shared" ref="S131:S176" si="6">COUNTIF(U:U,A131)</f>
        <v>6</v>
      </c>
      <c r="U131" t="str">
        <f t="shared" ref="U131:U194" si="7">Y131&amp;", KY"</f>
        <v>Clay Co School District, KY</v>
      </c>
      <c r="V131" t="s">
        <v>41</v>
      </c>
      <c r="W131" t="s">
        <v>54</v>
      </c>
      <c r="X131" t="s">
        <v>560</v>
      </c>
      <c r="Y131" t="s">
        <v>561</v>
      </c>
      <c r="Z131" t="s">
        <v>560</v>
      </c>
      <c r="AA131" t="s">
        <v>561</v>
      </c>
      <c r="AB131" t="s">
        <v>584</v>
      </c>
      <c r="AC131" t="s">
        <v>585</v>
      </c>
      <c r="AD131" t="s">
        <v>586</v>
      </c>
      <c r="AE131" t="s">
        <v>570</v>
      </c>
      <c r="AF131" t="s">
        <v>54</v>
      </c>
      <c r="AG131" t="s">
        <v>571</v>
      </c>
      <c r="AH131" s="18" t="str">
        <f>IFERROR(VLOOKUP(AB131&amp;AC131&amp;AD131&amp;AE131&amp;AF131&amp;AG131,Addresses!A:D,4,FALSE), "000000000000000")</f>
        <v>SHIPSF000123173</v>
      </c>
      <c r="AJ131" t="str">
        <f t="shared" ref="AJ131:AJ177" si="8">AN131&amp;", KY"</f>
        <v>Nicholas Co School District, KY</v>
      </c>
      <c r="AK131" t="s">
        <v>41</v>
      </c>
      <c r="AL131" t="s">
        <v>54</v>
      </c>
      <c r="AM131" t="s">
        <v>2286</v>
      </c>
      <c r="AN131" t="s">
        <v>2287</v>
      </c>
      <c r="AO131" t="s">
        <v>3163</v>
      </c>
      <c r="AP131" t="s">
        <v>2291</v>
      </c>
      <c r="AQ131" t="s">
        <v>54</v>
      </c>
      <c r="AR131" t="s">
        <v>2292</v>
      </c>
      <c r="AS131" s="11" t="str">
        <f>IFERROR(VLOOKUP(AM131&amp;AN131&amp;AO131&amp;AP131&amp;AQ131&amp;AR131,Addresses!A:D,4,FALSE), "000000000000000")</f>
        <v>SHIPSF000137832</v>
      </c>
    </row>
    <row r="132" spans="1:45" x14ac:dyDescent="0.25">
      <c r="A132" t="s">
        <v>3020</v>
      </c>
      <c r="E132" t="s">
        <v>2320</v>
      </c>
      <c r="F132" t="s">
        <v>2321</v>
      </c>
      <c r="G132" t="s">
        <v>2320</v>
      </c>
      <c r="H132" t="s">
        <v>2321</v>
      </c>
      <c r="I132" t="s">
        <v>20</v>
      </c>
      <c r="S132" s="11">
        <f t="shared" si="6"/>
        <v>10</v>
      </c>
      <c r="U132" t="str">
        <f t="shared" si="7"/>
        <v>Clinton Co School District, KY</v>
      </c>
      <c r="V132" t="s">
        <v>41</v>
      </c>
      <c r="W132" t="s">
        <v>54</v>
      </c>
      <c r="X132" t="s">
        <v>587</v>
      </c>
      <c r="Y132" t="s">
        <v>588</v>
      </c>
      <c r="Z132" t="s">
        <v>587</v>
      </c>
      <c r="AA132" t="s">
        <v>588</v>
      </c>
      <c r="AB132" t="s">
        <v>589</v>
      </c>
      <c r="AC132" t="s">
        <v>590</v>
      </c>
      <c r="AD132" t="s">
        <v>591</v>
      </c>
      <c r="AE132" t="s">
        <v>592</v>
      </c>
      <c r="AF132" t="s">
        <v>54</v>
      </c>
      <c r="AG132" t="s">
        <v>593</v>
      </c>
      <c r="AH132" s="18" t="str">
        <f>IFERROR(VLOOKUP(AB132&amp;AC132&amp;AD132&amp;AE132&amp;AF132&amp;AG132,Addresses!A:D,4,FALSE), "000000000000000")</f>
        <v>SHIPSF000102755</v>
      </c>
      <c r="AJ132" t="str">
        <f t="shared" si="8"/>
        <v>Ohio Co School District, KY</v>
      </c>
      <c r="AK132" t="s">
        <v>41</v>
      </c>
      <c r="AL132" t="s">
        <v>54</v>
      </c>
      <c r="AM132" t="s">
        <v>2293</v>
      </c>
      <c r="AN132" t="s">
        <v>2294</v>
      </c>
      <c r="AO132" t="s">
        <v>8261</v>
      </c>
      <c r="AP132" t="s">
        <v>2314</v>
      </c>
      <c r="AQ132" t="s">
        <v>54</v>
      </c>
      <c r="AR132" t="s">
        <v>2315</v>
      </c>
      <c r="AS132" s="11" t="str">
        <f>IFERROR(VLOOKUP(AM132&amp;AN132&amp;AO132&amp;AP132&amp;AQ132&amp;AR132,Addresses!A:D,4,FALSE), "000000000000000")</f>
        <v>000000000000000</v>
      </c>
    </row>
    <row r="133" spans="1:45" x14ac:dyDescent="0.25">
      <c r="A133" t="s">
        <v>3021</v>
      </c>
      <c r="E133" t="s">
        <v>2352</v>
      </c>
      <c r="F133" t="s">
        <v>2353</v>
      </c>
      <c r="G133" t="s">
        <v>2352</v>
      </c>
      <c r="H133" t="s">
        <v>2353</v>
      </c>
      <c r="I133" t="s">
        <v>20</v>
      </c>
      <c r="S133" s="11">
        <f t="shared" si="6"/>
        <v>1</v>
      </c>
      <c r="U133" t="str">
        <f t="shared" si="7"/>
        <v>Cloverport Ind School District, KY</v>
      </c>
      <c r="V133" t="s">
        <v>41</v>
      </c>
      <c r="W133" t="s">
        <v>54</v>
      </c>
      <c r="X133" t="s">
        <v>594</v>
      </c>
      <c r="Y133" t="s">
        <v>595</v>
      </c>
      <c r="Z133" t="s">
        <v>594</v>
      </c>
      <c r="AA133" t="s">
        <v>595</v>
      </c>
      <c r="AB133" t="s">
        <v>596</v>
      </c>
      <c r="AC133" t="s">
        <v>597</v>
      </c>
      <c r="AD133" t="s">
        <v>4188</v>
      </c>
      <c r="AE133" t="s">
        <v>598</v>
      </c>
      <c r="AF133" t="s">
        <v>54</v>
      </c>
      <c r="AG133" t="s">
        <v>599</v>
      </c>
      <c r="AH133" s="18" t="str">
        <f>IFERROR(VLOOKUP(AB133&amp;AC133&amp;AD133&amp;AE133&amp;AF133&amp;AG133,Addresses!A:D,4,FALSE), "000000000000000")</f>
        <v>SHIPSF000043589</v>
      </c>
      <c r="AJ133" t="str">
        <f t="shared" si="8"/>
        <v>Oldham Co School District, KY</v>
      </c>
      <c r="AK133" t="s">
        <v>41</v>
      </c>
      <c r="AL133" t="s">
        <v>54</v>
      </c>
      <c r="AM133" t="s">
        <v>2320</v>
      </c>
      <c r="AN133" t="s">
        <v>2321</v>
      </c>
      <c r="AO133" t="s">
        <v>3164</v>
      </c>
      <c r="AP133" t="s">
        <v>2330</v>
      </c>
      <c r="AQ133" t="s">
        <v>54</v>
      </c>
      <c r="AR133" t="s">
        <v>2331</v>
      </c>
      <c r="AS133" s="11" t="str">
        <f>IFERROR(VLOOKUP(AM133&amp;AN133&amp;AO133&amp;AP133&amp;AQ133&amp;AR133,Addresses!A:D,4,FALSE), "000000000000000")</f>
        <v>SHIPSF000014115</v>
      </c>
    </row>
    <row r="134" spans="1:45" x14ac:dyDescent="0.25">
      <c r="A134" t="s">
        <v>3022</v>
      </c>
      <c r="E134" t="s">
        <v>2358</v>
      </c>
      <c r="F134" t="s">
        <v>2359</v>
      </c>
      <c r="G134" t="s">
        <v>2358</v>
      </c>
      <c r="H134" t="s">
        <v>2359</v>
      </c>
      <c r="I134" t="s">
        <v>20</v>
      </c>
      <c r="S134" s="11">
        <f t="shared" si="6"/>
        <v>5</v>
      </c>
      <c r="U134" t="str">
        <f t="shared" si="7"/>
        <v>Corbin Ind School District, KY</v>
      </c>
      <c r="V134" t="s">
        <v>41</v>
      </c>
      <c r="W134" t="s">
        <v>54</v>
      </c>
      <c r="X134" t="s">
        <v>600</v>
      </c>
      <c r="Y134" t="s">
        <v>601</v>
      </c>
      <c r="Z134" t="s">
        <v>600</v>
      </c>
      <c r="AA134" t="s">
        <v>601</v>
      </c>
      <c r="AB134" t="s">
        <v>606</v>
      </c>
      <c r="AC134" t="s">
        <v>607</v>
      </c>
      <c r="AD134" t="s">
        <v>608</v>
      </c>
      <c r="AE134" t="s">
        <v>604</v>
      </c>
      <c r="AF134" t="s">
        <v>54</v>
      </c>
      <c r="AG134" t="s">
        <v>605</v>
      </c>
      <c r="AH134" s="18" t="str">
        <f>IFERROR(VLOOKUP(AB134&amp;AC134&amp;AD134&amp;AE134&amp;AF134&amp;AG134,Addresses!A:D,4,FALSE), "000000000000000")</f>
        <v>SHIPSF000123139</v>
      </c>
      <c r="AJ134" t="str">
        <f t="shared" si="8"/>
        <v>Owen Co School District, KY</v>
      </c>
      <c r="AK134" t="s">
        <v>41</v>
      </c>
      <c r="AL134" t="s">
        <v>54</v>
      </c>
      <c r="AM134" t="s">
        <v>2352</v>
      </c>
      <c r="AN134" t="s">
        <v>2353</v>
      </c>
      <c r="AO134" t="s">
        <v>3165</v>
      </c>
      <c r="AP134" t="s">
        <v>2356</v>
      </c>
      <c r="AQ134" t="s">
        <v>54</v>
      </c>
      <c r="AR134" t="s">
        <v>2357</v>
      </c>
      <c r="AS134" s="11" t="str">
        <f>IFERROR(VLOOKUP(AM134&amp;AN134&amp;AO134&amp;AP134&amp;AQ134&amp;AR134,Addresses!A:D,4,FALSE), "000000000000000")</f>
        <v>SHIPSF000014167</v>
      </c>
    </row>
    <row r="135" spans="1:45" x14ac:dyDescent="0.25">
      <c r="A135" t="s">
        <v>3023</v>
      </c>
      <c r="E135" t="s">
        <v>2370</v>
      </c>
      <c r="F135" t="s">
        <v>2371</v>
      </c>
      <c r="G135" t="s">
        <v>2370</v>
      </c>
      <c r="H135" t="s">
        <v>2371</v>
      </c>
      <c r="I135" t="s">
        <v>20</v>
      </c>
      <c r="S135" s="11">
        <f t="shared" si="6"/>
        <v>1</v>
      </c>
      <c r="U135" t="str">
        <f t="shared" si="7"/>
        <v>Covington Independent Sch Dist, KY</v>
      </c>
      <c r="V135" t="s">
        <v>41</v>
      </c>
      <c r="W135" t="s">
        <v>54</v>
      </c>
      <c r="X135" t="s">
        <v>609</v>
      </c>
      <c r="Y135" t="s">
        <v>610</v>
      </c>
      <c r="Z135" t="s">
        <v>609</v>
      </c>
      <c r="AA135" t="s">
        <v>610</v>
      </c>
      <c r="AB135" t="s">
        <v>627</v>
      </c>
      <c r="AC135" t="s">
        <v>4190</v>
      </c>
      <c r="AD135" t="s">
        <v>628</v>
      </c>
      <c r="AE135" t="s">
        <v>614</v>
      </c>
      <c r="AF135" t="s">
        <v>54</v>
      </c>
      <c r="AG135" t="s">
        <v>615</v>
      </c>
      <c r="AH135" s="18" t="str">
        <f>IFERROR(VLOOKUP(AB135&amp;AC135&amp;AD135&amp;AE135&amp;AF135&amp;AG135,Addresses!A:D,4,FALSE), "000000000000000")</f>
        <v>SHIPSF000105924</v>
      </c>
      <c r="AJ135" t="str">
        <f t="shared" si="8"/>
        <v>Owensboro Ind School District, KY</v>
      </c>
      <c r="AK135" t="s">
        <v>41</v>
      </c>
      <c r="AL135" t="s">
        <v>54</v>
      </c>
      <c r="AM135" t="s">
        <v>2358</v>
      </c>
      <c r="AN135" t="s">
        <v>2359</v>
      </c>
      <c r="AO135" t="s">
        <v>3166</v>
      </c>
      <c r="AP135" t="s">
        <v>658</v>
      </c>
      <c r="AQ135" t="s">
        <v>54</v>
      </c>
      <c r="AR135" t="s">
        <v>659</v>
      </c>
      <c r="AS135" s="11" t="str">
        <f>IFERROR(VLOOKUP(AM135&amp;AN135&amp;AO135&amp;AP135&amp;AQ135&amp;AR135,Addresses!A:D,4,FALSE), "000000000000000")</f>
        <v>SHIPSF000014246</v>
      </c>
    </row>
    <row r="136" spans="1:45" x14ac:dyDescent="0.25">
      <c r="A136" t="s">
        <v>3024</v>
      </c>
      <c r="E136" t="s">
        <v>2374</v>
      </c>
      <c r="F136" t="s">
        <v>2375</v>
      </c>
      <c r="G136" t="s">
        <v>2374</v>
      </c>
      <c r="H136" t="s">
        <v>2375</v>
      </c>
      <c r="I136" t="s">
        <v>20</v>
      </c>
      <c r="S136" s="11">
        <f t="shared" si="6"/>
        <v>3</v>
      </c>
      <c r="U136" t="str">
        <f t="shared" si="7"/>
        <v>Covington Independent Sch Dist, KY</v>
      </c>
      <c r="V136" t="s">
        <v>41</v>
      </c>
      <c r="W136" t="s">
        <v>54</v>
      </c>
      <c r="X136" t="s">
        <v>609</v>
      </c>
      <c r="Y136" t="s">
        <v>610</v>
      </c>
      <c r="Z136" t="s">
        <v>609</v>
      </c>
      <c r="AA136" t="s">
        <v>610</v>
      </c>
      <c r="AB136" t="s">
        <v>623</v>
      </c>
      <c r="AC136" t="s">
        <v>624</v>
      </c>
      <c r="AD136" t="s">
        <v>625</v>
      </c>
      <c r="AE136" t="s">
        <v>626</v>
      </c>
      <c r="AF136" t="s">
        <v>54</v>
      </c>
      <c r="AG136" t="s">
        <v>622</v>
      </c>
      <c r="AH136" s="18" t="str">
        <f>IFERROR(VLOOKUP(AB136&amp;AC136&amp;AD136&amp;AE136&amp;AF136&amp;AG136,Addresses!A:D,4,FALSE), "000000000000000")</f>
        <v>SHIPSF000123350</v>
      </c>
      <c r="AJ136" t="str">
        <f t="shared" si="8"/>
        <v>Owsley Co School District, KY</v>
      </c>
      <c r="AK136" t="s">
        <v>41</v>
      </c>
      <c r="AL136" t="s">
        <v>54</v>
      </c>
      <c r="AM136" t="s">
        <v>2370</v>
      </c>
      <c r="AN136" t="s">
        <v>2371</v>
      </c>
      <c r="AO136" t="s">
        <v>3167</v>
      </c>
      <c r="AP136" t="s">
        <v>326</v>
      </c>
      <c r="AQ136" t="s">
        <v>54</v>
      </c>
      <c r="AR136" t="s">
        <v>327</v>
      </c>
      <c r="AS136" s="11" t="str">
        <f>IFERROR(VLOOKUP(AM136&amp;AN136&amp;AO136&amp;AP136&amp;AQ136&amp;AR136,Addresses!A:D,4,FALSE), "000000000000000")</f>
        <v>SHIPSF000125670</v>
      </c>
    </row>
    <row r="137" spans="1:45" x14ac:dyDescent="0.25">
      <c r="A137" t="s">
        <v>3025</v>
      </c>
      <c r="E137" t="s">
        <v>2382</v>
      </c>
      <c r="F137" t="s">
        <v>2383</v>
      </c>
      <c r="G137" t="s">
        <v>2382</v>
      </c>
      <c r="H137" t="s">
        <v>2383</v>
      </c>
      <c r="I137" t="s">
        <v>20</v>
      </c>
      <c r="S137" s="11">
        <f t="shared" si="6"/>
        <v>1</v>
      </c>
      <c r="U137" t="str">
        <f t="shared" si="7"/>
        <v>Covington Independent Sch Dist, KY</v>
      </c>
      <c r="V137" t="s">
        <v>41</v>
      </c>
      <c r="W137" t="s">
        <v>54</v>
      </c>
      <c r="X137" t="s">
        <v>609</v>
      </c>
      <c r="Y137" t="s">
        <v>610</v>
      </c>
      <c r="Z137" t="s">
        <v>609</v>
      </c>
      <c r="AA137" t="s">
        <v>610</v>
      </c>
      <c r="AB137" t="s">
        <v>616</v>
      </c>
      <c r="AC137" t="s">
        <v>4191</v>
      </c>
      <c r="AD137" t="s">
        <v>617</v>
      </c>
      <c r="AE137" t="s">
        <v>614</v>
      </c>
      <c r="AF137" t="s">
        <v>54</v>
      </c>
      <c r="AG137" t="s">
        <v>618</v>
      </c>
      <c r="AH137" s="18" t="str">
        <f>IFERROR(VLOOKUP(AB137&amp;AC137&amp;AD137&amp;AE137&amp;AF137&amp;AG137,Addresses!A:D,4,FALSE), "000000000000000")</f>
        <v>SHIPSF000123352</v>
      </c>
      <c r="AJ137" t="str">
        <f t="shared" si="8"/>
        <v>Paducah Ind School District, KY</v>
      </c>
      <c r="AK137" t="s">
        <v>41</v>
      </c>
      <c r="AL137" t="s">
        <v>54</v>
      </c>
      <c r="AM137" t="s">
        <v>2374</v>
      </c>
      <c r="AN137" t="s">
        <v>2375</v>
      </c>
      <c r="AO137" t="s">
        <v>8262</v>
      </c>
      <c r="AP137" t="s">
        <v>2089</v>
      </c>
      <c r="AQ137" t="s">
        <v>54</v>
      </c>
      <c r="AR137" t="s">
        <v>2099</v>
      </c>
      <c r="AS137" s="11" t="str">
        <f>IFERROR(VLOOKUP(AM137&amp;AN137&amp;AO137&amp;AP137&amp;AQ137&amp;AR137,Addresses!A:D,4,FALSE), "000000000000000")</f>
        <v>000000000000000</v>
      </c>
    </row>
    <row r="138" spans="1:45" x14ac:dyDescent="0.25">
      <c r="A138" t="s">
        <v>3026</v>
      </c>
      <c r="E138" t="s">
        <v>2386</v>
      </c>
      <c r="F138" t="s">
        <v>2387</v>
      </c>
      <c r="G138" t="s">
        <v>2386</v>
      </c>
      <c r="H138" t="s">
        <v>2387</v>
      </c>
      <c r="I138" t="s">
        <v>20</v>
      </c>
      <c r="S138" s="11">
        <f t="shared" si="6"/>
        <v>1</v>
      </c>
      <c r="U138" t="str">
        <f t="shared" si="7"/>
        <v>Covington Independent Sch Dist, KY</v>
      </c>
      <c r="V138" t="s">
        <v>41</v>
      </c>
      <c r="W138" t="s">
        <v>54</v>
      </c>
      <c r="X138" t="s">
        <v>609</v>
      </c>
      <c r="Y138" t="s">
        <v>610</v>
      </c>
      <c r="Z138" t="s">
        <v>609</v>
      </c>
      <c r="AA138" t="s">
        <v>610</v>
      </c>
      <c r="AB138" t="s">
        <v>611</v>
      </c>
      <c r="AC138" t="s">
        <v>612</v>
      </c>
      <c r="AD138" t="s">
        <v>613</v>
      </c>
      <c r="AE138" t="s">
        <v>614</v>
      </c>
      <c r="AF138" t="s">
        <v>54</v>
      </c>
      <c r="AG138" t="s">
        <v>615</v>
      </c>
      <c r="AH138" s="18" t="str">
        <f>IFERROR(VLOOKUP(AB138&amp;AC138&amp;AD138&amp;AE138&amp;AF138&amp;AG138,Addresses!A:D,4,FALSE), "000000000000000")</f>
        <v>SHIPSF000043224</v>
      </c>
      <c r="AJ138" t="str">
        <f t="shared" si="8"/>
        <v>Paintsville Ind Sch District, KY</v>
      </c>
      <c r="AK138" t="s">
        <v>41</v>
      </c>
      <c r="AL138" t="s">
        <v>54</v>
      </c>
      <c r="AM138" t="s">
        <v>2382</v>
      </c>
      <c r="AN138" t="s">
        <v>2383</v>
      </c>
      <c r="AO138" t="s">
        <v>3168</v>
      </c>
      <c r="AP138" t="s">
        <v>1676</v>
      </c>
      <c r="AQ138" t="s">
        <v>54</v>
      </c>
      <c r="AR138" t="s">
        <v>1677</v>
      </c>
      <c r="AS138" s="11" t="str">
        <f>IFERROR(VLOOKUP(AM138&amp;AN138&amp;AO138&amp;AP138&amp;AQ138&amp;AR138,Addresses!A:D,4,FALSE), "000000000000000")</f>
        <v>SHIPSF000014158</v>
      </c>
    </row>
    <row r="139" spans="1:45" x14ac:dyDescent="0.25">
      <c r="A139" t="s">
        <v>3027</v>
      </c>
      <c r="E139" t="s">
        <v>2391</v>
      </c>
      <c r="F139" t="s">
        <v>2392</v>
      </c>
      <c r="G139" t="s">
        <v>2391</v>
      </c>
      <c r="H139" t="s">
        <v>2392</v>
      </c>
      <c r="I139" t="s">
        <v>20</v>
      </c>
      <c r="S139" s="11">
        <f t="shared" si="6"/>
        <v>2</v>
      </c>
      <c r="U139" t="str">
        <f t="shared" si="7"/>
        <v>Covington Independent Sch Dist, KY</v>
      </c>
      <c r="V139" t="s">
        <v>41</v>
      </c>
      <c r="W139" t="s">
        <v>54</v>
      </c>
      <c r="X139" t="s">
        <v>609</v>
      </c>
      <c r="Y139" t="s">
        <v>610</v>
      </c>
      <c r="Z139" t="s">
        <v>609</v>
      </c>
      <c r="AA139" t="s">
        <v>610</v>
      </c>
      <c r="AB139" t="s">
        <v>619</v>
      </c>
      <c r="AC139" t="s">
        <v>620</v>
      </c>
      <c r="AD139" t="s">
        <v>621</v>
      </c>
      <c r="AE139" t="s">
        <v>614</v>
      </c>
      <c r="AF139" t="s">
        <v>54</v>
      </c>
      <c r="AG139" t="s">
        <v>622</v>
      </c>
      <c r="AH139" s="18" t="str">
        <f>IFERROR(VLOOKUP(AB139&amp;AC139&amp;AD139&amp;AE139&amp;AF139&amp;AG139,Addresses!A:D,4,FALSE), "000000000000000")</f>
        <v>SHIPSF000105923</v>
      </c>
      <c r="AJ139" t="str">
        <f t="shared" si="8"/>
        <v>Paris Ind School District, KY</v>
      </c>
      <c r="AK139" t="s">
        <v>41</v>
      </c>
      <c r="AL139" t="s">
        <v>54</v>
      </c>
      <c r="AM139" t="s">
        <v>2386</v>
      </c>
      <c r="AN139" t="s">
        <v>2387</v>
      </c>
      <c r="AO139" t="s">
        <v>3169</v>
      </c>
      <c r="AP139" t="s">
        <v>252</v>
      </c>
      <c r="AQ139" t="s">
        <v>54</v>
      </c>
      <c r="AR139" t="s">
        <v>253</v>
      </c>
      <c r="AS139" s="11" t="str">
        <f>IFERROR(VLOOKUP(AM139&amp;AN139&amp;AO139&amp;AP139&amp;AQ139&amp;AR139,Addresses!A:D,4,FALSE), "000000000000000")</f>
        <v>SHIPSF000240023</v>
      </c>
    </row>
    <row r="140" spans="1:45" x14ac:dyDescent="0.25">
      <c r="A140" t="s">
        <v>3028</v>
      </c>
      <c r="E140" t="s">
        <v>2401</v>
      </c>
      <c r="F140" t="s">
        <v>2402</v>
      </c>
      <c r="G140" t="s">
        <v>2401</v>
      </c>
      <c r="H140" t="s">
        <v>2402</v>
      </c>
      <c r="I140" t="s">
        <v>20</v>
      </c>
      <c r="S140" s="11">
        <f t="shared" si="6"/>
        <v>10</v>
      </c>
      <c r="U140" t="str">
        <f t="shared" si="7"/>
        <v>Crittenden Co School District, KY</v>
      </c>
      <c r="V140" t="s">
        <v>41</v>
      </c>
      <c r="W140" t="s">
        <v>54</v>
      </c>
      <c r="X140" t="s">
        <v>629</v>
      </c>
      <c r="Y140" t="s">
        <v>630</v>
      </c>
      <c r="Z140" t="s">
        <v>629</v>
      </c>
      <c r="AA140" t="s">
        <v>630</v>
      </c>
      <c r="AB140" t="s">
        <v>631</v>
      </c>
      <c r="AC140" t="s">
        <v>632</v>
      </c>
      <c r="AD140" t="s">
        <v>633</v>
      </c>
      <c r="AE140" t="s">
        <v>634</v>
      </c>
      <c r="AF140" t="s">
        <v>54</v>
      </c>
      <c r="AG140" t="s">
        <v>635</v>
      </c>
      <c r="AH140" s="18" t="str">
        <f>IFERROR(VLOOKUP(AB140&amp;AC140&amp;AD140&amp;AE140&amp;AF140&amp;AG140,Addresses!A:D,4,FALSE), "000000000000000")</f>
        <v>SHIPSF000044490</v>
      </c>
      <c r="AJ140" t="str">
        <f t="shared" si="8"/>
        <v>Pendleton Co School District, KY</v>
      </c>
      <c r="AK140" t="s">
        <v>41</v>
      </c>
      <c r="AL140" t="s">
        <v>54</v>
      </c>
      <c r="AM140" t="s">
        <v>2391</v>
      </c>
      <c r="AN140" t="s">
        <v>2392</v>
      </c>
      <c r="AO140" t="s">
        <v>3170</v>
      </c>
      <c r="AP140" t="s">
        <v>2399</v>
      </c>
      <c r="AQ140" t="s">
        <v>54</v>
      </c>
      <c r="AR140" t="s">
        <v>2400</v>
      </c>
      <c r="AS140" s="11" t="str">
        <f>IFERROR(VLOOKUP(AM140&amp;AN140&amp;AO140&amp;AP140&amp;AQ140&amp;AR140,Addresses!A:D,4,FALSE), "000000000000000")</f>
        <v>SHIPSF000014072</v>
      </c>
    </row>
    <row r="141" spans="1:45" x14ac:dyDescent="0.25">
      <c r="A141" t="s">
        <v>3029</v>
      </c>
      <c r="E141" t="s">
        <v>2426</v>
      </c>
      <c r="F141" t="s">
        <v>2427</v>
      </c>
      <c r="G141" t="s">
        <v>2426</v>
      </c>
      <c r="H141" t="s">
        <v>2427</v>
      </c>
      <c r="I141" t="s">
        <v>20</v>
      </c>
      <c r="S141" s="11">
        <f t="shared" si="6"/>
        <v>12</v>
      </c>
      <c r="U141" t="str">
        <f t="shared" si="7"/>
        <v>Cumberland Co School District, KY</v>
      </c>
      <c r="V141" t="s">
        <v>41</v>
      </c>
      <c r="W141" t="s">
        <v>54</v>
      </c>
      <c r="X141" t="s">
        <v>636</v>
      </c>
      <c r="Y141" t="s">
        <v>637</v>
      </c>
      <c r="Z141" t="s">
        <v>636</v>
      </c>
      <c r="AA141" t="s">
        <v>637</v>
      </c>
      <c r="AB141" t="s">
        <v>638</v>
      </c>
      <c r="AC141" t="s">
        <v>639</v>
      </c>
      <c r="AD141" t="s">
        <v>640</v>
      </c>
      <c r="AE141" t="s">
        <v>641</v>
      </c>
      <c r="AF141" t="s">
        <v>54</v>
      </c>
      <c r="AG141" t="s">
        <v>642</v>
      </c>
      <c r="AH141" s="18" t="str">
        <f>IFERROR(VLOOKUP(AB141&amp;AC141&amp;AD141&amp;AE141&amp;AF141&amp;AG141,Addresses!A:D,4,FALSE), "000000000000000")</f>
        <v>SHIPSF000043207</v>
      </c>
      <c r="AJ141" t="str">
        <f t="shared" si="8"/>
        <v>Perry Co School District, KY</v>
      </c>
      <c r="AK141" t="s">
        <v>41</v>
      </c>
      <c r="AL141" t="s">
        <v>54</v>
      </c>
      <c r="AM141" t="s">
        <v>2401</v>
      </c>
      <c r="AN141" t="s">
        <v>2402</v>
      </c>
      <c r="AO141" t="s">
        <v>3171</v>
      </c>
      <c r="AP141" t="s">
        <v>1258</v>
      </c>
      <c r="AQ141" t="s">
        <v>54</v>
      </c>
      <c r="AR141" t="s">
        <v>1259</v>
      </c>
      <c r="AS141" s="11" t="str">
        <f>IFERROR(VLOOKUP(AM141&amp;AN141&amp;AO141&amp;AP141&amp;AQ141&amp;AR141,Addresses!A:D,4,FALSE), "000000000000000")</f>
        <v>SHIPSF000017099</v>
      </c>
    </row>
    <row r="142" spans="1:45" x14ac:dyDescent="0.25">
      <c r="A142" t="s">
        <v>3030</v>
      </c>
      <c r="E142" t="s">
        <v>2478</v>
      </c>
      <c r="F142" t="s">
        <v>2479</v>
      </c>
      <c r="G142" t="s">
        <v>2478</v>
      </c>
      <c r="H142" t="s">
        <v>2479</v>
      </c>
      <c r="I142" t="s">
        <v>20</v>
      </c>
      <c r="S142" s="11">
        <f t="shared" si="6"/>
        <v>1</v>
      </c>
      <c r="U142" t="str">
        <f t="shared" si="7"/>
        <v>Danville ISD, KY</v>
      </c>
      <c r="V142" t="s">
        <v>41</v>
      </c>
      <c r="W142" t="s">
        <v>54</v>
      </c>
      <c r="X142" t="s">
        <v>643</v>
      </c>
      <c r="Y142" t="s">
        <v>4067</v>
      </c>
      <c r="Z142" t="s">
        <v>643</v>
      </c>
      <c r="AA142" t="s">
        <v>4067</v>
      </c>
      <c r="AB142" t="s">
        <v>644</v>
      </c>
      <c r="AC142" t="s">
        <v>645</v>
      </c>
      <c r="AD142" t="s">
        <v>646</v>
      </c>
      <c r="AE142" t="s">
        <v>312</v>
      </c>
      <c r="AF142" t="s">
        <v>54</v>
      </c>
      <c r="AG142" t="s">
        <v>313</v>
      </c>
      <c r="AH142" s="18" t="str">
        <f>IFERROR(VLOOKUP(AB142&amp;AC142&amp;AD142&amp;AE142&amp;AF142&amp;AG142,Addresses!A:D,4,FALSE), "000000000000000")</f>
        <v>SHIPSF000137874</v>
      </c>
      <c r="AJ142" t="str">
        <f t="shared" si="8"/>
        <v>Pike Co School District, KY</v>
      </c>
      <c r="AK142" t="s">
        <v>41</v>
      </c>
      <c r="AL142" t="s">
        <v>54</v>
      </c>
      <c r="AM142" t="s">
        <v>2426</v>
      </c>
      <c r="AN142" t="s">
        <v>2427</v>
      </c>
      <c r="AO142" t="s">
        <v>3172</v>
      </c>
      <c r="AP142" t="s">
        <v>2455</v>
      </c>
      <c r="AQ142" t="s">
        <v>54</v>
      </c>
      <c r="AR142" t="s">
        <v>2456</v>
      </c>
      <c r="AS142" s="11" t="str">
        <f>IFERROR(VLOOKUP(AM142&amp;AN142&amp;AO142&amp;AP142&amp;AQ142&amp;AR142,Addresses!A:D,4,FALSE), "000000000000000")</f>
        <v>SHIPSF000014028</v>
      </c>
    </row>
    <row r="143" spans="1:45" x14ac:dyDescent="0.25">
      <c r="A143" t="s">
        <v>3031</v>
      </c>
      <c r="E143" t="s">
        <v>2483</v>
      </c>
      <c r="F143" t="s">
        <v>2484</v>
      </c>
      <c r="G143" t="s">
        <v>2483</v>
      </c>
      <c r="H143" t="s">
        <v>2484</v>
      </c>
      <c r="I143" t="s">
        <v>20</v>
      </c>
      <c r="S143" s="11">
        <f t="shared" si="6"/>
        <v>1</v>
      </c>
      <c r="U143" t="str">
        <f t="shared" si="7"/>
        <v>Danville ISD, KY</v>
      </c>
      <c r="V143" t="s">
        <v>41</v>
      </c>
      <c r="W143" t="s">
        <v>54</v>
      </c>
      <c r="X143" t="s">
        <v>643</v>
      </c>
      <c r="Y143" t="s">
        <v>4067</v>
      </c>
      <c r="Z143" t="s">
        <v>643</v>
      </c>
      <c r="AA143" t="s">
        <v>4067</v>
      </c>
      <c r="AB143" t="s">
        <v>647</v>
      </c>
      <c r="AC143" t="s">
        <v>648</v>
      </c>
      <c r="AD143" t="s">
        <v>649</v>
      </c>
      <c r="AE143" t="s">
        <v>312</v>
      </c>
      <c r="AF143" t="s">
        <v>54</v>
      </c>
      <c r="AG143" t="s">
        <v>313</v>
      </c>
      <c r="AH143" s="18" t="str">
        <f>IFERROR(VLOOKUP(AB143&amp;AC143&amp;AD143&amp;AE143&amp;AF143&amp;AG143,Addresses!A:D,4,FALSE), "000000000000000")</f>
        <v>SHIPSF000105873</v>
      </c>
      <c r="AJ143" t="str">
        <f t="shared" si="8"/>
        <v>Pikeville Ind School District, KY</v>
      </c>
      <c r="AK143" t="s">
        <v>41</v>
      </c>
      <c r="AL143" t="s">
        <v>54</v>
      </c>
      <c r="AM143" t="s">
        <v>2478</v>
      </c>
      <c r="AN143" t="s">
        <v>2479</v>
      </c>
      <c r="AO143" t="s">
        <v>3173</v>
      </c>
      <c r="AP143" t="s">
        <v>2455</v>
      </c>
      <c r="AQ143" t="s">
        <v>54</v>
      </c>
      <c r="AR143" t="s">
        <v>2456</v>
      </c>
      <c r="AS143" s="11" t="str">
        <f>IFERROR(VLOOKUP(AM143&amp;AN143&amp;AO143&amp;AP143&amp;AQ143&amp;AR143,Addresses!A:D,4,FALSE), "000000000000000")</f>
        <v>SHIPSF000014061</v>
      </c>
    </row>
    <row r="144" spans="1:45" x14ac:dyDescent="0.25">
      <c r="A144" t="s">
        <v>3032</v>
      </c>
      <c r="E144" t="s">
        <v>2488</v>
      </c>
      <c r="F144" t="s">
        <v>2489</v>
      </c>
      <c r="G144" t="s">
        <v>2488</v>
      </c>
      <c r="H144" t="s">
        <v>2489</v>
      </c>
      <c r="I144" t="s">
        <v>20</v>
      </c>
      <c r="S144" s="11">
        <f t="shared" si="6"/>
        <v>3</v>
      </c>
      <c r="U144" t="str">
        <f t="shared" si="7"/>
        <v>Daviess Co Public Sch Dist, KY</v>
      </c>
      <c r="V144" t="s">
        <v>41</v>
      </c>
      <c r="W144" t="s">
        <v>54</v>
      </c>
      <c r="X144" t="s">
        <v>653</v>
      </c>
      <c r="Y144" t="s">
        <v>654</v>
      </c>
      <c r="Z144" t="s">
        <v>653</v>
      </c>
      <c r="AA144" t="s">
        <v>654</v>
      </c>
      <c r="AB144" t="s">
        <v>672</v>
      </c>
      <c r="AC144" t="s">
        <v>673</v>
      </c>
      <c r="AD144" t="s">
        <v>674</v>
      </c>
      <c r="AE144" t="s">
        <v>658</v>
      </c>
      <c r="AF144" t="s">
        <v>54</v>
      </c>
      <c r="AG144" t="s">
        <v>663</v>
      </c>
      <c r="AH144" s="18" t="str">
        <f>IFERROR(VLOOKUP(AB144&amp;AC144&amp;AD144&amp;AE144&amp;AF144&amp;AG144,Addresses!A:D,4,FALSE), "000000000000000")</f>
        <v>SHIPSF000014258</v>
      </c>
      <c r="AJ144" t="str">
        <f t="shared" si="8"/>
        <v>Pineville Ind School District, KY</v>
      </c>
      <c r="AK144" t="s">
        <v>41</v>
      </c>
      <c r="AL144" t="s">
        <v>54</v>
      </c>
      <c r="AM144" t="s">
        <v>2483</v>
      </c>
      <c r="AN144" t="s">
        <v>2484</v>
      </c>
      <c r="AO144" t="s">
        <v>2487</v>
      </c>
      <c r="AP144" t="s">
        <v>173</v>
      </c>
      <c r="AQ144" t="s">
        <v>54</v>
      </c>
      <c r="AR144" t="s">
        <v>174</v>
      </c>
      <c r="AS144" s="11" t="str">
        <f>IFERROR(VLOOKUP(AM144&amp;AN144&amp;AO144&amp;AP144&amp;AQ144&amp;AR144,Addresses!A:D,4,FALSE), "000000000000000")</f>
        <v>SHIPSF000107292</v>
      </c>
    </row>
    <row r="145" spans="1:45" x14ac:dyDescent="0.25">
      <c r="A145" t="s">
        <v>3033</v>
      </c>
      <c r="E145" t="s">
        <v>2501</v>
      </c>
      <c r="F145" t="s">
        <v>2502</v>
      </c>
      <c r="G145" t="s">
        <v>2501</v>
      </c>
      <c r="H145" t="s">
        <v>2502</v>
      </c>
      <c r="I145" t="s">
        <v>20</v>
      </c>
      <c r="S145" s="11">
        <f t="shared" si="6"/>
        <v>8</v>
      </c>
      <c r="U145" t="str">
        <f t="shared" si="7"/>
        <v>Daviess Co Public Sch Dist, KY</v>
      </c>
      <c r="V145" t="s">
        <v>41</v>
      </c>
      <c r="W145" t="s">
        <v>54</v>
      </c>
      <c r="X145" t="s">
        <v>653</v>
      </c>
      <c r="Y145" t="s">
        <v>654</v>
      </c>
      <c r="Z145" t="s">
        <v>653</v>
      </c>
      <c r="AA145" t="s">
        <v>654</v>
      </c>
      <c r="AB145" t="s">
        <v>689</v>
      </c>
      <c r="AC145" t="s">
        <v>4197</v>
      </c>
      <c r="AD145" t="s">
        <v>690</v>
      </c>
      <c r="AE145" t="s">
        <v>658</v>
      </c>
      <c r="AF145" t="s">
        <v>54</v>
      </c>
      <c r="AG145" t="s">
        <v>659</v>
      </c>
      <c r="AH145" s="18" t="str">
        <f>IFERROR(VLOOKUP(AB145&amp;AC145&amp;AD145&amp;AE145&amp;AF145&amp;AG145,Addresses!A:D,4,FALSE), "000000000000000")</f>
        <v>SHIPSF000137683</v>
      </c>
      <c r="AJ145" t="str">
        <f t="shared" si="8"/>
        <v>Powell Co School District, KY</v>
      </c>
      <c r="AK145" t="s">
        <v>41</v>
      </c>
      <c r="AL145" t="s">
        <v>54</v>
      </c>
      <c r="AM145" t="s">
        <v>2488</v>
      </c>
      <c r="AN145" t="s">
        <v>2489</v>
      </c>
      <c r="AO145" t="s">
        <v>8263</v>
      </c>
      <c r="AP145" t="s">
        <v>2492</v>
      </c>
      <c r="AQ145" t="s">
        <v>54</v>
      </c>
      <c r="AR145" t="s">
        <v>2493</v>
      </c>
      <c r="AS145" s="11" t="str">
        <f>IFERROR(VLOOKUP(AM145&amp;AN145&amp;AO145&amp;AP145&amp;AQ145&amp;AR145,Addresses!A:D,4,FALSE), "000000000000000")</f>
        <v>000000000000000</v>
      </c>
    </row>
    <row r="146" spans="1:45" x14ac:dyDescent="0.25">
      <c r="A146" t="s">
        <v>3034</v>
      </c>
      <c r="E146" t="s">
        <v>2533</v>
      </c>
      <c r="F146" t="s">
        <v>2534</v>
      </c>
      <c r="G146" t="s">
        <v>2533</v>
      </c>
      <c r="H146" t="s">
        <v>2534</v>
      </c>
      <c r="I146" t="s">
        <v>20</v>
      </c>
      <c r="S146" s="11">
        <f t="shared" si="6"/>
        <v>1</v>
      </c>
      <c r="U146" t="str">
        <f t="shared" si="7"/>
        <v>Daviess Co Public Sch Dist, KY</v>
      </c>
      <c r="V146" t="s">
        <v>41</v>
      </c>
      <c r="W146" t="s">
        <v>54</v>
      </c>
      <c r="X146" t="s">
        <v>653</v>
      </c>
      <c r="Y146" t="s">
        <v>654</v>
      </c>
      <c r="Z146" t="s">
        <v>653</v>
      </c>
      <c r="AA146" t="s">
        <v>654</v>
      </c>
      <c r="AB146" t="s">
        <v>686</v>
      </c>
      <c r="AC146" t="s">
        <v>687</v>
      </c>
      <c r="AD146" t="s">
        <v>688</v>
      </c>
      <c r="AE146" t="s">
        <v>658</v>
      </c>
      <c r="AF146" t="s">
        <v>54</v>
      </c>
      <c r="AG146" t="s">
        <v>659</v>
      </c>
      <c r="AH146" s="18" t="str">
        <f>IFERROR(VLOOKUP(AB146&amp;AC146&amp;AD146&amp;AE146&amp;AF146&amp;AG146,Addresses!A:D,4,FALSE), "000000000000000")</f>
        <v>SHIPSF000043652</v>
      </c>
      <c r="AJ146" t="str">
        <f t="shared" si="8"/>
        <v>Pulaski Co Schools, KY</v>
      </c>
      <c r="AK146" t="s">
        <v>41</v>
      </c>
      <c r="AL146" t="s">
        <v>54</v>
      </c>
      <c r="AM146" t="s">
        <v>2501</v>
      </c>
      <c r="AN146" t="s">
        <v>2502</v>
      </c>
      <c r="AO146" t="s">
        <v>8264</v>
      </c>
      <c r="AP146" t="s">
        <v>2520</v>
      </c>
      <c r="AQ146" t="s">
        <v>54</v>
      </c>
      <c r="AR146" t="s">
        <v>2521</v>
      </c>
      <c r="AS146" s="11" t="str">
        <f>IFERROR(VLOOKUP(AM146&amp;AN146&amp;AO146&amp;AP146&amp;AQ146&amp;AR146,Addresses!A:D,4,FALSE), "000000000000000")</f>
        <v>000000000000000</v>
      </c>
    </row>
    <row r="147" spans="1:45" x14ac:dyDescent="0.25">
      <c r="A147" t="s">
        <v>3035</v>
      </c>
      <c r="E147" t="s">
        <v>2540</v>
      </c>
      <c r="F147" t="s">
        <v>2541</v>
      </c>
      <c r="G147" t="s">
        <v>2540</v>
      </c>
      <c r="H147" t="s">
        <v>2541</v>
      </c>
      <c r="I147" t="s">
        <v>20</v>
      </c>
      <c r="S147" s="11">
        <f t="shared" si="6"/>
        <v>1</v>
      </c>
      <c r="U147" t="str">
        <f t="shared" si="7"/>
        <v>Daviess Co Public Sch Dist, KY</v>
      </c>
      <c r="V147" t="s">
        <v>41</v>
      </c>
      <c r="W147" t="s">
        <v>54</v>
      </c>
      <c r="X147" t="s">
        <v>653</v>
      </c>
      <c r="Y147" t="s">
        <v>654</v>
      </c>
      <c r="Z147" t="s">
        <v>653</v>
      </c>
      <c r="AA147" t="s">
        <v>654</v>
      </c>
      <c r="AB147" t="s">
        <v>691</v>
      </c>
      <c r="AC147" t="s">
        <v>4196</v>
      </c>
      <c r="AD147" t="s">
        <v>692</v>
      </c>
      <c r="AE147" t="s">
        <v>693</v>
      </c>
      <c r="AF147" t="s">
        <v>54</v>
      </c>
      <c r="AG147" t="s">
        <v>694</v>
      </c>
      <c r="AH147" s="18" t="str">
        <f>IFERROR(VLOOKUP(AB147&amp;AC147&amp;AD147&amp;AE147&amp;AF147&amp;AG147,Addresses!A:D,4,FALSE), "000000000000000")</f>
        <v>SHIPSF000137684</v>
      </c>
      <c r="AJ147" t="str">
        <f t="shared" si="8"/>
        <v>Raceland-Worthington Ind Sd, KY</v>
      </c>
      <c r="AK147" t="s">
        <v>41</v>
      </c>
      <c r="AL147" t="s">
        <v>54</v>
      </c>
      <c r="AM147" t="s">
        <v>2533</v>
      </c>
      <c r="AN147" t="s">
        <v>2534</v>
      </c>
      <c r="AO147" t="s">
        <v>5325</v>
      </c>
      <c r="AP147" t="s">
        <v>2538</v>
      </c>
      <c r="AQ147" t="s">
        <v>54</v>
      </c>
      <c r="AR147" t="s">
        <v>2539</v>
      </c>
      <c r="AS147" s="11" t="str">
        <f>IFERROR(VLOOKUP(AM147&amp;AN147&amp;AO147&amp;AP147&amp;AQ147&amp;AR147,Addresses!A:D,4,FALSE), "000000000000000")</f>
        <v>SHIPSF000014195</v>
      </c>
    </row>
    <row r="148" spans="1:45" x14ac:dyDescent="0.25">
      <c r="A148" t="s">
        <v>3036</v>
      </c>
      <c r="E148" t="s">
        <v>2547</v>
      </c>
      <c r="F148" t="s">
        <v>2548</v>
      </c>
      <c r="G148" t="s">
        <v>2547</v>
      </c>
      <c r="H148" t="s">
        <v>2548</v>
      </c>
      <c r="I148" t="s">
        <v>20</v>
      </c>
      <c r="S148" s="11">
        <f t="shared" si="6"/>
        <v>3</v>
      </c>
      <c r="U148" t="str">
        <f t="shared" si="7"/>
        <v>Daviess Co Public Sch Dist, KY</v>
      </c>
      <c r="V148" t="s">
        <v>41</v>
      </c>
      <c r="W148" t="s">
        <v>54</v>
      </c>
      <c r="X148" t="s">
        <v>653</v>
      </c>
      <c r="Y148" t="s">
        <v>654</v>
      </c>
      <c r="Z148" t="s">
        <v>653</v>
      </c>
      <c r="AA148" t="s">
        <v>654</v>
      </c>
      <c r="AB148" t="s">
        <v>664</v>
      </c>
      <c r="AC148" t="s">
        <v>665</v>
      </c>
      <c r="AD148" t="s">
        <v>666</v>
      </c>
      <c r="AE148" t="s">
        <v>658</v>
      </c>
      <c r="AF148" t="s">
        <v>54</v>
      </c>
      <c r="AG148" t="s">
        <v>663</v>
      </c>
      <c r="AH148" s="18" t="str">
        <f>IFERROR(VLOOKUP(AB148&amp;AC148&amp;AD148&amp;AE148&amp;AF148&amp;AG148,Addresses!A:D,4,FALSE), "000000000000000")</f>
        <v>SHIPSF000043655</v>
      </c>
      <c r="AJ148" t="str">
        <f t="shared" si="8"/>
        <v>Robertson Co School District, KY</v>
      </c>
      <c r="AK148" t="s">
        <v>41</v>
      </c>
      <c r="AL148" t="s">
        <v>54</v>
      </c>
      <c r="AM148" t="s">
        <v>2540</v>
      </c>
      <c r="AN148" t="s">
        <v>2541</v>
      </c>
      <c r="AO148" t="s">
        <v>3174</v>
      </c>
      <c r="AP148" t="s">
        <v>2545</v>
      </c>
      <c r="AQ148" t="s">
        <v>54</v>
      </c>
      <c r="AR148" t="s">
        <v>2546</v>
      </c>
      <c r="AS148" s="11" t="str">
        <f>IFERROR(VLOOKUP(AM148&amp;AN148&amp;AO148&amp;AP148&amp;AQ148&amp;AR148,Addresses!A:D,4,FALSE), "000000000000000")</f>
        <v>SHIPSF000014020</v>
      </c>
    </row>
    <row r="149" spans="1:45" x14ac:dyDescent="0.25">
      <c r="A149" t="s">
        <v>3037</v>
      </c>
      <c r="E149" t="s">
        <v>2558</v>
      </c>
      <c r="F149" t="s">
        <v>2559</v>
      </c>
      <c r="G149" t="s">
        <v>2558</v>
      </c>
      <c r="H149" t="s">
        <v>2559</v>
      </c>
      <c r="I149" t="s">
        <v>20</v>
      </c>
      <c r="S149" s="11">
        <f t="shared" si="6"/>
        <v>4</v>
      </c>
      <c r="U149" t="str">
        <f t="shared" si="7"/>
        <v>Daviess Co Public Sch Dist, KY</v>
      </c>
      <c r="V149" t="s">
        <v>41</v>
      </c>
      <c r="W149" t="s">
        <v>54</v>
      </c>
      <c r="X149" t="s">
        <v>653</v>
      </c>
      <c r="Y149" t="s">
        <v>654</v>
      </c>
      <c r="Z149" t="s">
        <v>653</v>
      </c>
      <c r="AA149" t="s">
        <v>654</v>
      </c>
      <c r="AB149" t="s">
        <v>678</v>
      </c>
      <c r="AC149" t="s">
        <v>679</v>
      </c>
      <c r="AD149" t="s">
        <v>680</v>
      </c>
      <c r="AE149" t="s">
        <v>658</v>
      </c>
      <c r="AF149" t="s">
        <v>54</v>
      </c>
      <c r="AG149" t="s">
        <v>659</v>
      </c>
      <c r="AH149" s="18" t="str">
        <f>IFERROR(VLOOKUP(AB149&amp;AC149&amp;AD149&amp;AE149&amp;AF149&amp;AG149,Addresses!A:D,4,FALSE), "000000000000000")</f>
        <v>SHIPSF000137681</v>
      </c>
      <c r="AJ149" t="str">
        <f t="shared" si="8"/>
        <v>Rockcastle Co School District, KY</v>
      </c>
      <c r="AK149" t="s">
        <v>41</v>
      </c>
      <c r="AL149" t="s">
        <v>54</v>
      </c>
      <c r="AM149" t="s">
        <v>2547</v>
      </c>
      <c r="AN149" t="s">
        <v>2548</v>
      </c>
      <c r="AO149" t="s">
        <v>3175</v>
      </c>
      <c r="AP149" t="s">
        <v>8</v>
      </c>
      <c r="AQ149" t="s">
        <v>54</v>
      </c>
      <c r="AR149" t="s">
        <v>2555</v>
      </c>
      <c r="AS149" s="11" t="str">
        <f>IFERROR(VLOOKUP(AM149&amp;AN149&amp;AO149&amp;AP149&amp;AQ149&amp;AR149,Addresses!A:D,4,FALSE), "000000000000000")</f>
        <v>SHIPSF000014017</v>
      </c>
    </row>
    <row r="150" spans="1:45" x14ac:dyDescent="0.25">
      <c r="A150" t="s">
        <v>3038</v>
      </c>
      <c r="E150" t="s">
        <v>2577</v>
      </c>
      <c r="F150" t="s">
        <v>2578</v>
      </c>
      <c r="G150" t="s">
        <v>2577</v>
      </c>
      <c r="H150" t="s">
        <v>2578</v>
      </c>
      <c r="I150" t="s">
        <v>20</v>
      </c>
      <c r="S150" s="11">
        <f t="shared" si="6"/>
        <v>3</v>
      </c>
      <c r="U150" t="str">
        <f t="shared" si="7"/>
        <v>Daviess Co Public Sch Dist, KY</v>
      </c>
      <c r="V150" t="s">
        <v>41</v>
      </c>
      <c r="W150" t="s">
        <v>54</v>
      </c>
      <c r="X150" t="s">
        <v>653</v>
      </c>
      <c r="Y150" t="s">
        <v>654</v>
      </c>
      <c r="Z150" t="s">
        <v>653</v>
      </c>
      <c r="AA150" t="s">
        <v>654</v>
      </c>
      <c r="AB150" t="s">
        <v>667</v>
      </c>
      <c r="AC150" t="s">
        <v>668</v>
      </c>
      <c r="AD150" t="s">
        <v>669</v>
      </c>
      <c r="AE150" t="s">
        <v>658</v>
      </c>
      <c r="AF150" t="s">
        <v>54</v>
      </c>
      <c r="AG150" t="s">
        <v>663</v>
      </c>
      <c r="AH150" s="18" t="str">
        <f>IFERROR(VLOOKUP(AB150&amp;AC150&amp;AD150&amp;AE150&amp;AF150&amp;AG150,Addresses!A:D,4,FALSE), "000000000000000")</f>
        <v>SHIPSF000137678</v>
      </c>
      <c r="AJ150" t="str">
        <f t="shared" si="8"/>
        <v>Rowan Co School District, KY</v>
      </c>
      <c r="AK150" t="s">
        <v>41</v>
      </c>
      <c r="AL150" t="s">
        <v>54</v>
      </c>
      <c r="AM150" t="s">
        <v>2558</v>
      </c>
      <c r="AN150" t="s">
        <v>2559</v>
      </c>
      <c r="AO150" t="s">
        <v>3176</v>
      </c>
      <c r="AP150" t="s">
        <v>2568</v>
      </c>
      <c r="AQ150" t="s">
        <v>54</v>
      </c>
      <c r="AR150" t="s">
        <v>2569</v>
      </c>
      <c r="AS150" s="11" t="str">
        <f>IFERROR(VLOOKUP(AM150&amp;AN150&amp;AO150&amp;AP150&amp;AQ150&amp;AR150,Addresses!A:D,4,FALSE), "000000000000000")</f>
        <v>SHIPSF000176067</v>
      </c>
    </row>
    <row r="151" spans="1:45" x14ac:dyDescent="0.25">
      <c r="A151" t="s">
        <v>3039</v>
      </c>
      <c r="E151" t="s">
        <v>2590</v>
      </c>
      <c r="F151" t="s">
        <v>2591</v>
      </c>
      <c r="G151" t="s">
        <v>2590</v>
      </c>
      <c r="H151" t="s">
        <v>2591</v>
      </c>
      <c r="I151" t="s">
        <v>20</v>
      </c>
      <c r="S151" s="11">
        <f t="shared" si="6"/>
        <v>1</v>
      </c>
      <c r="U151" t="str">
        <f t="shared" si="7"/>
        <v>Daviess Co Public Sch Dist, KY</v>
      </c>
      <c r="V151" t="s">
        <v>41</v>
      </c>
      <c r="W151" t="s">
        <v>54</v>
      </c>
      <c r="X151" t="s">
        <v>653</v>
      </c>
      <c r="Y151" t="s">
        <v>654</v>
      </c>
      <c r="Z151" t="s">
        <v>653</v>
      </c>
      <c r="AA151" t="s">
        <v>654</v>
      </c>
      <c r="AB151" t="s">
        <v>681</v>
      </c>
      <c r="AC151" t="s">
        <v>682</v>
      </c>
      <c r="AD151" t="s">
        <v>683</v>
      </c>
      <c r="AE151" t="s">
        <v>684</v>
      </c>
      <c r="AF151" t="s">
        <v>54</v>
      </c>
      <c r="AG151" t="s">
        <v>685</v>
      </c>
      <c r="AH151" s="18" t="str">
        <f>IFERROR(VLOOKUP(AB151&amp;AC151&amp;AD151&amp;AE151&amp;AF151&amp;AG151,Addresses!A:D,4,FALSE), "000000000000000")</f>
        <v>SHIPSF000137682</v>
      </c>
      <c r="AJ151" t="str">
        <f t="shared" si="8"/>
        <v>Russell Co School District, KY</v>
      </c>
      <c r="AK151" t="s">
        <v>41</v>
      </c>
      <c r="AL151" t="s">
        <v>54</v>
      </c>
      <c r="AM151" t="s">
        <v>2577</v>
      </c>
      <c r="AN151" t="s">
        <v>2578</v>
      </c>
      <c r="AO151" t="s">
        <v>3177</v>
      </c>
      <c r="AP151" t="s">
        <v>2582</v>
      </c>
      <c r="AQ151" t="s">
        <v>54</v>
      </c>
      <c r="AR151" t="s">
        <v>2583</v>
      </c>
      <c r="AS151" s="11" t="str">
        <f>IFERROR(VLOOKUP(AM151&amp;AN151&amp;AO151&amp;AP151&amp;AQ151&amp;AR151,Addresses!A:D,4,FALSE), "000000000000000")</f>
        <v>SHIPSF000014004</v>
      </c>
    </row>
    <row r="152" spans="1:45" x14ac:dyDescent="0.25">
      <c r="A152" t="s">
        <v>3040</v>
      </c>
      <c r="E152" t="s">
        <v>2596</v>
      </c>
      <c r="F152" t="s">
        <v>2597</v>
      </c>
      <c r="G152" t="s">
        <v>2596</v>
      </c>
      <c r="H152" t="s">
        <v>2597</v>
      </c>
      <c r="I152" t="s">
        <v>20</v>
      </c>
      <c r="S152" s="11">
        <f t="shared" si="6"/>
        <v>1</v>
      </c>
      <c r="U152" t="str">
        <f t="shared" si="7"/>
        <v>Daviess Co Public Sch Dist, KY</v>
      </c>
      <c r="V152" t="s">
        <v>41</v>
      </c>
      <c r="W152" t="s">
        <v>54</v>
      </c>
      <c r="X152" t="s">
        <v>653</v>
      </c>
      <c r="Y152" t="s">
        <v>654</v>
      </c>
      <c r="Z152" t="s">
        <v>653</v>
      </c>
      <c r="AA152" t="s">
        <v>654</v>
      </c>
      <c r="AB152" t="s">
        <v>675</v>
      </c>
      <c r="AC152" t="s">
        <v>676</v>
      </c>
      <c r="AD152" t="s">
        <v>677</v>
      </c>
      <c r="AE152" t="s">
        <v>658</v>
      </c>
      <c r="AF152" t="s">
        <v>54</v>
      </c>
      <c r="AG152" t="s">
        <v>663</v>
      </c>
      <c r="AH152" s="18" t="str">
        <f>IFERROR(VLOOKUP(AB152&amp;AC152&amp;AD152&amp;AE152&amp;AF152&amp;AG152,Addresses!A:D,4,FALSE), "000000000000000")</f>
        <v>SHIPSF000137680</v>
      </c>
      <c r="AJ152" t="str">
        <f t="shared" si="8"/>
        <v>Russell Ind School District, KY</v>
      </c>
      <c r="AK152" t="s">
        <v>41</v>
      </c>
      <c r="AL152" t="s">
        <v>54</v>
      </c>
      <c r="AM152" t="s">
        <v>2590</v>
      </c>
      <c r="AN152" t="s">
        <v>2591</v>
      </c>
      <c r="AO152" t="s">
        <v>3178</v>
      </c>
      <c r="AP152" t="s">
        <v>3179</v>
      </c>
      <c r="AQ152" t="s">
        <v>54</v>
      </c>
      <c r="AR152" t="s">
        <v>3180</v>
      </c>
      <c r="AS152" s="11" t="str">
        <f>IFERROR(VLOOKUP(AM152&amp;AN152&amp;AO152&amp;AP152&amp;AQ152&amp;AR152,Addresses!A:D,4,FALSE), "000000000000000")</f>
        <v>SHIPSF000099277</v>
      </c>
    </row>
    <row r="153" spans="1:45" x14ac:dyDescent="0.25">
      <c r="A153" t="s">
        <v>3041</v>
      </c>
      <c r="E153" t="s">
        <v>2600</v>
      </c>
      <c r="F153" t="s">
        <v>2601</v>
      </c>
      <c r="G153" t="s">
        <v>2600</v>
      </c>
      <c r="H153" t="s">
        <v>2601</v>
      </c>
      <c r="I153" t="s">
        <v>20</v>
      </c>
      <c r="S153" s="11">
        <f t="shared" si="6"/>
        <v>1</v>
      </c>
      <c r="U153" t="str">
        <f t="shared" si="7"/>
        <v>Daviess Co Public Sch Dist, KY</v>
      </c>
      <c r="V153" t="s">
        <v>41</v>
      </c>
      <c r="W153" t="s">
        <v>54</v>
      </c>
      <c r="X153" t="s">
        <v>653</v>
      </c>
      <c r="Y153" t="s">
        <v>654</v>
      </c>
      <c r="Z153" t="s">
        <v>653</v>
      </c>
      <c r="AA153" t="s">
        <v>654</v>
      </c>
      <c r="AB153" t="s">
        <v>670</v>
      </c>
      <c r="AC153" t="s">
        <v>4195</v>
      </c>
      <c r="AD153" t="s">
        <v>671</v>
      </c>
      <c r="AE153" t="s">
        <v>658</v>
      </c>
      <c r="AF153" t="s">
        <v>54</v>
      </c>
      <c r="AG153" t="s">
        <v>659</v>
      </c>
      <c r="AH153" s="18" t="str">
        <f>IFERROR(VLOOKUP(AB153&amp;AC153&amp;AD153&amp;AE153&amp;AF153&amp;AG153,Addresses!A:D,4,FALSE), "000000000000000")</f>
        <v>SHIPSF000044354</v>
      </c>
      <c r="AJ153" t="str">
        <f t="shared" si="8"/>
        <v>Russellville Ind School Dist, KY</v>
      </c>
      <c r="AK153" t="s">
        <v>41</v>
      </c>
      <c r="AL153" t="s">
        <v>54</v>
      </c>
      <c r="AM153" t="s">
        <v>2596</v>
      </c>
      <c r="AN153" t="s">
        <v>2597</v>
      </c>
      <c r="AO153" t="s">
        <v>3181</v>
      </c>
      <c r="AP153" t="s">
        <v>1966</v>
      </c>
      <c r="AQ153" t="s">
        <v>54</v>
      </c>
      <c r="AR153" t="s">
        <v>1967</v>
      </c>
      <c r="AS153" s="11" t="str">
        <f>IFERROR(VLOOKUP(AM153&amp;AN153&amp;AO153&amp;AP153&amp;AQ153&amp;AR153,Addresses!A:D,4,FALSE), "000000000000000")</f>
        <v>SHIPSF000017080</v>
      </c>
    </row>
    <row r="154" spans="1:45" x14ac:dyDescent="0.25">
      <c r="A154" t="s">
        <v>3042</v>
      </c>
      <c r="E154" t="s">
        <v>2606</v>
      </c>
      <c r="F154" t="s">
        <v>2607</v>
      </c>
      <c r="G154" t="s">
        <v>2606</v>
      </c>
      <c r="H154" t="s">
        <v>2607</v>
      </c>
      <c r="I154" t="s">
        <v>20</v>
      </c>
      <c r="S154" s="11">
        <f t="shared" si="6"/>
        <v>9</v>
      </c>
      <c r="U154" t="str">
        <f t="shared" si="7"/>
        <v>Daviess Co Public Sch Dist, KY</v>
      </c>
      <c r="V154" t="s">
        <v>41</v>
      </c>
      <c r="W154" t="s">
        <v>54</v>
      </c>
      <c r="X154" t="s">
        <v>653</v>
      </c>
      <c r="Y154" t="s">
        <v>654</v>
      </c>
      <c r="Z154" t="s">
        <v>653</v>
      </c>
      <c r="AA154" t="s">
        <v>654</v>
      </c>
      <c r="AB154" t="s">
        <v>660</v>
      </c>
      <c r="AC154" t="s">
        <v>661</v>
      </c>
      <c r="AD154" t="s">
        <v>662</v>
      </c>
      <c r="AE154" t="s">
        <v>658</v>
      </c>
      <c r="AF154" t="s">
        <v>54</v>
      </c>
      <c r="AG154" t="s">
        <v>663</v>
      </c>
      <c r="AH154" s="18" t="str">
        <f>IFERROR(VLOOKUP(AB154&amp;AC154&amp;AD154&amp;AE154&amp;AF154&amp;AG154,Addresses!A:D,4,FALSE), "000000000000000")</f>
        <v>SHIPSF000137677</v>
      </c>
      <c r="AJ154" t="str">
        <f t="shared" si="8"/>
        <v>Science Hill Ind School Dist, KY</v>
      </c>
      <c r="AK154" t="s">
        <v>41</v>
      </c>
      <c r="AL154" t="s">
        <v>54</v>
      </c>
      <c r="AM154" t="s">
        <v>2600</v>
      </c>
      <c r="AN154" t="s">
        <v>2601</v>
      </c>
      <c r="AO154" t="s">
        <v>2603</v>
      </c>
      <c r="AP154" t="s">
        <v>2604</v>
      </c>
      <c r="AQ154" t="s">
        <v>54</v>
      </c>
      <c r="AR154" t="s">
        <v>2605</v>
      </c>
      <c r="AS154" s="11" t="str">
        <f>IFERROR(VLOOKUP(AM154&amp;AN154&amp;AO154&amp;AP154&amp;AQ154&amp;AR154,Addresses!A:D,4,FALSE), "000000000000000")</f>
        <v>SHIPSF000054282</v>
      </c>
    </row>
    <row r="155" spans="1:45" x14ac:dyDescent="0.25">
      <c r="A155" t="s">
        <v>3043</v>
      </c>
      <c r="E155" t="s">
        <v>2629</v>
      </c>
      <c r="F155" t="s">
        <v>2630</v>
      </c>
      <c r="G155" t="s">
        <v>2629</v>
      </c>
      <c r="H155" t="s">
        <v>2630</v>
      </c>
      <c r="I155" t="s">
        <v>20</v>
      </c>
      <c r="S155" s="11">
        <f t="shared" si="6"/>
        <v>7</v>
      </c>
      <c r="U155" t="str">
        <f t="shared" si="7"/>
        <v>Daviess Co Public Sch Dist, KY</v>
      </c>
      <c r="V155" t="s">
        <v>41</v>
      </c>
      <c r="W155" t="s">
        <v>54</v>
      </c>
      <c r="X155" t="s">
        <v>653</v>
      </c>
      <c r="Y155" t="s">
        <v>654</v>
      </c>
      <c r="Z155" t="s">
        <v>653</v>
      </c>
      <c r="AA155" t="s">
        <v>654</v>
      </c>
      <c r="AB155" t="s">
        <v>655</v>
      </c>
      <c r="AC155" t="s">
        <v>656</v>
      </c>
      <c r="AD155" t="s">
        <v>657</v>
      </c>
      <c r="AE155" t="s">
        <v>658</v>
      </c>
      <c r="AF155" t="s">
        <v>54</v>
      </c>
      <c r="AG155" t="s">
        <v>659</v>
      </c>
      <c r="AH155" s="18" t="str">
        <f>IFERROR(VLOOKUP(AB155&amp;AC155&amp;AD155&amp;AE155&amp;AF155&amp;AG155,Addresses!A:D,4,FALSE), "000000000000000")</f>
        <v>SHIPSF000044518</v>
      </c>
      <c r="AJ155" t="str">
        <f t="shared" si="8"/>
        <v>Scott Co School District, KY</v>
      </c>
      <c r="AK155" t="s">
        <v>41</v>
      </c>
      <c r="AL155" t="s">
        <v>54</v>
      </c>
      <c r="AM155" t="s">
        <v>2606</v>
      </c>
      <c r="AN155" t="s">
        <v>2607</v>
      </c>
      <c r="AO155" t="s">
        <v>8265</v>
      </c>
      <c r="AP155" t="s">
        <v>2610</v>
      </c>
      <c r="AQ155" t="s">
        <v>54</v>
      </c>
      <c r="AR155" t="s">
        <v>2611</v>
      </c>
      <c r="AS155" s="11" t="str">
        <f>IFERROR(VLOOKUP(AM155&amp;AN155&amp;AO155&amp;AP155&amp;AQ155&amp;AR155,Addresses!A:D,4,FALSE), "000000000000000")</f>
        <v>000000000000000</v>
      </c>
    </row>
    <row r="156" spans="1:45" x14ac:dyDescent="0.25">
      <c r="A156" t="s">
        <v>3044</v>
      </c>
      <c r="E156" t="s">
        <v>2652</v>
      </c>
      <c r="F156" t="s">
        <v>2653</v>
      </c>
      <c r="G156" t="s">
        <v>2652</v>
      </c>
      <c r="H156" t="s">
        <v>2653</v>
      </c>
      <c r="I156" t="s">
        <v>20</v>
      </c>
      <c r="S156" s="11">
        <f t="shared" si="6"/>
        <v>1</v>
      </c>
      <c r="U156" t="str">
        <f t="shared" si="7"/>
        <v>Dawson Springs Ind School Dist, KY</v>
      </c>
      <c r="V156" t="s">
        <v>41</v>
      </c>
      <c r="W156" t="s">
        <v>54</v>
      </c>
      <c r="X156" t="s">
        <v>695</v>
      </c>
      <c r="Y156" t="s">
        <v>696</v>
      </c>
      <c r="Z156" t="s">
        <v>695</v>
      </c>
      <c r="AA156" t="s">
        <v>696</v>
      </c>
      <c r="AB156" t="s">
        <v>697</v>
      </c>
      <c r="AC156" t="s">
        <v>698</v>
      </c>
      <c r="AD156" t="s">
        <v>699</v>
      </c>
      <c r="AE156" t="s">
        <v>700</v>
      </c>
      <c r="AF156" t="s">
        <v>54</v>
      </c>
      <c r="AG156" t="s">
        <v>701</v>
      </c>
      <c r="AH156" s="18" t="str">
        <f>IFERROR(VLOOKUP(AB156&amp;AC156&amp;AD156&amp;AE156&amp;AF156&amp;AG156,Addresses!A:D,4,FALSE), "000000000000000")</f>
        <v>SHIPSF000123145</v>
      </c>
      <c r="AJ156" t="str">
        <f t="shared" si="8"/>
        <v>Shelby Co Public School Dist, KY</v>
      </c>
      <c r="AK156" t="s">
        <v>41</v>
      </c>
      <c r="AL156" t="s">
        <v>54</v>
      </c>
      <c r="AM156" t="s">
        <v>2629</v>
      </c>
      <c r="AN156" t="s">
        <v>2630</v>
      </c>
      <c r="AO156" t="s">
        <v>8266</v>
      </c>
      <c r="AP156" t="s">
        <v>2634</v>
      </c>
      <c r="AQ156" t="s">
        <v>54</v>
      </c>
      <c r="AR156" t="s">
        <v>2635</v>
      </c>
      <c r="AS156" s="11" t="str">
        <f>IFERROR(VLOOKUP(AM156&amp;AN156&amp;AO156&amp;AP156&amp;AQ156&amp;AR156,Addresses!A:D,4,FALSE), "000000000000000")</f>
        <v>000000000000000</v>
      </c>
    </row>
    <row r="157" spans="1:45" x14ac:dyDescent="0.25">
      <c r="A157" t="s">
        <v>3045</v>
      </c>
      <c r="E157" t="s">
        <v>2658</v>
      </c>
      <c r="F157" t="s">
        <v>2659</v>
      </c>
      <c r="G157" t="s">
        <v>2658</v>
      </c>
      <c r="H157" t="s">
        <v>2659</v>
      </c>
      <c r="I157" t="s">
        <v>20</v>
      </c>
      <c r="S157" s="11">
        <f t="shared" si="6"/>
        <v>1</v>
      </c>
      <c r="U157" t="str">
        <f t="shared" si="7"/>
        <v>Dayton Ind School District, KY</v>
      </c>
      <c r="V157" t="s">
        <v>41</v>
      </c>
      <c r="W157" t="s">
        <v>54</v>
      </c>
      <c r="X157" t="s">
        <v>702</v>
      </c>
      <c r="Y157" t="s">
        <v>703</v>
      </c>
      <c r="Z157" t="s">
        <v>702</v>
      </c>
      <c r="AA157" t="s">
        <v>703</v>
      </c>
      <c r="AB157" t="s">
        <v>704</v>
      </c>
      <c r="AC157" t="s">
        <v>5</v>
      </c>
      <c r="AD157" t="s">
        <v>705</v>
      </c>
      <c r="AE157" t="s">
        <v>13</v>
      </c>
      <c r="AF157" t="s">
        <v>54</v>
      </c>
      <c r="AG157" t="s">
        <v>706</v>
      </c>
      <c r="AH157" s="18" t="str">
        <f>IFERROR(VLOOKUP(AB157&amp;AC157&amp;AD157&amp;AE157&amp;AF157&amp;AG157,Addresses!A:D,4,FALSE), "000000000000000")</f>
        <v>SHIPSF000105925</v>
      </c>
      <c r="AJ157" t="str">
        <f t="shared" si="8"/>
        <v>Silver Grove Ind School Dist, KY</v>
      </c>
      <c r="AK157" t="s">
        <v>41</v>
      </c>
      <c r="AL157" t="s">
        <v>54</v>
      </c>
      <c r="AM157" t="s">
        <v>2652</v>
      </c>
      <c r="AN157" t="s">
        <v>2653</v>
      </c>
      <c r="AO157" t="s">
        <v>8267</v>
      </c>
      <c r="AP157" t="s">
        <v>2656</v>
      </c>
      <c r="AQ157" t="s">
        <v>54</v>
      </c>
      <c r="AR157" t="s">
        <v>2657</v>
      </c>
      <c r="AS157" s="11" t="str">
        <f>IFERROR(VLOOKUP(AM157&amp;AN157&amp;AO157&amp;AP157&amp;AQ157&amp;AR157,Addresses!A:D,4,FALSE), "000000000000000")</f>
        <v>000000000000000</v>
      </c>
    </row>
    <row r="158" spans="1:45" x14ac:dyDescent="0.25">
      <c r="A158" t="s">
        <v>3046</v>
      </c>
      <c r="E158" t="s">
        <v>2665</v>
      </c>
      <c r="F158" t="s">
        <v>2666</v>
      </c>
      <c r="G158" t="s">
        <v>2665</v>
      </c>
      <c r="H158" t="s">
        <v>2666</v>
      </c>
      <c r="I158" t="s">
        <v>20</v>
      </c>
      <c r="S158" s="11">
        <f t="shared" si="6"/>
        <v>1</v>
      </c>
      <c r="U158" t="str">
        <f t="shared" si="7"/>
        <v>East Bernstadt Ind School Dist, KY</v>
      </c>
      <c r="V158" t="s">
        <v>41</v>
      </c>
      <c r="W158" t="s">
        <v>54</v>
      </c>
      <c r="X158" t="s">
        <v>707</v>
      </c>
      <c r="Y158" t="s">
        <v>708</v>
      </c>
      <c r="Z158" t="s">
        <v>707</v>
      </c>
      <c r="AA158" t="s">
        <v>708</v>
      </c>
      <c r="AB158" t="s">
        <v>709</v>
      </c>
      <c r="AC158" t="s">
        <v>4198</v>
      </c>
      <c r="AD158" t="s">
        <v>4199</v>
      </c>
      <c r="AE158" t="s">
        <v>710</v>
      </c>
      <c r="AF158" t="s">
        <v>54</v>
      </c>
      <c r="AG158" t="s">
        <v>711</v>
      </c>
      <c r="AH158" s="18" t="str">
        <f>IFERROR(VLOOKUP(AB158&amp;AC158&amp;AD158&amp;AE158&amp;AF158&amp;AG158,Addresses!A:D,4,FALSE), "000000000000000")</f>
        <v>SHIPSF000123102</v>
      </c>
      <c r="AJ158" t="str">
        <f t="shared" si="8"/>
        <v>Simpson Co School District, KY</v>
      </c>
      <c r="AK158" t="s">
        <v>41</v>
      </c>
      <c r="AL158" t="s">
        <v>54</v>
      </c>
      <c r="AM158" t="s">
        <v>2658</v>
      </c>
      <c r="AN158" t="s">
        <v>2659</v>
      </c>
      <c r="AO158" t="s">
        <v>3182</v>
      </c>
      <c r="AP158" t="s">
        <v>2663</v>
      </c>
      <c r="AQ158" t="s">
        <v>54</v>
      </c>
      <c r="AR158" t="s">
        <v>2664</v>
      </c>
      <c r="AS158" s="11" t="str">
        <f>IFERROR(VLOOKUP(AM158&amp;AN158&amp;AO158&amp;AP158&amp;AQ158&amp;AR158,Addresses!A:D,4,FALSE), "000000000000000")</f>
        <v>SHIPSF000014001</v>
      </c>
    </row>
    <row r="159" spans="1:45" x14ac:dyDescent="0.25">
      <c r="A159" t="s">
        <v>3047</v>
      </c>
      <c r="E159" t="s">
        <v>2670</v>
      </c>
      <c r="F159" t="s">
        <v>2671</v>
      </c>
      <c r="G159" t="s">
        <v>2670</v>
      </c>
      <c r="H159" t="s">
        <v>2671</v>
      </c>
      <c r="I159" t="s">
        <v>20</v>
      </c>
      <c r="S159" s="11">
        <f t="shared" si="6"/>
        <v>1</v>
      </c>
      <c r="U159" t="str">
        <f t="shared" si="7"/>
        <v>Edmonson Co School District, KY</v>
      </c>
      <c r="V159" t="s">
        <v>41</v>
      </c>
      <c r="W159" t="s">
        <v>54</v>
      </c>
      <c r="X159" t="s">
        <v>712</v>
      </c>
      <c r="Y159" t="s">
        <v>713</v>
      </c>
      <c r="Z159" t="s">
        <v>712</v>
      </c>
      <c r="AA159" t="s">
        <v>713</v>
      </c>
      <c r="AB159" t="s">
        <v>714</v>
      </c>
      <c r="AC159" t="s">
        <v>4206</v>
      </c>
      <c r="AD159" t="s">
        <v>715</v>
      </c>
      <c r="AE159" t="s">
        <v>716</v>
      </c>
      <c r="AF159" t="s">
        <v>54</v>
      </c>
      <c r="AG159" t="s">
        <v>717</v>
      </c>
      <c r="AH159" s="18" t="str">
        <f>IFERROR(VLOOKUP(AB159&amp;AC159&amp;AD159&amp;AE159&amp;AF159&amp;AG159,Addresses!A:D,4,FALSE), "000000000000000")</f>
        <v>SHIPSF000053744</v>
      </c>
      <c r="AJ159" t="str">
        <f t="shared" si="8"/>
        <v>Somerset Ind School District, KY</v>
      </c>
      <c r="AK159" t="s">
        <v>41</v>
      </c>
      <c r="AL159" t="s">
        <v>54</v>
      </c>
      <c r="AM159" t="s">
        <v>2665</v>
      </c>
      <c r="AN159" t="s">
        <v>2666</v>
      </c>
      <c r="AO159" t="s">
        <v>3183</v>
      </c>
      <c r="AP159" t="s">
        <v>2520</v>
      </c>
      <c r="AQ159" t="s">
        <v>54</v>
      </c>
      <c r="AR159" t="s">
        <v>2532</v>
      </c>
      <c r="AS159" s="11" t="str">
        <f>IFERROR(VLOOKUP(AM159&amp;AN159&amp;AO159&amp;AP159&amp;AQ159&amp;AR159,Addresses!A:D,4,FALSE), "000000000000000")</f>
        <v>SHIPSF000014030</v>
      </c>
    </row>
    <row r="160" spans="1:45" x14ac:dyDescent="0.25">
      <c r="A160" t="s">
        <v>3048</v>
      </c>
      <c r="E160" t="s">
        <v>2676</v>
      </c>
      <c r="F160" t="s">
        <v>2677</v>
      </c>
      <c r="G160" t="s">
        <v>2676</v>
      </c>
      <c r="H160" t="s">
        <v>2677</v>
      </c>
      <c r="I160" t="s">
        <v>20</v>
      </c>
      <c r="S160" s="11">
        <f t="shared" si="6"/>
        <v>2</v>
      </c>
      <c r="U160" t="str">
        <f t="shared" si="7"/>
        <v>Edmonson Co School District, KY</v>
      </c>
      <c r="V160" t="s">
        <v>41</v>
      </c>
      <c r="W160" t="s">
        <v>54</v>
      </c>
      <c r="X160" t="s">
        <v>712</v>
      </c>
      <c r="Y160" t="s">
        <v>713</v>
      </c>
      <c r="Z160" t="s">
        <v>712</v>
      </c>
      <c r="AA160" t="s">
        <v>713</v>
      </c>
      <c r="AB160" t="s">
        <v>718</v>
      </c>
      <c r="AC160" t="s">
        <v>4207</v>
      </c>
      <c r="AD160" t="s">
        <v>719</v>
      </c>
      <c r="AE160" t="s">
        <v>720</v>
      </c>
      <c r="AF160" t="s">
        <v>54</v>
      </c>
      <c r="AG160" t="s">
        <v>721</v>
      </c>
      <c r="AH160" s="18" t="str">
        <f>IFERROR(VLOOKUP(AB160&amp;AC160&amp;AD160&amp;AE160&amp;AF160&amp;AG160,Addresses!A:D,4,FALSE), "000000000000000")</f>
        <v>SHIPSF000044351</v>
      </c>
      <c r="AJ160" t="str">
        <f t="shared" si="8"/>
        <v>Southgate Ind School District, KY</v>
      </c>
      <c r="AK160" t="s">
        <v>41</v>
      </c>
      <c r="AL160" t="s">
        <v>54</v>
      </c>
      <c r="AM160" t="s">
        <v>2670</v>
      </c>
      <c r="AN160" t="s">
        <v>2671</v>
      </c>
      <c r="AO160" t="s">
        <v>2674</v>
      </c>
      <c r="AP160" t="s">
        <v>2675</v>
      </c>
      <c r="AQ160" t="s">
        <v>54</v>
      </c>
      <c r="AR160" t="s">
        <v>2285</v>
      </c>
      <c r="AS160" s="11" t="str">
        <f>IFERROR(VLOOKUP(AM160&amp;AN160&amp;AO160&amp;AP160&amp;AQ160&amp;AR160,Addresses!A:D,4,FALSE), "000000000000000")</f>
        <v>SHIPSF000141179</v>
      </c>
    </row>
    <row r="161" spans="1:45" x14ac:dyDescent="0.25">
      <c r="A161" t="s">
        <v>3049</v>
      </c>
      <c r="E161" t="s">
        <v>2685</v>
      </c>
      <c r="F161" t="s">
        <v>2686</v>
      </c>
      <c r="G161" t="s">
        <v>2685</v>
      </c>
      <c r="H161" t="s">
        <v>2686</v>
      </c>
      <c r="I161" t="s">
        <v>20</v>
      </c>
      <c r="S161" s="11">
        <f t="shared" si="6"/>
        <v>2</v>
      </c>
      <c r="U161" t="str">
        <f t="shared" si="7"/>
        <v>Elizabethtown Ind Sch Dist, KY</v>
      </c>
      <c r="V161" t="s">
        <v>41</v>
      </c>
      <c r="W161" t="s">
        <v>54</v>
      </c>
      <c r="X161" t="s">
        <v>722</v>
      </c>
      <c r="Y161" t="s">
        <v>723</v>
      </c>
      <c r="Z161" t="s">
        <v>722</v>
      </c>
      <c r="AA161" t="s">
        <v>723</v>
      </c>
      <c r="AB161" t="s">
        <v>724</v>
      </c>
      <c r="AC161" t="s">
        <v>725</v>
      </c>
      <c r="AD161" t="s">
        <v>726</v>
      </c>
      <c r="AE161" t="s">
        <v>727</v>
      </c>
      <c r="AF161" t="s">
        <v>54</v>
      </c>
      <c r="AG161" t="s">
        <v>728</v>
      </c>
      <c r="AH161" s="18" t="str">
        <f>IFERROR(VLOOKUP(AB161&amp;AC161&amp;AD161&amp;AE161&amp;AF161&amp;AG161,Addresses!A:D,4,FALSE), "000000000000000")</f>
        <v>SHIPSF000000552</v>
      </c>
      <c r="AJ161" t="str">
        <f t="shared" si="8"/>
        <v>Spencer Co School District, KY</v>
      </c>
      <c r="AK161" t="s">
        <v>41</v>
      </c>
      <c r="AL161" t="s">
        <v>54</v>
      </c>
      <c r="AM161" t="s">
        <v>2676</v>
      </c>
      <c r="AN161" t="s">
        <v>2677</v>
      </c>
      <c r="AO161" t="s">
        <v>3184</v>
      </c>
      <c r="AP161" t="s">
        <v>2681</v>
      </c>
      <c r="AQ161" t="s">
        <v>54</v>
      </c>
      <c r="AR161" t="s">
        <v>2682</v>
      </c>
      <c r="AS161" s="11" t="str">
        <f>IFERROR(VLOOKUP(AM161&amp;AN161&amp;AO161&amp;AP161&amp;AQ161&amp;AR161,Addresses!A:D,4,FALSE), "000000000000000")</f>
        <v>SHIPSF000014026</v>
      </c>
    </row>
    <row r="162" spans="1:45" x14ac:dyDescent="0.25">
      <c r="A162" t="s">
        <v>3050</v>
      </c>
      <c r="E162" t="s">
        <v>2690</v>
      </c>
      <c r="F162" t="s">
        <v>2691</v>
      </c>
      <c r="G162" t="s">
        <v>2690</v>
      </c>
      <c r="H162" t="s">
        <v>2691</v>
      </c>
      <c r="I162" t="s">
        <v>20</v>
      </c>
      <c r="S162" s="11">
        <f t="shared" si="6"/>
        <v>2</v>
      </c>
      <c r="U162" t="str">
        <f t="shared" si="7"/>
        <v>Elliott Co School District, KY</v>
      </c>
      <c r="V162" t="s">
        <v>41</v>
      </c>
      <c r="W162" t="s">
        <v>54</v>
      </c>
      <c r="X162" t="s">
        <v>729</v>
      </c>
      <c r="Y162" t="s">
        <v>730</v>
      </c>
      <c r="Z162" t="s">
        <v>729</v>
      </c>
      <c r="AA162" t="s">
        <v>730</v>
      </c>
      <c r="AB162" t="s">
        <v>731</v>
      </c>
      <c r="AC162" t="s">
        <v>4211</v>
      </c>
      <c r="AD162" t="s">
        <v>732</v>
      </c>
      <c r="AE162" t="s">
        <v>733</v>
      </c>
      <c r="AF162" t="s">
        <v>54</v>
      </c>
      <c r="AG162" t="s">
        <v>734</v>
      </c>
      <c r="AH162" s="18" t="str">
        <f>IFERROR(VLOOKUP(AB162&amp;AC162&amp;AD162&amp;AE162&amp;AF162&amp;AG162,Addresses!A:D,4,FALSE), "000000000000000")</f>
        <v>SHIPSF000123136</v>
      </c>
      <c r="AJ162" t="str">
        <f t="shared" si="8"/>
        <v>Taylor Co School District, KY</v>
      </c>
      <c r="AK162" t="s">
        <v>41</v>
      </c>
      <c r="AL162" t="s">
        <v>54</v>
      </c>
      <c r="AM162" t="s">
        <v>2685</v>
      </c>
      <c r="AN162" t="s">
        <v>2686</v>
      </c>
      <c r="AO162" t="s">
        <v>3185</v>
      </c>
      <c r="AP162" t="s">
        <v>454</v>
      </c>
      <c r="AQ162" t="s">
        <v>54</v>
      </c>
      <c r="AR162" t="s">
        <v>455</v>
      </c>
      <c r="AS162" s="11" t="str">
        <f>IFERROR(VLOOKUP(AM162&amp;AN162&amp;AO162&amp;AP162&amp;AQ162&amp;AR162,Addresses!A:D,4,FALSE), "000000000000000")</f>
        <v>SHIPSF000013996</v>
      </c>
    </row>
    <row r="163" spans="1:45" x14ac:dyDescent="0.25">
      <c r="A163" t="s">
        <v>3051</v>
      </c>
      <c r="E163" t="s">
        <v>2702</v>
      </c>
      <c r="F163" t="s">
        <v>2703</v>
      </c>
      <c r="G163" t="s">
        <v>2702</v>
      </c>
      <c r="H163" t="s">
        <v>2703</v>
      </c>
      <c r="I163" t="s">
        <v>20</v>
      </c>
      <c r="S163" s="11">
        <f t="shared" si="6"/>
        <v>1</v>
      </c>
      <c r="U163" t="str">
        <f t="shared" si="7"/>
        <v>Elliott Co School District, KY</v>
      </c>
      <c r="V163" t="s">
        <v>41</v>
      </c>
      <c r="W163" t="s">
        <v>54</v>
      </c>
      <c r="X163" t="s">
        <v>729</v>
      </c>
      <c r="Y163" t="s">
        <v>730</v>
      </c>
      <c r="Z163" t="s">
        <v>729</v>
      </c>
      <c r="AA163" t="s">
        <v>730</v>
      </c>
      <c r="AB163" t="s">
        <v>735</v>
      </c>
      <c r="AC163" t="s">
        <v>4214</v>
      </c>
      <c r="AD163" t="s">
        <v>736</v>
      </c>
      <c r="AE163" t="s">
        <v>737</v>
      </c>
      <c r="AF163" t="s">
        <v>54</v>
      </c>
      <c r="AG163" t="s">
        <v>738</v>
      </c>
      <c r="AH163" s="18" t="str">
        <f>IFERROR(VLOOKUP(AB163&amp;AC163&amp;AD163&amp;AE163&amp;AF163&amp;AG163,Addresses!A:D,4,FALSE), "000000000000000")</f>
        <v>SHIPSF000043642</v>
      </c>
      <c r="AJ163" t="str">
        <f t="shared" si="8"/>
        <v>Todd Co School District, KY</v>
      </c>
      <c r="AK163" t="s">
        <v>41</v>
      </c>
      <c r="AL163" t="s">
        <v>54</v>
      </c>
      <c r="AM163" t="s">
        <v>2690</v>
      </c>
      <c r="AN163" t="s">
        <v>2691</v>
      </c>
      <c r="AO163" t="s">
        <v>3186</v>
      </c>
      <c r="AP163" t="s">
        <v>2695</v>
      </c>
      <c r="AQ163" t="s">
        <v>54</v>
      </c>
      <c r="AR163" t="s">
        <v>2696</v>
      </c>
      <c r="AS163" s="11" t="str">
        <f>IFERROR(VLOOKUP(AM163&amp;AN163&amp;AO163&amp;AP163&amp;AQ163&amp;AR163,Addresses!A:D,4,FALSE), "000000000000000")</f>
        <v>SHIPSF000121233</v>
      </c>
    </row>
    <row r="164" spans="1:45" x14ac:dyDescent="0.25">
      <c r="A164" t="s">
        <v>3052</v>
      </c>
      <c r="E164" t="s">
        <v>2709</v>
      </c>
      <c r="F164" t="s">
        <v>2710</v>
      </c>
      <c r="G164" t="s">
        <v>2709</v>
      </c>
      <c r="H164" t="s">
        <v>2710</v>
      </c>
      <c r="I164" t="s">
        <v>20</v>
      </c>
      <c r="S164" s="11">
        <f t="shared" si="6"/>
        <v>2</v>
      </c>
      <c r="U164" t="str">
        <f t="shared" si="7"/>
        <v>Eminence Independent Schools, KY</v>
      </c>
      <c r="V164" t="s">
        <v>41</v>
      </c>
      <c r="W164" t="s">
        <v>54</v>
      </c>
      <c r="X164" t="s">
        <v>740</v>
      </c>
      <c r="Y164" t="s">
        <v>4072</v>
      </c>
      <c r="Z164" t="s">
        <v>740</v>
      </c>
      <c r="AA164" t="s">
        <v>4072</v>
      </c>
      <c r="AB164" t="s">
        <v>741</v>
      </c>
      <c r="AC164" t="s">
        <v>742</v>
      </c>
      <c r="AD164" t="s">
        <v>743</v>
      </c>
      <c r="AE164" t="s">
        <v>744</v>
      </c>
      <c r="AF164" t="s">
        <v>54</v>
      </c>
      <c r="AG164" t="s">
        <v>745</v>
      </c>
      <c r="AH164" s="18" t="str">
        <f>IFERROR(VLOOKUP(AB164&amp;AC164&amp;AD164&amp;AE164&amp;AF164&amp;AG164,Addresses!A:D,4,FALSE), "000000000000000")</f>
        <v>SHIPSF000053881</v>
      </c>
      <c r="AJ164" t="str">
        <f t="shared" si="8"/>
        <v>Trigg Co School District, KY</v>
      </c>
      <c r="AK164" t="s">
        <v>41</v>
      </c>
      <c r="AL164" t="s">
        <v>54</v>
      </c>
      <c r="AM164" t="s">
        <v>2702</v>
      </c>
      <c r="AN164" t="s">
        <v>2703</v>
      </c>
      <c r="AO164" t="s">
        <v>3187</v>
      </c>
      <c r="AP164" t="s">
        <v>2707</v>
      </c>
      <c r="AQ164" t="s">
        <v>54</v>
      </c>
      <c r="AR164" t="s">
        <v>2708</v>
      </c>
      <c r="AS164" s="11" t="str">
        <f>IFERROR(VLOOKUP(AM164&amp;AN164&amp;AO164&amp;AP164&amp;AQ164&amp;AR164,Addresses!A:D,4,FALSE), "000000000000000")</f>
        <v>SHIPSF000014087</v>
      </c>
    </row>
    <row r="165" spans="1:45" x14ac:dyDescent="0.25">
      <c r="A165" t="s">
        <v>3053</v>
      </c>
      <c r="E165" t="s">
        <v>2721</v>
      </c>
      <c r="F165" t="s">
        <v>2722</v>
      </c>
      <c r="G165" t="s">
        <v>2721</v>
      </c>
      <c r="H165" t="s">
        <v>2722</v>
      </c>
      <c r="I165" t="s">
        <v>20</v>
      </c>
      <c r="S165" s="11">
        <f t="shared" si="6"/>
        <v>3</v>
      </c>
      <c r="U165" t="str">
        <f t="shared" si="7"/>
        <v>Erlanger Elsmere Ind Sch Dist, KY</v>
      </c>
      <c r="V165" t="s">
        <v>41</v>
      </c>
      <c r="W165" t="s">
        <v>54</v>
      </c>
      <c r="X165" t="s">
        <v>746</v>
      </c>
      <c r="Y165" t="s">
        <v>747</v>
      </c>
      <c r="Z165" t="s">
        <v>746</v>
      </c>
      <c r="AA165" t="s">
        <v>747</v>
      </c>
      <c r="AB165" t="s">
        <v>759</v>
      </c>
      <c r="AC165" t="s">
        <v>760</v>
      </c>
      <c r="AD165" t="s">
        <v>761</v>
      </c>
      <c r="AE165" t="s">
        <v>750</v>
      </c>
      <c r="AF165" t="s">
        <v>54</v>
      </c>
      <c r="AG165" t="s">
        <v>751</v>
      </c>
      <c r="AH165" s="18" t="str">
        <f>IFERROR(VLOOKUP(AB165&amp;AC165&amp;AD165&amp;AE165&amp;AF165&amp;AG165,Addresses!A:D,4,FALSE), "000000000000000")</f>
        <v>SHIPSF000043404</v>
      </c>
      <c r="AJ165" t="str">
        <f t="shared" si="8"/>
        <v>Trimble Co School District, KY</v>
      </c>
      <c r="AK165" t="s">
        <v>41</v>
      </c>
      <c r="AL165" t="s">
        <v>54</v>
      </c>
      <c r="AM165" t="s">
        <v>2709</v>
      </c>
      <c r="AN165" t="s">
        <v>2710</v>
      </c>
      <c r="AO165" t="s">
        <v>3188</v>
      </c>
      <c r="AP165" t="s">
        <v>2714</v>
      </c>
      <c r="AQ165" t="s">
        <v>54</v>
      </c>
      <c r="AR165" t="s">
        <v>2715</v>
      </c>
      <c r="AS165" s="11" t="str">
        <f>IFERROR(VLOOKUP(AM165&amp;AN165&amp;AO165&amp;AP165&amp;AQ165&amp;AR165,Addresses!A:D,4,FALSE), "000000000000000")</f>
        <v>SHIPSF000122906</v>
      </c>
    </row>
    <row r="166" spans="1:45" x14ac:dyDescent="0.25">
      <c r="A166" t="s">
        <v>4080</v>
      </c>
      <c r="E166" t="s">
        <v>2737</v>
      </c>
      <c r="F166" t="s">
        <v>4068</v>
      </c>
      <c r="G166" t="s">
        <v>2737</v>
      </c>
      <c r="H166" t="s">
        <v>4068</v>
      </c>
      <c r="I166" t="s">
        <v>20</v>
      </c>
      <c r="S166" s="11">
        <f t="shared" si="6"/>
        <v>1</v>
      </c>
      <c r="U166" t="str">
        <f t="shared" si="7"/>
        <v>Erlanger Elsmere Ind Sch Dist, KY</v>
      </c>
      <c r="V166" t="s">
        <v>41</v>
      </c>
      <c r="W166" t="s">
        <v>54</v>
      </c>
      <c r="X166" t="s">
        <v>746</v>
      </c>
      <c r="Y166" t="s">
        <v>747</v>
      </c>
      <c r="Z166" t="s">
        <v>746</v>
      </c>
      <c r="AA166" t="s">
        <v>747</v>
      </c>
      <c r="AB166" t="s">
        <v>752</v>
      </c>
      <c r="AC166" t="s">
        <v>753</v>
      </c>
      <c r="AD166" t="s">
        <v>754</v>
      </c>
      <c r="AE166" t="s">
        <v>755</v>
      </c>
      <c r="AF166" t="s">
        <v>54</v>
      </c>
      <c r="AG166" t="s">
        <v>751</v>
      </c>
      <c r="AH166" s="18" t="str">
        <f>IFERROR(VLOOKUP(AB166&amp;AC166&amp;AD166&amp;AE166&amp;AF166&amp;AG166,Addresses!A:D,4,FALSE), "000000000000000")</f>
        <v>SHIPSF000054071</v>
      </c>
      <c r="AJ166" t="str">
        <f t="shared" si="8"/>
        <v>Union Co School District, KY</v>
      </c>
      <c r="AK166" t="s">
        <v>41</v>
      </c>
      <c r="AL166" t="s">
        <v>54</v>
      </c>
      <c r="AM166" t="s">
        <v>2721</v>
      </c>
      <c r="AN166" t="s">
        <v>2722</v>
      </c>
      <c r="AO166" t="s">
        <v>3189</v>
      </c>
      <c r="AP166" t="s">
        <v>2726</v>
      </c>
      <c r="AQ166" t="s">
        <v>54</v>
      </c>
      <c r="AR166" t="s">
        <v>2727</v>
      </c>
      <c r="AS166" s="11" t="str">
        <f>IFERROR(VLOOKUP(AM166&amp;AN166&amp;AO166&amp;AP166&amp;AQ166&amp;AR166,Addresses!A:D,4,FALSE), "000000000000000")</f>
        <v>SHIPSF000013992</v>
      </c>
    </row>
    <row r="167" spans="1:45" x14ac:dyDescent="0.25">
      <c r="A167" t="s">
        <v>3054</v>
      </c>
      <c r="E167" t="s">
        <v>2742</v>
      </c>
      <c r="F167" t="s">
        <v>2743</v>
      </c>
      <c r="G167" t="s">
        <v>2742</v>
      </c>
      <c r="H167" t="s">
        <v>2743</v>
      </c>
      <c r="I167" t="s">
        <v>20</v>
      </c>
      <c r="S167" s="11">
        <f t="shared" si="6"/>
        <v>17</v>
      </c>
      <c r="U167" t="str">
        <f t="shared" si="7"/>
        <v>Erlanger Elsmere Ind Sch Dist, KY</v>
      </c>
      <c r="V167" t="s">
        <v>41</v>
      </c>
      <c r="W167" t="s">
        <v>54</v>
      </c>
      <c r="X167" t="s">
        <v>746</v>
      </c>
      <c r="Y167" t="s">
        <v>747</v>
      </c>
      <c r="Z167" t="s">
        <v>746</v>
      </c>
      <c r="AA167" t="s">
        <v>747</v>
      </c>
      <c r="AB167" t="s">
        <v>756</v>
      </c>
      <c r="AC167" t="s">
        <v>757</v>
      </c>
      <c r="AD167" t="s">
        <v>758</v>
      </c>
      <c r="AE167" t="s">
        <v>750</v>
      </c>
      <c r="AF167" t="s">
        <v>54</v>
      </c>
      <c r="AG167" t="s">
        <v>751</v>
      </c>
      <c r="AH167" s="18" t="str">
        <f>IFERROR(VLOOKUP(AB167&amp;AC167&amp;AD167&amp;AE167&amp;AF167&amp;AG167,Addresses!A:D,4,FALSE), "000000000000000")</f>
        <v>SHIPSF000043945</v>
      </c>
      <c r="AJ167" t="str">
        <f t="shared" si="8"/>
        <v>Walton-Verona ISD, KY</v>
      </c>
      <c r="AK167" t="s">
        <v>41</v>
      </c>
      <c r="AL167" t="s">
        <v>54</v>
      </c>
      <c r="AM167" t="s">
        <v>2737</v>
      </c>
      <c r="AN167" t="s">
        <v>4068</v>
      </c>
      <c r="AO167" t="s">
        <v>3190</v>
      </c>
      <c r="AP167" t="s">
        <v>3191</v>
      </c>
      <c r="AQ167" t="s">
        <v>54</v>
      </c>
      <c r="AR167" t="s">
        <v>3192</v>
      </c>
      <c r="AS167" s="11" t="str">
        <f>IFERROR(VLOOKUP(AM167&amp;AN167&amp;AO167&amp;AP167&amp;AQ167&amp;AR167,Addresses!A:D,4,FALSE), "000000000000000")</f>
        <v>SHIPSF000014313</v>
      </c>
    </row>
    <row r="168" spans="1:45" x14ac:dyDescent="0.25">
      <c r="A168" t="s">
        <v>3055</v>
      </c>
      <c r="E168" t="s">
        <v>2788</v>
      </c>
      <c r="F168" t="s">
        <v>2789</v>
      </c>
      <c r="G168" t="s">
        <v>2788</v>
      </c>
      <c r="H168" t="s">
        <v>2789</v>
      </c>
      <c r="I168" t="s">
        <v>20</v>
      </c>
      <c r="S168" s="11">
        <f t="shared" si="6"/>
        <v>2</v>
      </c>
      <c r="U168" t="str">
        <f t="shared" si="7"/>
        <v>Erlanger Elsmere Ind Sch Dist, KY</v>
      </c>
      <c r="V168" t="s">
        <v>41</v>
      </c>
      <c r="W168" t="s">
        <v>54</v>
      </c>
      <c r="X168" t="s">
        <v>746</v>
      </c>
      <c r="Y168" t="s">
        <v>747</v>
      </c>
      <c r="Z168" t="s">
        <v>746</v>
      </c>
      <c r="AA168" t="s">
        <v>747</v>
      </c>
      <c r="AB168" t="s">
        <v>748</v>
      </c>
      <c r="AC168" t="s">
        <v>4231</v>
      </c>
      <c r="AD168" t="s">
        <v>749</v>
      </c>
      <c r="AE168" t="s">
        <v>750</v>
      </c>
      <c r="AF168" t="s">
        <v>54</v>
      </c>
      <c r="AG168" t="s">
        <v>751</v>
      </c>
      <c r="AH168" s="18" t="str">
        <f>IFERROR(VLOOKUP(AB168&amp;AC168&amp;AD168&amp;AE168&amp;AF168&amp;AG168,Addresses!A:D,4,FALSE), "000000000000000")</f>
        <v>SHIPSF000054074</v>
      </c>
      <c r="AJ168" t="str">
        <f t="shared" si="8"/>
        <v>Warren Co School District, KY</v>
      </c>
      <c r="AK168" t="s">
        <v>41</v>
      </c>
      <c r="AL168" t="s">
        <v>54</v>
      </c>
      <c r="AM168" t="s">
        <v>2742</v>
      </c>
      <c r="AN168" t="s">
        <v>2743</v>
      </c>
      <c r="AO168" t="s">
        <v>3193</v>
      </c>
      <c r="AP168" t="s">
        <v>267</v>
      </c>
      <c r="AQ168" t="s">
        <v>54</v>
      </c>
      <c r="AR168" t="s">
        <v>275</v>
      </c>
      <c r="AS168" s="11" t="str">
        <f>IFERROR(VLOOKUP(AM168&amp;AN168&amp;AO168&amp;AP168&amp;AQ168&amp;AR168,Addresses!A:D,4,FALSE), "000000000000000")</f>
        <v>000000000000000</v>
      </c>
    </row>
    <row r="169" spans="1:45" x14ac:dyDescent="0.25">
      <c r="A169" t="s">
        <v>3056</v>
      </c>
      <c r="E169" t="s">
        <v>2799</v>
      </c>
      <c r="F169" t="s">
        <v>2800</v>
      </c>
      <c r="G169" t="s">
        <v>2799</v>
      </c>
      <c r="H169" t="s">
        <v>2800</v>
      </c>
      <c r="I169" t="s">
        <v>20</v>
      </c>
      <c r="S169" s="11">
        <f t="shared" si="6"/>
        <v>1</v>
      </c>
      <c r="U169" t="str">
        <f t="shared" si="7"/>
        <v>Estill Co School District, KY</v>
      </c>
      <c r="V169" t="s">
        <v>41</v>
      </c>
      <c r="W169" t="s">
        <v>54</v>
      </c>
      <c r="X169" t="s">
        <v>762</v>
      </c>
      <c r="Y169" t="s">
        <v>763</v>
      </c>
      <c r="Z169" t="s">
        <v>762</v>
      </c>
      <c r="AA169" t="s">
        <v>763</v>
      </c>
      <c r="AB169" t="s">
        <v>3454</v>
      </c>
      <c r="AC169" t="s">
        <v>3452</v>
      </c>
      <c r="AD169" t="s">
        <v>3453</v>
      </c>
      <c r="AE169" t="s">
        <v>766</v>
      </c>
      <c r="AF169" t="s">
        <v>54</v>
      </c>
      <c r="AG169" t="s">
        <v>767</v>
      </c>
      <c r="AH169" s="18" t="str">
        <f>IFERROR(VLOOKUP(AB169&amp;AC169&amp;AD169&amp;AE169&amp;AF169&amp;AG169,Addresses!A:D,4,FALSE), "000000000000000")</f>
        <v>SHIPSF000105878</v>
      </c>
      <c r="AJ169" t="str">
        <f t="shared" si="8"/>
        <v>Washington Co School Dist, KY</v>
      </c>
      <c r="AK169" t="s">
        <v>41</v>
      </c>
      <c r="AL169" t="s">
        <v>54</v>
      </c>
      <c r="AM169" t="s">
        <v>2788</v>
      </c>
      <c r="AN169" t="s">
        <v>2789</v>
      </c>
      <c r="AO169" t="s">
        <v>3194</v>
      </c>
      <c r="AP169" t="s">
        <v>2797</v>
      </c>
      <c r="AQ169" t="s">
        <v>54</v>
      </c>
      <c r="AR169" t="s">
        <v>2798</v>
      </c>
      <c r="AS169" s="11" t="str">
        <f>IFERROR(VLOOKUP(AM169&amp;AN169&amp;AO169&amp;AP169&amp;AQ169&amp;AR169,Addresses!A:D,4,FALSE), "000000000000000")</f>
        <v>SHIPSF000122777</v>
      </c>
    </row>
    <row r="170" spans="1:45" x14ac:dyDescent="0.25">
      <c r="A170" t="s">
        <v>3057</v>
      </c>
      <c r="E170" t="s">
        <v>2806</v>
      </c>
      <c r="F170" t="s">
        <v>2807</v>
      </c>
      <c r="G170" t="s">
        <v>2806</v>
      </c>
      <c r="H170" t="s">
        <v>2807</v>
      </c>
      <c r="I170" t="s">
        <v>20</v>
      </c>
      <c r="S170" s="11">
        <f t="shared" si="6"/>
        <v>4</v>
      </c>
      <c r="U170" t="str">
        <f t="shared" si="7"/>
        <v>Fairview Ind School District, KY</v>
      </c>
      <c r="V170" t="s">
        <v>41</v>
      </c>
      <c r="W170" t="s">
        <v>54</v>
      </c>
      <c r="X170" t="s">
        <v>768</v>
      </c>
      <c r="Y170" t="s">
        <v>769</v>
      </c>
      <c r="Z170" t="s">
        <v>768</v>
      </c>
      <c r="AA170" t="s">
        <v>769</v>
      </c>
      <c r="AB170" t="s">
        <v>770</v>
      </c>
      <c r="AC170" t="s">
        <v>4238</v>
      </c>
      <c r="AD170" t="s">
        <v>771</v>
      </c>
      <c r="AE170" t="s">
        <v>84</v>
      </c>
      <c r="AF170" t="s">
        <v>54</v>
      </c>
      <c r="AG170" t="s">
        <v>98</v>
      </c>
      <c r="AH170" s="18" t="str">
        <f>IFERROR(VLOOKUP(AB170&amp;AC170&amp;AD170&amp;AE170&amp;AF170&amp;AG170,Addresses!A:D,4,FALSE), "000000000000000")</f>
        <v>SHIPSF000123184</v>
      </c>
      <c r="AJ170" t="str">
        <f t="shared" si="8"/>
        <v>Wayne Co School District, KY</v>
      </c>
      <c r="AK170" t="s">
        <v>41</v>
      </c>
      <c r="AL170" t="s">
        <v>54</v>
      </c>
      <c r="AM170" t="s">
        <v>2799</v>
      </c>
      <c r="AN170" t="s">
        <v>2800</v>
      </c>
      <c r="AO170" t="s">
        <v>4520</v>
      </c>
      <c r="AP170" t="s">
        <v>2804</v>
      </c>
      <c r="AQ170" t="s">
        <v>54</v>
      </c>
      <c r="AR170" t="s">
        <v>2805</v>
      </c>
      <c r="AS170" s="11" t="str">
        <f>IFERROR(VLOOKUP(AM170&amp;AN170&amp;AO170&amp;AP170&amp;AQ170&amp;AR170,Addresses!A:D,4,FALSE), "000000000000000")</f>
        <v>SHIPSF000014000</v>
      </c>
    </row>
    <row r="171" spans="1:45" x14ac:dyDescent="0.25">
      <c r="A171" t="s">
        <v>3058</v>
      </c>
      <c r="B171"/>
      <c r="C171"/>
      <c r="D171"/>
      <c r="E171" t="s">
        <v>2827</v>
      </c>
      <c r="F171" t="s">
        <v>2828</v>
      </c>
      <c r="G171" t="s">
        <v>2827</v>
      </c>
      <c r="H171" t="s">
        <v>2828</v>
      </c>
      <c r="I171" t="s">
        <v>20</v>
      </c>
      <c r="S171" s="11">
        <f t="shared" si="6"/>
        <v>1</v>
      </c>
      <c r="U171" t="str">
        <f t="shared" si="7"/>
        <v>Fayette Co Public Schools, KY</v>
      </c>
      <c r="V171" t="s">
        <v>41</v>
      </c>
      <c r="W171" t="s">
        <v>54</v>
      </c>
      <c r="X171" t="s">
        <v>772</v>
      </c>
      <c r="Y171" t="s">
        <v>773</v>
      </c>
      <c r="Z171" t="s">
        <v>772</v>
      </c>
      <c r="AA171" t="s">
        <v>773</v>
      </c>
      <c r="AB171" t="s">
        <v>836</v>
      </c>
      <c r="AC171" t="s">
        <v>837</v>
      </c>
      <c r="AD171" t="s">
        <v>838</v>
      </c>
      <c r="AE171" t="s">
        <v>776</v>
      </c>
      <c r="AF171" t="s">
        <v>54</v>
      </c>
      <c r="AG171" t="s">
        <v>777</v>
      </c>
      <c r="AH171" s="18" t="str">
        <f>IFERROR(VLOOKUP(AB171&amp;AC171&amp;AD171&amp;AE171&amp;AF171&amp;AG171,Addresses!A:D,4,FALSE), "000000000000000")</f>
        <v>SHIPSF000043678</v>
      </c>
      <c r="AJ171" t="str">
        <f t="shared" si="8"/>
        <v>Webster Co School District, KY</v>
      </c>
      <c r="AK171" t="s">
        <v>41</v>
      </c>
      <c r="AL171" t="s">
        <v>54</v>
      </c>
      <c r="AM171" t="s">
        <v>2806</v>
      </c>
      <c r="AN171" t="s">
        <v>2807</v>
      </c>
      <c r="AO171" t="s">
        <v>3195</v>
      </c>
      <c r="AP171" t="s">
        <v>2816</v>
      </c>
      <c r="AQ171" t="s">
        <v>54</v>
      </c>
      <c r="AR171" t="s">
        <v>2817</v>
      </c>
      <c r="AS171" s="11" t="str">
        <f>IFERROR(VLOOKUP(AM171&amp;AN171&amp;AO171&amp;AP171&amp;AQ171&amp;AR171,Addresses!A:D,4,FALSE), "000000000000000")</f>
        <v>SHIPSF000014221</v>
      </c>
    </row>
    <row r="172" spans="1:45" x14ac:dyDescent="0.25">
      <c r="A172" t="s">
        <v>3059</v>
      </c>
      <c r="B172"/>
      <c r="C172"/>
      <c r="D172"/>
      <c r="E172" t="s">
        <v>2832</v>
      </c>
      <c r="F172" t="s">
        <v>2833</v>
      </c>
      <c r="G172" t="s">
        <v>2832</v>
      </c>
      <c r="H172" t="s">
        <v>2833</v>
      </c>
      <c r="I172" t="s">
        <v>20</v>
      </c>
      <c r="S172" s="11">
        <f t="shared" si="6"/>
        <v>6</v>
      </c>
      <c r="U172" t="str">
        <f t="shared" si="7"/>
        <v>Fayette Co Public Schools, KY</v>
      </c>
      <c r="V172" t="s">
        <v>41</v>
      </c>
      <c r="W172" t="s">
        <v>54</v>
      </c>
      <c r="X172" t="s">
        <v>772</v>
      </c>
      <c r="Y172" t="s">
        <v>773</v>
      </c>
      <c r="Z172" t="s">
        <v>772</v>
      </c>
      <c r="AA172" t="s">
        <v>773</v>
      </c>
      <c r="AB172" t="s">
        <v>782</v>
      </c>
      <c r="AC172" t="s">
        <v>783</v>
      </c>
      <c r="AD172" t="s">
        <v>784</v>
      </c>
      <c r="AE172" t="s">
        <v>776</v>
      </c>
      <c r="AF172" t="s">
        <v>54</v>
      </c>
      <c r="AG172" t="s">
        <v>785</v>
      </c>
      <c r="AH172" s="18" t="str">
        <f>IFERROR(VLOOKUP(AB172&amp;AC172&amp;AD172&amp;AE172&amp;AF172&amp;AG172,Addresses!A:D,4,FALSE), "000000000000000")</f>
        <v>SHIPSF000043680</v>
      </c>
      <c r="AJ172" t="str">
        <f t="shared" si="8"/>
        <v>West Point Ind School District, KY</v>
      </c>
      <c r="AK172" t="s">
        <v>41</v>
      </c>
      <c r="AL172" t="s">
        <v>54</v>
      </c>
      <c r="AM172" t="s">
        <v>2827</v>
      </c>
      <c r="AN172" t="s">
        <v>2828</v>
      </c>
      <c r="AO172" t="s">
        <v>2831</v>
      </c>
      <c r="AP172" t="s">
        <v>390</v>
      </c>
      <c r="AQ172" t="s">
        <v>54</v>
      </c>
      <c r="AR172" t="s">
        <v>391</v>
      </c>
      <c r="AS172" s="11" t="str">
        <f>IFERROR(VLOOKUP(AM172&amp;AN172&amp;AO172&amp;AP172&amp;AQ172&amp;AR172,Addresses!A:D,4,FALSE), "000000000000000")</f>
        <v>SHIPSF000151043</v>
      </c>
    </row>
    <row r="173" spans="1:45" x14ac:dyDescent="0.25">
      <c r="A173" t="s">
        <v>3060</v>
      </c>
      <c r="B173"/>
      <c r="C173"/>
      <c r="D173"/>
      <c r="E173" t="s">
        <v>2852</v>
      </c>
      <c r="F173" t="s">
        <v>2853</v>
      </c>
      <c r="G173" t="s">
        <v>2852</v>
      </c>
      <c r="H173" t="s">
        <v>2853</v>
      </c>
      <c r="I173" t="s">
        <v>20</v>
      </c>
      <c r="S173" s="11">
        <f t="shared" si="6"/>
        <v>1</v>
      </c>
      <c r="U173" t="str">
        <f t="shared" si="7"/>
        <v>Fayette Co Public Schools, KY</v>
      </c>
      <c r="V173" t="s">
        <v>41</v>
      </c>
      <c r="W173" t="s">
        <v>54</v>
      </c>
      <c r="X173" t="s">
        <v>772</v>
      </c>
      <c r="Y173" t="s">
        <v>773</v>
      </c>
      <c r="Z173" t="s">
        <v>772</v>
      </c>
      <c r="AA173" t="s">
        <v>773</v>
      </c>
      <c r="AB173" t="s">
        <v>839</v>
      </c>
      <c r="AC173" t="s">
        <v>6</v>
      </c>
      <c r="AD173" t="s">
        <v>840</v>
      </c>
      <c r="AE173" t="s">
        <v>776</v>
      </c>
      <c r="AF173" t="s">
        <v>54</v>
      </c>
      <c r="AG173" t="s">
        <v>789</v>
      </c>
      <c r="AH173" s="18" t="str">
        <f>IFERROR(VLOOKUP(AB173&amp;AC173&amp;AD173&amp;AE173&amp;AF173&amp;AG173,Addresses!A:D,4,FALSE), "000000000000000")</f>
        <v>SHIPSF000043683</v>
      </c>
      <c r="AJ173" t="str">
        <f t="shared" si="8"/>
        <v>Whitley Co School District, KY</v>
      </c>
      <c r="AK173" t="s">
        <v>41</v>
      </c>
      <c r="AL173" t="s">
        <v>54</v>
      </c>
      <c r="AM173" t="s">
        <v>2832</v>
      </c>
      <c r="AN173" t="s">
        <v>2833</v>
      </c>
      <c r="AO173" t="s">
        <v>3196</v>
      </c>
      <c r="AP173" t="s">
        <v>2837</v>
      </c>
      <c r="AQ173" t="s">
        <v>54</v>
      </c>
      <c r="AR173" t="s">
        <v>2838</v>
      </c>
      <c r="AS173" s="11" t="str">
        <f>IFERROR(VLOOKUP(AM173&amp;AN173&amp;AO173&amp;AP173&amp;AQ173&amp;AR173,Addresses!A:D,4,FALSE), "000000000000000")</f>
        <v>SHIPSF000176036</v>
      </c>
    </row>
    <row r="174" spans="1:45" x14ac:dyDescent="0.25">
      <c r="A174" t="s">
        <v>3061</v>
      </c>
      <c r="B174"/>
      <c r="C174"/>
      <c r="D174"/>
      <c r="E174" t="s">
        <v>2857</v>
      </c>
      <c r="F174" t="s">
        <v>2858</v>
      </c>
      <c r="G174" t="s">
        <v>2857</v>
      </c>
      <c r="H174" t="s">
        <v>2858</v>
      </c>
      <c r="I174" t="s">
        <v>20</v>
      </c>
      <c r="S174" s="11">
        <f t="shared" si="6"/>
        <v>1</v>
      </c>
      <c r="U174" t="str">
        <f t="shared" si="7"/>
        <v>Fayette Co Public Schools, KY</v>
      </c>
      <c r="V174" t="s">
        <v>41</v>
      </c>
      <c r="W174" t="s">
        <v>54</v>
      </c>
      <c r="X174" t="s">
        <v>772</v>
      </c>
      <c r="Y174" t="s">
        <v>773</v>
      </c>
      <c r="Z174" t="s">
        <v>772</v>
      </c>
      <c r="AA174" t="s">
        <v>773</v>
      </c>
      <c r="AB174" t="s">
        <v>881</v>
      </c>
      <c r="AC174" t="s">
        <v>882</v>
      </c>
      <c r="AD174" t="s">
        <v>883</v>
      </c>
      <c r="AE174" t="s">
        <v>776</v>
      </c>
      <c r="AF174" t="s">
        <v>54</v>
      </c>
      <c r="AG174" t="s">
        <v>792</v>
      </c>
      <c r="AH174" s="18" t="str">
        <f>IFERROR(VLOOKUP(AB174&amp;AC174&amp;AD174&amp;AE174&amp;AF174&amp;AG174,Addresses!A:D,4,FALSE), "000000000000000")</f>
        <v>SHIPSF000123077</v>
      </c>
      <c r="AJ174" t="str">
        <f t="shared" si="8"/>
        <v>Williamsburg Ind School Dist, KY</v>
      </c>
      <c r="AK174" t="s">
        <v>41</v>
      </c>
      <c r="AL174" t="s">
        <v>54</v>
      </c>
      <c r="AM174" t="s">
        <v>2852</v>
      </c>
      <c r="AN174" t="s">
        <v>2853</v>
      </c>
      <c r="AO174" t="s">
        <v>2856</v>
      </c>
      <c r="AP174" t="s">
        <v>2837</v>
      </c>
      <c r="AQ174" t="s">
        <v>54</v>
      </c>
      <c r="AR174" t="s">
        <v>2838</v>
      </c>
      <c r="AS174" s="11" t="str">
        <f>IFERROR(VLOOKUP(AM174&amp;AN174&amp;AO174&amp;AP174&amp;AQ174&amp;AR174,Addresses!A:D,4,FALSE), "000000000000000")</f>
        <v>SHIPSF000155510</v>
      </c>
    </row>
    <row r="175" spans="1:45" x14ac:dyDescent="0.25">
      <c r="A175" t="s">
        <v>3062</v>
      </c>
      <c r="B175"/>
      <c r="C175"/>
      <c r="D175"/>
      <c r="E175" t="s">
        <v>2862</v>
      </c>
      <c r="F175" t="s">
        <v>2863</v>
      </c>
      <c r="G175" t="s">
        <v>2862</v>
      </c>
      <c r="H175" t="s">
        <v>2863</v>
      </c>
      <c r="I175" t="s">
        <v>20</v>
      </c>
      <c r="S175" s="11">
        <f t="shared" si="6"/>
        <v>3</v>
      </c>
      <c r="U175" t="str">
        <f t="shared" si="7"/>
        <v>Fayette Co Public Schools, KY</v>
      </c>
      <c r="V175" t="s">
        <v>41</v>
      </c>
      <c r="W175" t="s">
        <v>54</v>
      </c>
      <c r="X175" t="s">
        <v>772</v>
      </c>
      <c r="Y175" t="s">
        <v>773</v>
      </c>
      <c r="Z175" t="s">
        <v>772</v>
      </c>
      <c r="AA175" t="s">
        <v>773</v>
      </c>
      <c r="AB175" t="s">
        <v>861</v>
      </c>
      <c r="AC175" t="s">
        <v>4241</v>
      </c>
      <c r="AD175" t="s">
        <v>862</v>
      </c>
      <c r="AE175" t="s">
        <v>776</v>
      </c>
      <c r="AF175" t="s">
        <v>54</v>
      </c>
      <c r="AG175" t="s">
        <v>810</v>
      </c>
      <c r="AH175" s="18" t="str">
        <f>IFERROR(VLOOKUP(AB175&amp;AC175&amp;AD175&amp;AE175&amp;AF175&amp;AG175,Addresses!A:D,4,FALSE), "000000000000000")</f>
        <v>SHIPSF000105931</v>
      </c>
      <c r="AJ175" t="str">
        <f t="shared" si="8"/>
        <v>Williamstown Ind School Dist, KY</v>
      </c>
      <c r="AK175" t="s">
        <v>41</v>
      </c>
      <c r="AL175" t="s">
        <v>54</v>
      </c>
      <c r="AM175" t="s">
        <v>2857</v>
      </c>
      <c r="AN175" t="s">
        <v>2858</v>
      </c>
      <c r="AO175" t="s">
        <v>2861</v>
      </c>
      <c r="AP175" t="s">
        <v>1049</v>
      </c>
      <c r="AQ175" t="s">
        <v>54</v>
      </c>
      <c r="AR175" t="s">
        <v>1050</v>
      </c>
      <c r="AS175" s="11" t="str">
        <f>IFERROR(VLOOKUP(AM175&amp;AN175&amp;AO175&amp;AP175&amp;AQ175&amp;AR175,Addresses!A:D,4,FALSE), "000000000000000")</f>
        <v>SHIPSF000137866</v>
      </c>
    </row>
    <row r="176" spans="1:45" x14ac:dyDescent="0.25">
      <c r="A176" t="s">
        <v>3063</v>
      </c>
      <c r="B176"/>
      <c r="C176"/>
      <c r="D176"/>
      <c r="E176" t="s">
        <v>2875</v>
      </c>
      <c r="F176" t="s">
        <v>2876</v>
      </c>
      <c r="G176" t="s">
        <v>2875</v>
      </c>
      <c r="H176" t="s">
        <v>2876</v>
      </c>
      <c r="I176" t="s">
        <v>20</v>
      </c>
      <c r="S176" s="11">
        <f t="shared" si="6"/>
        <v>4</v>
      </c>
      <c r="U176" t="str">
        <f t="shared" si="7"/>
        <v>Fayette Co Public Schools, KY</v>
      </c>
      <c r="V176" t="s">
        <v>41</v>
      </c>
      <c r="W176" t="s">
        <v>54</v>
      </c>
      <c r="X176" t="s">
        <v>772</v>
      </c>
      <c r="Y176" t="s">
        <v>773</v>
      </c>
      <c r="Z176" t="s">
        <v>772</v>
      </c>
      <c r="AA176" t="s">
        <v>773</v>
      </c>
      <c r="AB176" t="s">
        <v>841</v>
      </c>
      <c r="AC176" t="s">
        <v>842</v>
      </c>
      <c r="AD176" t="s">
        <v>843</v>
      </c>
      <c r="AE176" t="s">
        <v>776</v>
      </c>
      <c r="AF176" t="s">
        <v>54</v>
      </c>
      <c r="AG176" t="s">
        <v>781</v>
      </c>
      <c r="AH176" s="18" t="str">
        <f>IFERROR(VLOOKUP(AB176&amp;AC176&amp;AD176&amp;AE176&amp;AF176&amp;AG176,Addresses!A:D,4,FALSE), "000000000000000")</f>
        <v>SHIPSF000043691</v>
      </c>
      <c r="AJ176" t="str">
        <f t="shared" si="8"/>
        <v>Wolfe Co School District, KY</v>
      </c>
      <c r="AK176" t="s">
        <v>41</v>
      </c>
      <c r="AL176" t="s">
        <v>54</v>
      </c>
      <c r="AM176" t="s">
        <v>2862</v>
      </c>
      <c r="AN176" t="s">
        <v>2863</v>
      </c>
      <c r="AO176" t="s">
        <v>8268</v>
      </c>
      <c r="AP176" t="s">
        <v>2866</v>
      </c>
      <c r="AQ176" t="s">
        <v>54</v>
      </c>
      <c r="AR176" t="s">
        <v>2867</v>
      </c>
      <c r="AS176" s="11" t="str">
        <f>IFERROR(VLOOKUP(AM176&amp;AN176&amp;AO176&amp;AP176&amp;AQ176&amp;AR176,Addresses!A:D,4,FALSE), "000000000000000")</f>
        <v>000000000000000</v>
      </c>
    </row>
    <row r="177" spans="1:45" x14ac:dyDescent="0.25">
      <c r="A177"/>
      <c r="B177"/>
      <c r="C177"/>
      <c r="D177"/>
      <c r="E177"/>
      <c r="F177"/>
      <c r="G177"/>
      <c r="H177"/>
      <c r="I177"/>
      <c r="U177" t="str">
        <f t="shared" si="7"/>
        <v>Fayette Co Public Schools, KY</v>
      </c>
      <c r="V177" t="s">
        <v>41</v>
      </c>
      <c r="W177" t="s">
        <v>54</v>
      </c>
      <c r="X177" t="s">
        <v>772</v>
      </c>
      <c r="Y177" t="s">
        <v>773</v>
      </c>
      <c r="Z177" t="s">
        <v>772</v>
      </c>
      <c r="AA177" t="s">
        <v>773</v>
      </c>
      <c r="AB177" t="s">
        <v>863</v>
      </c>
      <c r="AC177" t="s">
        <v>864</v>
      </c>
      <c r="AD177" t="s">
        <v>865</v>
      </c>
      <c r="AE177" t="s">
        <v>776</v>
      </c>
      <c r="AF177" t="s">
        <v>54</v>
      </c>
      <c r="AG177" t="s">
        <v>777</v>
      </c>
      <c r="AH177" s="18" t="str">
        <f>IFERROR(VLOOKUP(AB177&amp;AC177&amp;AD177&amp;AE177&amp;AF177&amp;AG177,Addresses!A:D,4,FALSE), "000000000000000")</f>
        <v>SHIPSF000043400</v>
      </c>
      <c r="AJ177" t="str">
        <f t="shared" si="8"/>
        <v>Woodford Co Public Schools, KY</v>
      </c>
      <c r="AK177" t="s">
        <v>41</v>
      </c>
      <c r="AL177" t="s">
        <v>54</v>
      </c>
      <c r="AM177" t="s">
        <v>2875</v>
      </c>
      <c r="AN177" t="s">
        <v>2876</v>
      </c>
      <c r="AO177" t="s">
        <v>3197</v>
      </c>
      <c r="AP177" t="s">
        <v>2880</v>
      </c>
      <c r="AQ177" t="s">
        <v>54</v>
      </c>
      <c r="AR177" t="s">
        <v>2881</v>
      </c>
      <c r="AS177" s="11" t="str">
        <f>IFERROR(VLOOKUP(AM177&amp;AN177&amp;AO177&amp;AP177&amp;AQ177&amp;AR177,Addresses!A:D,4,FALSE), "000000000000000")</f>
        <v>SHIPSF000013980</v>
      </c>
    </row>
    <row r="178" spans="1:45" x14ac:dyDescent="0.25">
      <c r="A178"/>
      <c r="B178"/>
      <c r="C178"/>
      <c r="D178"/>
      <c r="E178"/>
      <c r="F178"/>
      <c r="G178"/>
      <c r="H178"/>
      <c r="I178"/>
      <c r="U178" t="str">
        <f t="shared" si="7"/>
        <v>Fayette Co Public Schools, KY</v>
      </c>
      <c r="V178" t="s">
        <v>41</v>
      </c>
      <c r="W178" t="s">
        <v>54</v>
      </c>
      <c r="X178" t="s">
        <v>772</v>
      </c>
      <c r="Y178" t="s">
        <v>773</v>
      </c>
      <c r="Z178" t="s">
        <v>772</v>
      </c>
      <c r="AA178" t="s">
        <v>773</v>
      </c>
      <c r="AB178" t="s">
        <v>826</v>
      </c>
      <c r="AC178" t="s">
        <v>827</v>
      </c>
      <c r="AD178" t="s">
        <v>828</v>
      </c>
      <c r="AE178" t="s">
        <v>776</v>
      </c>
      <c r="AF178" t="s">
        <v>54</v>
      </c>
      <c r="AG178" t="s">
        <v>829</v>
      </c>
      <c r="AH178" s="18" t="str">
        <f>IFERROR(VLOOKUP(AB178&amp;AC178&amp;AD178&amp;AE178&amp;AF178&amp;AG178,Addresses!A:D,4,FALSE), "000000000000000")</f>
        <v>SHIPSF000043664</v>
      </c>
      <c r="AJ178"/>
      <c r="AK178"/>
      <c r="AL178"/>
      <c r="AM178"/>
      <c r="AN178"/>
    </row>
    <row r="179" spans="1:45" x14ac:dyDescent="0.25">
      <c r="A179"/>
      <c r="B179"/>
      <c r="C179"/>
      <c r="D179"/>
      <c r="E179"/>
      <c r="F179"/>
      <c r="G179"/>
      <c r="H179"/>
      <c r="I179"/>
      <c r="U179" t="str">
        <f t="shared" si="7"/>
        <v>Fayette Co Public Schools, KY</v>
      </c>
      <c r="V179" t="s">
        <v>41</v>
      </c>
      <c r="W179" t="s">
        <v>54</v>
      </c>
      <c r="X179" t="s">
        <v>772</v>
      </c>
      <c r="Y179" t="s">
        <v>773</v>
      </c>
      <c r="Z179" t="s">
        <v>772</v>
      </c>
      <c r="AA179" t="s">
        <v>773</v>
      </c>
      <c r="AB179" t="s">
        <v>811</v>
      </c>
      <c r="AC179" t="s">
        <v>812</v>
      </c>
      <c r="AD179" t="s">
        <v>813</v>
      </c>
      <c r="AE179" t="s">
        <v>776</v>
      </c>
      <c r="AF179" t="s">
        <v>54</v>
      </c>
      <c r="AG179" t="s">
        <v>781</v>
      </c>
      <c r="AH179" s="18" t="str">
        <f>IFERROR(VLOOKUP(AB179&amp;AC179&amp;AD179&amp;AE179&amp;AF179&amp;AG179,Addresses!A:D,4,FALSE), "000000000000000")</f>
        <v>SHIPSF000105927</v>
      </c>
      <c r="AJ179"/>
      <c r="AK179"/>
      <c r="AL179"/>
      <c r="AM179"/>
      <c r="AN179"/>
    </row>
    <row r="180" spans="1:45" x14ac:dyDescent="0.25">
      <c r="A180"/>
      <c r="B180"/>
      <c r="C180"/>
      <c r="D180"/>
      <c r="E180"/>
      <c r="F180"/>
      <c r="G180"/>
      <c r="H180"/>
      <c r="I180"/>
      <c r="U180" t="str">
        <f t="shared" si="7"/>
        <v>Fayette Co Public Schools, KY</v>
      </c>
      <c r="V180" t="s">
        <v>41</v>
      </c>
      <c r="W180" t="s">
        <v>54</v>
      </c>
      <c r="X180" t="s">
        <v>772</v>
      </c>
      <c r="Y180" t="s">
        <v>773</v>
      </c>
      <c r="Z180" t="s">
        <v>772</v>
      </c>
      <c r="AA180" t="s">
        <v>773</v>
      </c>
      <c r="AB180" t="s">
        <v>859</v>
      </c>
      <c r="AC180" t="s">
        <v>4240</v>
      </c>
      <c r="AD180" t="s">
        <v>860</v>
      </c>
      <c r="AE180" t="s">
        <v>776</v>
      </c>
      <c r="AF180" t="s">
        <v>54</v>
      </c>
      <c r="AG180" t="s">
        <v>810</v>
      </c>
      <c r="AH180" s="18" t="str">
        <f>IFERROR(VLOOKUP(AB180&amp;AC180&amp;AD180&amp;AE180&amp;AF180&amp;AG180,Addresses!A:D,4,FALSE), "000000000000000")</f>
        <v>SHIPSF000043666</v>
      </c>
      <c r="AJ180"/>
      <c r="AK180"/>
      <c r="AL180"/>
      <c r="AM180"/>
      <c r="AN180"/>
    </row>
    <row r="181" spans="1:45" x14ac:dyDescent="0.25">
      <c r="A181"/>
      <c r="B181"/>
      <c r="C181"/>
      <c r="D181"/>
      <c r="E181"/>
      <c r="F181"/>
      <c r="G181"/>
      <c r="H181"/>
      <c r="I181"/>
      <c r="U181" t="str">
        <f t="shared" si="7"/>
        <v>Fayette Co Public Schools, KY</v>
      </c>
      <c r="V181" t="s">
        <v>41</v>
      </c>
      <c r="W181" t="s">
        <v>54</v>
      </c>
      <c r="X181" t="s">
        <v>772</v>
      </c>
      <c r="Y181" t="s">
        <v>773</v>
      </c>
      <c r="Z181" t="s">
        <v>772</v>
      </c>
      <c r="AA181" t="s">
        <v>773</v>
      </c>
      <c r="AB181" t="s">
        <v>823</v>
      </c>
      <c r="AC181" t="s">
        <v>824</v>
      </c>
      <c r="AD181" t="s">
        <v>825</v>
      </c>
      <c r="AE181" t="s">
        <v>776</v>
      </c>
      <c r="AF181" t="s">
        <v>54</v>
      </c>
      <c r="AG181" t="s">
        <v>785</v>
      </c>
      <c r="AH181" s="18" t="str">
        <f>IFERROR(VLOOKUP(AB181&amp;AC181&amp;AD181&amp;AE181&amp;AF181&amp;AG181,Addresses!A:D,4,FALSE), "000000000000000")</f>
        <v>SHIPSF000043673</v>
      </c>
      <c r="AJ181"/>
      <c r="AK181"/>
      <c r="AL181"/>
      <c r="AM181"/>
      <c r="AN181"/>
    </row>
    <row r="182" spans="1:45" x14ac:dyDescent="0.25">
      <c r="A182"/>
      <c r="B182"/>
      <c r="C182"/>
      <c r="D182"/>
      <c r="E182"/>
      <c r="F182"/>
      <c r="G182"/>
      <c r="H182"/>
      <c r="I182"/>
      <c r="U182" t="str">
        <f t="shared" si="7"/>
        <v>Fayette Co Public Schools, KY</v>
      </c>
      <c r="V182" t="s">
        <v>41</v>
      </c>
      <c r="W182" t="s">
        <v>54</v>
      </c>
      <c r="X182" t="s">
        <v>772</v>
      </c>
      <c r="Y182" t="s">
        <v>773</v>
      </c>
      <c r="Z182" t="s">
        <v>772</v>
      </c>
      <c r="AA182" t="s">
        <v>773</v>
      </c>
      <c r="AB182" t="s">
        <v>796</v>
      </c>
      <c r="AC182" t="s">
        <v>797</v>
      </c>
      <c r="AD182" t="s">
        <v>798</v>
      </c>
      <c r="AE182" t="s">
        <v>776</v>
      </c>
      <c r="AF182" t="s">
        <v>54</v>
      </c>
      <c r="AG182" t="s">
        <v>799</v>
      </c>
      <c r="AH182" s="18" t="str">
        <f>IFERROR(VLOOKUP(AB182&amp;AC182&amp;AD182&amp;AE182&amp;AF182&amp;AG182,Addresses!A:D,4,FALSE), "000000000000000")</f>
        <v>SHIPSF000043654</v>
      </c>
      <c r="AJ182"/>
      <c r="AK182"/>
      <c r="AL182"/>
      <c r="AM182"/>
      <c r="AN182"/>
    </row>
    <row r="183" spans="1:45" x14ac:dyDescent="0.25">
      <c r="A183"/>
      <c r="B183"/>
      <c r="C183"/>
      <c r="D183"/>
      <c r="E183"/>
      <c r="F183"/>
      <c r="G183"/>
      <c r="H183"/>
      <c r="I183"/>
      <c r="U183" t="str">
        <f t="shared" si="7"/>
        <v>Fayette Co Public Schools, KY</v>
      </c>
      <c r="V183" t="s">
        <v>41</v>
      </c>
      <c r="W183" t="s">
        <v>54</v>
      </c>
      <c r="X183" t="s">
        <v>772</v>
      </c>
      <c r="Y183" t="s">
        <v>773</v>
      </c>
      <c r="Z183" t="s">
        <v>772</v>
      </c>
      <c r="AA183" t="s">
        <v>773</v>
      </c>
      <c r="AB183" t="s">
        <v>814</v>
      </c>
      <c r="AC183" t="s">
        <v>815</v>
      </c>
      <c r="AD183" t="s">
        <v>816</v>
      </c>
      <c r="AE183" t="s">
        <v>776</v>
      </c>
      <c r="AF183" t="s">
        <v>54</v>
      </c>
      <c r="AG183" t="s">
        <v>781</v>
      </c>
      <c r="AH183" s="18" t="str">
        <f>IFERROR(VLOOKUP(AB183&amp;AC183&amp;AD183&amp;AE183&amp;AF183&amp;AG183,Addresses!A:D,4,FALSE), "000000000000000")</f>
        <v>SHIPSF000043656</v>
      </c>
      <c r="AJ183"/>
      <c r="AK183"/>
      <c r="AL183"/>
      <c r="AM183"/>
      <c r="AN183"/>
    </row>
    <row r="184" spans="1:45" x14ac:dyDescent="0.25">
      <c r="A184"/>
      <c r="B184"/>
      <c r="C184"/>
      <c r="D184"/>
      <c r="E184"/>
      <c r="F184"/>
      <c r="G184"/>
      <c r="H184"/>
      <c r="I184"/>
      <c r="U184" t="str">
        <f t="shared" si="7"/>
        <v>Fayette Co Public Schools, KY</v>
      </c>
      <c r="V184" t="s">
        <v>41</v>
      </c>
      <c r="W184" t="s">
        <v>54</v>
      </c>
      <c r="X184" t="s">
        <v>772</v>
      </c>
      <c r="Y184" t="s">
        <v>773</v>
      </c>
      <c r="Z184" t="s">
        <v>772</v>
      </c>
      <c r="AA184" t="s">
        <v>773</v>
      </c>
      <c r="AB184" t="s">
        <v>850</v>
      </c>
      <c r="AC184" t="s">
        <v>851</v>
      </c>
      <c r="AD184" t="s">
        <v>852</v>
      </c>
      <c r="AE184" t="s">
        <v>776</v>
      </c>
      <c r="AF184" t="s">
        <v>54</v>
      </c>
      <c r="AG184" t="s">
        <v>781</v>
      </c>
      <c r="AH184" s="18" t="str">
        <f>IFERROR(VLOOKUP(AB184&amp;AC184&amp;AD184&amp;AE184&amp;AF184&amp;AG184,Addresses!A:D,4,FALSE), "000000000000000")</f>
        <v>SHIPSF000105930</v>
      </c>
      <c r="AJ184"/>
      <c r="AK184"/>
      <c r="AL184"/>
      <c r="AM184"/>
      <c r="AN184"/>
    </row>
    <row r="185" spans="1:45" x14ac:dyDescent="0.25">
      <c r="A185"/>
      <c r="B185"/>
      <c r="C185"/>
      <c r="D185"/>
      <c r="E185"/>
      <c r="F185"/>
      <c r="G185"/>
      <c r="H185"/>
      <c r="I185"/>
      <c r="U185" t="str">
        <f t="shared" si="7"/>
        <v>Fayette Co Public Schools, KY</v>
      </c>
      <c r="V185" t="s">
        <v>41</v>
      </c>
      <c r="W185" t="s">
        <v>54</v>
      </c>
      <c r="X185" t="s">
        <v>772</v>
      </c>
      <c r="Y185" t="s">
        <v>773</v>
      </c>
      <c r="Z185" t="s">
        <v>772</v>
      </c>
      <c r="AA185" t="s">
        <v>773</v>
      </c>
      <c r="AB185" t="s">
        <v>790</v>
      </c>
      <c r="AC185" t="s">
        <v>4242</v>
      </c>
      <c r="AD185" t="s">
        <v>791</v>
      </c>
      <c r="AE185" t="s">
        <v>776</v>
      </c>
      <c r="AF185" t="s">
        <v>54</v>
      </c>
      <c r="AG185" t="s">
        <v>792</v>
      </c>
      <c r="AH185" s="18" t="str">
        <f>IFERROR(VLOOKUP(AB185&amp;AC185&amp;AD185&amp;AE185&amp;AF185&amp;AG185,Addresses!A:D,4,FALSE), "000000000000000")</f>
        <v>SHIPSF000043646</v>
      </c>
      <c r="AJ185"/>
      <c r="AK185"/>
      <c r="AL185"/>
      <c r="AM185"/>
      <c r="AN185"/>
    </row>
    <row r="186" spans="1:45" x14ac:dyDescent="0.25">
      <c r="A186"/>
      <c r="B186"/>
      <c r="C186"/>
      <c r="D186"/>
      <c r="E186"/>
      <c r="F186"/>
      <c r="G186"/>
      <c r="H186"/>
      <c r="I186"/>
      <c r="U186" t="str">
        <f t="shared" si="7"/>
        <v>Fayette Co Public Schools, KY</v>
      </c>
      <c r="V186" t="s">
        <v>41</v>
      </c>
      <c r="W186" t="s">
        <v>54</v>
      </c>
      <c r="X186" t="s">
        <v>772</v>
      </c>
      <c r="Y186" t="s">
        <v>773</v>
      </c>
      <c r="Z186" t="s">
        <v>772</v>
      </c>
      <c r="AA186" t="s">
        <v>773</v>
      </c>
      <c r="AB186" t="s">
        <v>800</v>
      </c>
      <c r="AC186" t="s">
        <v>801</v>
      </c>
      <c r="AD186" t="s">
        <v>802</v>
      </c>
      <c r="AE186" t="s">
        <v>776</v>
      </c>
      <c r="AF186" t="s">
        <v>54</v>
      </c>
      <c r="AG186" t="s">
        <v>785</v>
      </c>
      <c r="AH186" s="18" t="str">
        <f>IFERROR(VLOOKUP(AB186&amp;AC186&amp;AD186&amp;AE186&amp;AF186&amp;AG186,Addresses!A:D,4,FALSE), "000000000000000")</f>
        <v>SHIPSF000123079</v>
      </c>
      <c r="AJ186"/>
      <c r="AK186"/>
      <c r="AL186"/>
      <c r="AM186"/>
      <c r="AN186"/>
    </row>
    <row r="187" spans="1:45" x14ac:dyDescent="0.25">
      <c r="A187"/>
      <c r="B187"/>
      <c r="C187"/>
      <c r="D187"/>
      <c r="E187"/>
      <c r="F187"/>
      <c r="G187"/>
      <c r="H187"/>
      <c r="I187"/>
      <c r="U187" t="str">
        <f t="shared" si="7"/>
        <v>Fayette Co Public Schools, KY</v>
      </c>
      <c r="V187" t="s">
        <v>41</v>
      </c>
      <c r="W187" t="s">
        <v>54</v>
      </c>
      <c r="X187" t="s">
        <v>772</v>
      </c>
      <c r="Y187" t="s">
        <v>773</v>
      </c>
      <c r="Z187" t="s">
        <v>772</v>
      </c>
      <c r="AA187" t="s">
        <v>773</v>
      </c>
      <c r="AB187" t="s">
        <v>853</v>
      </c>
      <c r="AC187" t="s">
        <v>854</v>
      </c>
      <c r="AD187" t="s">
        <v>855</v>
      </c>
      <c r="AE187" t="s">
        <v>776</v>
      </c>
      <c r="AF187" t="s">
        <v>54</v>
      </c>
      <c r="AG187" t="s">
        <v>799</v>
      </c>
      <c r="AH187" s="18" t="str">
        <f>IFERROR(VLOOKUP(AB187&amp;AC187&amp;AD187&amp;AE187&amp;AF187&amp;AG187,Addresses!A:D,4,FALSE), "000000000000000")</f>
        <v>SHIPSF000043627</v>
      </c>
      <c r="AJ187"/>
      <c r="AK187"/>
      <c r="AL187"/>
      <c r="AM187"/>
      <c r="AN187"/>
    </row>
    <row r="188" spans="1:45" x14ac:dyDescent="0.25">
      <c r="A188"/>
      <c r="B188"/>
      <c r="C188"/>
      <c r="D188"/>
      <c r="E188"/>
      <c r="F188"/>
      <c r="G188"/>
      <c r="H188"/>
      <c r="I188"/>
      <c r="U188" t="str">
        <f t="shared" si="7"/>
        <v>Fayette Co Public Schools, KY</v>
      </c>
      <c r="V188" t="s">
        <v>41</v>
      </c>
      <c r="W188" t="s">
        <v>54</v>
      </c>
      <c r="X188" t="s">
        <v>772</v>
      </c>
      <c r="Y188" t="s">
        <v>773</v>
      </c>
      <c r="Z188" t="s">
        <v>772</v>
      </c>
      <c r="AA188" t="s">
        <v>773</v>
      </c>
      <c r="AB188" t="s">
        <v>803</v>
      </c>
      <c r="AC188" t="s">
        <v>804</v>
      </c>
      <c r="AD188" t="s">
        <v>805</v>
      </c>
      <c r="AE188" t="s">
        <v>776</v>
      </c>
      <c r="AF188" t="s">
        <v>54</v>
      </c>
      <c r="AG188" t="s">
        <v>806</v>
      </c>
      <c r="AH188" s="18" t="str">
        <f>IFERROR(VLOOKUP(AB188&amp;AC188&amp;AD188&amp;AE188&amp;AF188&amp;AG188,Addresses!A:D,4,FALSE), "000000000000000")</f>
        <v>SHIPSF000096782</v>
      </c>
      <c r="AJ188"/>
      <c r="AK188"/>
      <c r="AL188"/>
      <c r="AM188"/>
      <c r="AN188"/>
    </row>
    <row r="189" spans="1:45" x14ac:dyDescent="0.25">
      <c r="A189"/>
      <c r="B189"/>
      <c r="C189"/>
      <c r="D189"/>
      <c r="E189"/>
      <c r="F189"/>
      <c r="G189"/>
      <c r="H189"/>
      <c r="I189"/>
      <c r="U189" t="str">
        <f t="shared" si="7"/>
        <v>Fayette Co Public Schools, KY</v>
      </c>
      <c r="V189" t="s">
        <v>41</v>
      </c>
      <c r="W189" t="s">
        <v>54</v>
      </c>
      <c r="X189" t="s">
        <v>772</v>
      </c>
      <c r="Y189" t="s">
        <v>773</v>
      </c>
      <c r="Z189" t="s">
        <v>772</v>
      </c>
      <c r="AA189" t="s">
        <v>773</v>
      </c>
      <c r="AB189" t="s">
        <v>830</v>
      </c>
      <c r="AC189" t="s">
        <v>831</v>
      </c>
      <c r="AD189" t="s">
        <v>832</v>
      </c>
      <c r="AE189" t="s">
        <v>776</v>
      </c>
      <c r="AF189" t="s">
        <v>54</v>
      </c>
      <c r="AG189" t="s">
        <v>799</v>
      </c>
      <c r="AH189" s="18" t="str">
        <f>IFERROR(VLOOKUP(AB189&amp;AC189&amp;AD189&amp;AE189&amp;AF189&amp;AG189,Addresses!A:D,4,FALSE), "000000000000000")</f>
        <v>SHIPSF000043634</v>
      </c>
      <c r="AJ189"/>
      <c r="AK189"/>
      <c r="AL189"/>
      <c r="AM189"/>
      <c r="AN189"/>
    </row>
    <row r="190" spans="1:45" x14ac:dyDescent="0.25">
      <c r="A190"/>
      <c r="B190"/>
      <c r="C190"/>
      <c r="D190"/>
      <c r="E190"/>
      <c r="F190"/>
      <c r="G190"/>
      <c r="H190"/>
      <c r="I190"/>
      <c r="U190" t="str">
        <f t="shared" si="7"/>
        <v>Fayette Co Public Schools, KY</v>
      </c>
      <c r="V190" t="s">
        <v>41</v>
      </c>
      <c r="W190" t="s">
        <v>54</v>
      </c>
      <c r="X190" t="s">
        <v>772</v>
      </c>
      <c r="Y190" t="s">
        <v>773</v>
      </c>
      <c r="Z190" t="s">
        <v>772</v>
      </c>
      <c r="AA190" t="s">
        <v>773</v>
      </c>
      <c r="AB190" t="s">
        <v>870</v>
      </c>
      <c r="AC190" t="s">
        <v>871</v>
      </c>
      <c r="AD190" t="s">
        <v>872</v>
      </c>
      <c r="AE190" t="s">
        <v>776</v>
      </c>
      <c r="AF190" t="s">
        <v>54</v>
      </c>
      <c r="AG190" t="s">
        <v>806</v>
      </c>
      <c r="AH190" s="18" t="str">
        <f>IFERROR(VLOOKUP(AB190&amp;AC190&amp;AD190&amp;AE190&amp;AF190&amp;AG190,Addresses!A:D,4,FALSE), "000000000000000")</f>
        <v>SHIPSF000014348</v>
      </c>
      <c r="AJ190"/>
      <c r="AK190"/>
      <c r="AL190"/>
      <c r="AM190"/>
      <c r="AN190"/>
    </row>
    <row r="191" spans="1:45" x14ac:dyDescent="0.25">
      <c r="A191"/>
      <c r="B191"/>
      <c r="C191"/>
      <c r="D191"/>
      <c r="E191"/>
      <c r="F191"/>
      <c r="G191"/>
      <c r="H191"/>
      <c r="I191"/>
      <c r="U191" t="str">
        <f t="shared" si="7"/>
        <v>Fayette Co Public Schools, KY</v>
      </c>
      <c r="V191" t="s">
        <v>41</v>
      </c>
      <c r="W191" t="s">
        <v>54</v>
      </c>
      <c r="X191" t="s">
        <v>772</v>
      </c>
      <c r="Y191" t="s">
        <v>773</v>
      </c>
      <c r="Z191" t="s">
        <v>772</v>
      </c>
      <c r="AA191" t="s">
        <v>773</v>
      </c>
      <c r="AB191" t="s">
        <v>847</v>
      </c>
      <c r="AC191" t="s">
        <v>848</v>
      </c>
      <c r="AD191" t="s">
        <v>849</v>
      </c>
      <c r="AE191" t="s">
        <v>776</v>
      </c>
      <c r="AF191" t="s">
        <v>54</v>
      </c>
      <c r="AG191" t="s">
        <v>810</v>
      </c>
      <c r="AH191" s="18" t="str">
        <f>IFERROR(VLOOKUP(AB191&amp;AC191&amp;AD191&amp;AE191&amp;AF191&amp;AG191,Addresses!A:D,4,FALSE), "000000000000000")</f>
        <v>SHIPSF000105929</v>
      </c>
      <c r="AJ191"/>
      <c r="AK191"/>
      <c r="AL191"/>
      <c r="AM191"/>
      <c r="AN191"/>
    </row>
    <row r="192" spans="1:45" x14ac:dyDescent="0.25">
      <c r="A192"/>
      <c r="B192"/>
      <c r="C192"/>
      <c r="D192"/>
      <c r="E192"/>
      <c r="F192"/>
      <c r="G192"/>
      <c r="H192"/>
      <c r="I192"/>
      <c r="U192" t="str">
        <f t="shared" si="7"/>
        <v>Fayette Co Public Schools, KY</v>
      </c>
      <c r="V192" t="s">
        <v>41</v>
      </c>
      <c r="W192" t="s">
        <v>54</v>
      </c>
      <c r="X192" t="s">
        <v>772</v>
      </c>
      <c r="Y192" t="s">
        <v>773</v>
      </c>
      <c r="Z192" t="s">
        <v>772</v>
      </c>
      <c r="AA192" t="s">
        <v>773</v>
      </c>
      <c r="AB192" t="s">
        <v>817</v>
      </c>
      <c r="AC192" t="s">
        <v>818</v>
      </c>
      <c r="AD192" t="s">
        <v>819</v>
      </c>
      <c r="AE192" t="s">
        <v>776</v>
      </c>
      <c r="AF192" t="s">
        <v>54</v>
      </c>
      <c r="AG192" t="s">
        <v>799</v>
      </c>
      <c r="AH192" s="18" t="str">
        <f>IFERROR(VLOOKUP(AB192&amp;AC192&amp;AD192&amp;AE192&amp;AF192&amp;AG192,Addresses!A:D,4,FALSE), "000000000000000")</f>
        <v>SHIPSF000043660</v>
      </c>
      <c r="AJ192"/>
      <c r="AK192"/>
      <c r="AL192"/>
      <c r="AM192"/>
      <c r="AN192"/>
    </row>
    <row r="193" spans="1:40" x14ac:dyDescent="0.25">
      <c r="A193"/>
      <c r="B193"/>
      <c r="C193"/>
      <c r="D193"/>
      <c r="E193"/>
      <c r="F193"/>
      <c r="G193"/>
      <c r="H193"/>
      <c r="I193"/>
      <c r="U193" t="str">
        <f t="shared" si="7"/>
        <v>Fayette Co Public Schools, KY</v>
      </c>
      <c r="V193" t="s">
        <v>41</v>
      </c>
      <c r="W193" t="s">
        <v>54</v>
      </c>
      <c r="X193" t="s">
        <v>772</v>
      </c>
      <c r="Y193" t="s">
        <v>773</v>
      </c>
      <c r="Z193" t="s">
        <v>772</v>
      </c>
      <c r="AA193" t="s">
        <v>773</v>
      </c>
      <c r="AB193" t="s">
        <v>844</v>
      </c>
      <c r="AC193" t="s">
        <v>845</v>
      </c>
      <c r="AD193" t="s">
        <v>846</v>
      </c>
      <c r="AE193" t="s">
        <v>776</v>
      </c>
      <c r="AF193" t="s">
        <v>54</v>
      </c>
      <c r="AG193" t="s">
        <v>792</v>
      </c>
      <c r="AH193" s="18" t="str">
        <f>IFERROR(VLOOKUP(AB193&amp;AC193&amp;AD193&amp;AE193&amp;AF193&amp;AG193,Addresses!A:D,4,FALSE), "000000000000000")</f>
        <v>SHIPSF000043677</v>
      </c>
      <c r="AJ193"/>
      <c r="AK193"/>
      <c r="AL193"/>
      <c r="AM193"/>
      <c r="AN193"/>
    </row>
    <row r="194" spans="1:40" x14ac:dyDescent="0.25">
      <c r="A194"/>
      <c r="B194"/>
      <c r="C194"/>
      <c r="D194"/>
      <c r="E194"/>
      <c r="F194"/>
      <c r="G194"/>
      <c r="H194"/>
      <c r="I194"/>
      <c r="U194" t="str">
        <f t="shared" si="7"/>
        <v>Fayette Co Public Schools, KY</v>
      </c>
      <c r="V194" t="s">
        <v>41</v>
      </c>
      <c r="W194" t="s">
        <v>54</v>
      </c>
      <c r="X194" t="s">
        <v>772</v>
      </c>
      <c r="Y194" t="s">
        <v>773</v>
      </c>
      <c r="Z194" t="s">
        <v>772</v>
      </c>
      <c r="AA194" t="s">
        <v>773</v>
      </c>
      <c r="AB194" t="s">
        <v>873</v>
      </c>
      <c r="AC194" t="s">
        <v>874</v>
      </c>
      <c r="AD194" t="s">
        <v>875</v>
      </c>
      <c r="AE194" t="s">
        <v>776</v>
      </c>
      <c r="AF194" t="s">
        <v>54</v>
      </c>
      <c r="AG194" t="s">
        <v>777</v>
      </c>
      <c r="AH194" s="18" t="str">
        <f>IFERROR(VLOOKUP(AB194&amp;AC194&amp;AD194&amp;AE194&amp;AF194&amp;AG194,Addresses!A:D,4,FALSE), "000000000000000")</f>
        <v>SHIPSF000043661</v>
      </c>
      <c r="AJ194"/>
      <c r="AK194"/>
      <c r="AL194"/>
      <c r="AM194"/>
      <c r="AN194"/>
    </row>
    <row r="195" spans="1:40" x14ac:dyDescent="0.25">
      <c r="A195"/>
      <c r="B195"/>
      <c r="C195"/>
      <c r="D195"/>
      <c r="E195"/>
      <c r="F195"/>
      <c r="G195"/>
      <c r="H195"/>
      <c r="I195"/>
      <c r="U195" t="str">
        <f t="shared" ref="U195:U258" si="9">Y195&amp;", KY"</f>
        <v>Fayette Co Public Schools, KY</v>
      </c>
      <c r="V195" t="s">
        <v>41</v>
      </c>
      <c r="W195" t="s">
        <v>54</v>
      </c>
      <c r="X195" t="s">
        <v>772</v>
      </c>
      <c r="Y195" t="s">
        <v>773</v>
      </c>
      <c r="Z195" t="s">
        <v>772</v>
      </c>
      <c r="AA195" t="s">
        <v>773</v>
      </c>
      <c r="AB195" t="s">
        <v>778</v>
      </c>
      <c r="AC195" t="s">
        <v>779</v>
      </c>
      <c r="AD195" t="s">
        <v>780</v>
      </c>
      <c r="AE195" t="s">
        <v>776</v>
      </c>
      <c r="AF195" t="s">
        <v>54</v>
      </c>
      <c r="AG195" t="s">
        <v>781</v>
      </c>
      <c r="AH195" s="18" t="str">
        <f>IFERROR(VLOOKUP(AB195&amp;AC195&amp;AD195&amp;AE195&amp;AF195&amp;AG195,Addresses!A:D,4,FALSE), "000000000000000")</f>
        <v>SHIPSF000043662</v>
      </c>
      <c r="AJ195"/>
      <c r="AK195"/>
      <c r="AL195"/>
      <c r="AM195"/>
      <c r="AN195"/>
    </row>
    <row r="196" spans="1:40" x14ac:dyDescent="0.25">
      <c r="A196"/>
      <c r="B196"/>
      <c r="C196"/>
      <c r="D196"/>
      <c r="E196"/>
      <c r="F196"/>
      <c r="G196"/>
      <c r="H196"/>
      <c r="I196"/>
      <c r="U196" t="str">
        <f t="shared" si="9"/>
        <v>Fayette Co Public Schools, KY</v>
      </c>
      <c r="V196" t="s">
        <v>41</v>
      </c>
      <c r="W196" t="s">
        <v>54</v>
      </c>
      <c r="X196" t="s">
        <v>772</v>
      </c>
      <c r="Y196" t="s">
        <v>773</v>
      </c>
      <c r="Z196" t="s">
        <v>772</v>
      </c>
      <c r="AA196" t="s">
        <v>773</v>
      </c>
      <c r="AB196" t="s">
        <v>866</v>
      </c>
      <c r="AC196" t="s">
        <v>867</v>
      </c>
      <c r="AD196" t="s">
        <v>868</v>
      </c>
      <c r="AE196" t="s">
        <v>776</v>
      </c>
      <c r="AF196" t="s">
        <v>54</v>
      </c>
      <c r="AG196" t="s">
        <v>869</v>
      </c>
      <c r="AH196" s="18" t="str">
        <f>IFERROR(VLOOKUP(AB196&amp;AC196&amp;AD196&amp;AE196&amp;AF196&amp;AG196,Addresses!A:D,4,FALSE), "000000000000000")</f>
        <v>SHIPSF000044505</v>
      </c>
      <c r="AJ196"/>
      <c r="AK196"/>
      <c r="AL196"/>
      <c r="AM196"/>
      <c r="AN196"/>
    </row>
    <row r="197" spans="1:40" x14ac:dyDescent="0.25">
      <c r="A197"/>
      <c r="B197"/>
      <c r="C197"/>
      <c r="D197"/>
      <c r="E197"/>
      <c r="F197"/>
      <c r="G197"/>
      <c r="H197"/>
      <c r="I197"/>
      <c r="U197" t="str">
        <f t="shared" si="9"/>
        <v>Fayette Co Public Schools, KY</v>
      </c>
      <c r="V197" t="s">
        <v>41</v>
      </c>
      <c r="W197" t="s">
        <v>54</v>
      </c>
      <c r="X197" t="s">
        <v>772</v>
      </c>
      <c r="Y197" t="s">
        <v>773</v>
      </c>
      <c r="Z197" t="s">
        <v>772</v>
      </c>
      <c r="AA197" t="s">
        <v>773</v>
      </c>
      <c r="AB197" t="s">
        <v>879</v>
      </c>
      <c r="AC197" t="s">
        <v>4245</v>
      </c>
      <c r="AD197" t="s">
        <v>880</v>
      </c>
      <c r="AE197" t="s">
        <v>776</v>
      </c>
      <c r="AF197" t="s">
        <v>54</v>
      </c>
      <c r="AG197" t="s">
        <v>806</v>
      </c>
      <c r="AH197" s="18" t="str">
        <f>IFERROR(VLOOKUP(AB197&amp;AC197&amp;AD197&amp;AE197&amp;AF197&amp;AG197,Addresses!A:D,4,FALSE), "000000000000000")</f>
        <v>SHIPSF000044574</v>
      </c>
      <c r="AJ197"/>
      <c r="AK197"/>
      <c r="AL197"/>
      <c r="AM197"/>
      <c r="AN197"/>
    </row>
    <row r="198" spans="1:40" x14ac:dyDescent="0.25">
      <c r="A198"/>
      <c r="B198"/>
      <c r="C198"/>
      <c r="D198"/>
      <c r="E198"/>
      <c r="F198"/>
      <c r="G198"/>
      <c r="H198"/>
      <c r="I198"/>
      <c r="U198" t="str">
        <f t="shared" si="9"/>
        <v>Fayette Co Public Schools, KY</v>
      </c>
      <c r="V198" t="s">
        <v>41</v>
      </c>
      <c r="W198" t="s">
        <v>54</v>
      </c>
      <c r="X198" t="s">
        <v>772</v>
      </c>
      <c r="Y198" t="s">
        <v>773</v>
      </c>
      <c r="Z198" t="s">
        <v>772</v>
      </c>
      <c r="AA198" t="s">
        <v>773</v>
      </c>
      <c r="AB198" t="s">
        <v>856</v>
      </c>
      <c r="AC198" t="s">
        <v>4239</v>
      </c>
      <c r="AD198" t="s">
        <v>857</v>
      </c>
      <c r="AE198" t="s">
        <v>776</v>
      </c>
      <c r="AF198" t="s">
        <v>54</v>
      </c>
      <c r="AG198" t="s">
        <v>858</v>
      </c>
      <c r="AH198" s="18" t="str">
        <f>IFERROR(VLOOKUP(AB198&amp;AC198&amp;AD198&amp;AE198&amp;AF198&amp;AG198,Addresses!A:D,4,FALSE), "000000000000000")</f>
        <v>SHIPSF000044527</v>
      </c>
      <c r="AJ198"/>
      <c r="AK198"/>
      <c r="AL198"/>
      <c r="AM198"/>
      <c r="AN198"/>
    </row>
    <row r="199" spans="1:40" x14ac:dyDescent="0.25">
      <c r="A199"/>
      <c r="B199"/>
      <c r="C199"/>
      <c r="D199"/>
      <c r="E199"/>
      <c r="F199"/>
      <c r="G199"/>
      <c r="H199"/>
      <c r="I199"/>
      <c r="U199" t="str">
        <f t="shared" si="9"/>
        <v>Fayette Co Public Schools, KY</v>
      </c>
      <c r="V199" t="s">
        <v>41</v>
      </c>
      <c r="W199" t="s">
        <v>54</v>
      </c>
      <c r="X199" t="s">
        <v>772</v>
      </c>
      <c r="Y199" t="s">
        <v>773</v>
      </c>
      <c r="Z199" t="s">
        <v>772</v>
      </c>
      <c r="AA199" t="s">
        <v>773</v>
      </c>
      <c r="AB199" t="s">
        <v>786</v>
      </c>
      <c r="AC199" t="s">
        <v>787</v>
      </c>
      <c r="AD199" t="s">
        <v>788</v>
      </c>
      <c r="AE199" t="s">
        <v>776</v>
      </c>
      <c r="AF199" t="s">
        <v>54</v>
      </c>
      <c r="AG199" t="s">
        <v>789</v>
      </c>
      <c r="AH199" s="18" t="str">
        <f>IFERROR(VLOOKUP(AB199&amp;AC199&amp;AD199&amp;AE199&amp;AF199&amp;AG199,Addresses!A:D,4,FALSE), "000000000000000")</f>
        <v>SHIPSF000043715</v>
      </c>
      <c r="AJ199"/>
      <c r="AK199"/>
      <c r="AL199"/>
      <c r="AM199"/>
      <c r="AN199"/>
    </row>
    <row r="200" spans="1:40" x14ac:dyDescent="0.25">
      <c r="A200"/>
      <c r="B200"/>
      <c r="C200"/>
      <c r="D200"/>
      <c r="E200"/>
      <c r="F200"/>
      <c r="G200"/>
      <c r="H200"/>
      <c r="I200"/>
      <c r="U200" t="str">
        <f t="shared" si="9"/>
        <v>Fayette Co Public Schools, KY</v>
      </c>
      <c r="V200" t="s">
        <v>41</v>
      </c>
      <c r="W200" t="s">
        <v>54</v>
      </c>
      <c r="X200" t="s">
        <v>772</v>
      </c>
      <c r="Y200" t="s">
        <v>773</v>
      </c>
      <c r="Z200" t="s">
        <v>772</v>
      </c>
      <c r="AA200" t="s">
        <v>773</v>
      </c>
      <c r="AB200" t="s">
        <v>793</v>
      </c>
      <c r="AC200" t="s">
        <v>794</v>
      </c>
      <c r="AD200" t="s">
        <v>795</v>
      </c>
      <c r="AE200" t="s">
        <v>776</v>
      </c>
      <c r="AF200" t="s">
        <v>54</v>
      </c>
      <c r="AG200" t="s">
        <v>785</v>
      </c>
      <c r="AH200" s="18" t="str">
        <f>IFERROR(VLOOKUP(AB200&amp;AC200&amp;AD200&amp;AE200&amp;AF200&amp;AG200,Addresses!A:D,4,FALSE), "000000000000000")</f>
        <v>SHIPSF000123081</v>
      </c>
      <c r="AJ200"/>
      <c r="AK200"/>
      <c r="AL200"/>
      <c r="AM200"/>
      <c r="AN200"/>
    </row>
    <row r="201" spans="1:40" x14ac:dyDescent="0.25">
      <c r="A201"/>
      <c r="B201"/>
      <c r="C201"/>
      <c r="D201"/>
      <c r="E201"/>
      <c r="F201"/>
      <c r="G201"/>
      <c r="H201"/>
      <c r="I201"/>
      <c r="U201" t="str">
        <f t="shared" si="9"/>
        <v>Fayette Co Public Schools, KY</v>
      </c>
      <c r="V201" t="s">
        <v>41</v>
      </c>
      <c r="W201" t="s">
        <v>54</v>
      </c>
      <c r="X201" t="s">
        <v>772</v>
      </c>
      <c r="Y201" t="s">
        <v>773</v>
      </c>
      <c r="Z201" t="s">
        <v>772</v>
      </c>
      <c r="AA201" t="s">
        <v>773</v>
      </c>
      <c r="AB201" t="s">
        <v>833</v>
      </c>
      <c r="AC201" t="s">
        <v>834</v>
      </c>
      <c r="AD201" t="s">
        <v>835</v>
      </c>
      <c r="AE201" t="s">
        <v>776</v>
      </c>
      <c r="AF201" t="s">
        <v>54</v>
      </c>
      <c r="AG201" t="s">
        <v>785</v>
      </c>
      <c r="AH201" s="18" t="str">
        <f>IFERROR(VLOOKUP(AB201&amp;AC201&amp;AD201&amp;AE201&amp;AF201&amp;AG201,Addresses!A:D,4,FALSE), "000000000000000")</f>
        <v>SHIPSF000118564</v>
      </c>
      <c r="AJ201"/>
      <c r="AK201"/>
      <c r="AL201"/>
      <c r="AM201"/>
      <c r="AN201"/>
    </row>
    <row r="202" spans="1:40" x14ac:dyDescent="0.25">
      <c r="A202"/>
      <c r="B202"/>
      <c r="C202"/>
      <c r="D202"/>
      <c r="E202"/>
      <c r="F202"/>
      <c r="G202"/>
      <c r="H202"/>
      <c r="I202"/>
      <c r="U202" t="str">
        <f t="shared" si="9"/>
        <v>Fayette Co Public Schools, KY</v>
      </c>
      <c r="V202" t="s">
        <v>41</v>
      </c>
      <c r="W202" t="s">
        <v>54</v>
      </c>
      <c r="X202" t="s">
        <v>772</v>
      </c>
      <c r="Y202" t="s">
        <v>773</v>
      </c>
      <c r="Z202" t="s">
        <v>772</v>
      </c>
      <c r="AA202" t="s">
        <v>773</v>
      </c>
      <c r="AB202" t="s">
        <v>876</v>
      </c>
      <c r="AC202" t="s">
        <v>877</v>
      </c>
      <c r="AD202" t="s">
        <v>878</v>
      </c>
      <c r="AE202" t="s">
        <v>776</v>
      </c>
      <c r="AF202" t="s">
        <v>54</v>
      </c>
      <c r="AG202" t="s">
        <v>869</v>
      </c>
      <c r="AH202" s="18" t="str">
        <f>IFERROR(VLOOKUP(AB202&amp;AC202&amp;AD202&amp;AE202&amp;AF202&amp;AG202,Addresses!A:D,4,FALSE), "000000000000000")</f>
        <v>SHIPSF000044529</v>
      </c>
      <c r="AJ202"/>
      <c r="AK202"/>
      <c r="AL202"/>
      <c r="AM202"/>
      <c r="AN202"/>
    </row>
    <row r="203" spans="1:40" x14ac:dyDescent="0.25">
      <c r="A203"/>
      <c r="B203"/>
      <c r="C203"/>
      <c r="D203"/>
      <c r="E203"/>
      <c r="F203"/>
      <c r="G203"/>
      <c r="H203"/>
      <c r="I203"/>
      <c r="U203" t="str">
        <f t="shared" si="9"/>
        <v>Fayette Co Public Schools, KY</v>
      </c>
      <c r="V203" t="s">
        <v>41</v>
      </c>
      <c r="W203" t="s">
        <v>54</v>
      </c>
      <c r="X203" t="s">
        <v>772</v>
      </c>
      <c r="Y203" t="s">
        <v>773</v>
      </c>
      <c r="Z203" t="s">
        <v>772</v>
      </c>
      <c r="AA203" t="s">
        <v>773</v>
      </c>
      <c r="AB203" t="s">
        <v>4247</v>
      </c>
      <c r="AC203" t="s">
        <v>4248</v>
      </c>
      <c r="AD203" t="s">
        <v>4249</v>
      </c>
      <c r="AE203" t="s">
        <v>776</v>
      </c>
      <c r="AF203" t="s">
        <v>54</v>
      </c>
      <c r="AG203" t="s">
        <v>789</v>
      </c>
      <c r="AH203" s="18" t="str">
        <f>IFERROR(VLOOKUP(AB203&amp;AC203&amp;AD203&amp;AE203&amp;AF203&amp;AG203,Addresses!A:D,4,FALSE), "000000000000000")</f>
        <v>SHIPSF000141080</v>
      </c>
      <c r="AJ203"/>
      <c r="AK203"/>
      <c r="AL203"/>
      <c r="AM203"/>
      <c r="AN203"/>
    </row>
    <row r="204" spans="1:40" x14ac:dyDescent="0.25">
      <c r="A204"/>
      <c r="B204"/>
      <c r="C204"/>
      <c r="D204"/>
      <c r="E204"/>
      <c r="F204"/>
      <c r="G204"/>
      <c r="H204"/>
      <c r="I204"/>
      <c r="U204" t="str">
        <f t="shared" si="9"/>
        <v>Fayette Co Public Schools, KY</v>
      </c>
      <c r="V204" t="s">
        <v>41</v>
      </c>
      <c r="W204" t="s">
        <v>54</v>
      </c>
      <c r="X204" t="s">
        <v>772</v>
      </c>
      <c r="Y204" t="s">
        <v>773</v>
      </c>
      <c r="Z204" t="s">
        <v>772</v>
      </c>
      <c r="AA204" t="s">
        <v>773</v>
      </c>
      <c r="AB204" t="s">
        <v>884</v>
      </c>
      <c r="AC204" t="s">
        <v>885</v>
      </c>
      <c r="AD204" t="s">
        <v>886</v>
      </c>
      <c r="AE204" t="s">
        <v>776</v>
      </c>
      <c r="AF204" t="s">
        <v>54</v>
      </c>
      <c r="AG204" t="s">
        <v>781</v>
      </c>
      <c r="AH204" s="18" t="str">
        <f>IFERROR(VLOOKUP(AB204&amp;AC204&amp;AD204&amp;AE204&amp;AF204&amp;AG204,Addresses!A:D,4,FALSE), "000000000000000")</f>
        <v>SHIPSF000043633</v>
      </c>
      <c r="AJ204"/>
      <c r="AK204"/>
      <c r="AL204"/>
      <c r="AM204"/>
      <c r="AN204"/>
    </row>
    <row r="205" spans="1:40" x14ac:dyDescent="0.25">
      <c r="A205"/>
      <c r="B205"/>
      <c r="C205"/>
      <c r="D205"/>
      <c r="E205"/>
      <c r="F205"/>
      <c r="G205"/>
      <c r="H205"/>
      <c r="I205"/>
      <c r="U205" t="str">
        <f t="shared" si="9"/>
        <v>Fayette Co Public Schools, KY</v>
      </c>
      <c r="V205" t="s">
        <v>41</v>
      </c>
      <c r="W205" t="s">
        <v>54</v>
      </c>
      <c r="X205" t="s">
        <v>772</v>
      </c>
      <c r="Y205" t="s">
        <v>773</v>
      </c>
      <c r="Z205" t="s">
        <v>772</v>
      </c>
      <c r="AA205" t="s">
        <v>773</v>
      </c>
      <c r="AB205" t="s">
        <v>774</v>
      </c>
      <c r="AC205" t="s">
        <v>4246</v>
      </c>
      <c r="AD205" t="s">
        <v>775</v>
      </c>
      <c r="AE205" t="s">
        <v>776</v>
      </c>
      <c r="AF205" t="s">
        <v>54</v>
      </c>
      <c r="AG205" t="s">
        <v>777</v>
      </c>
      <c r="AH205" s="18" t="str">
        <f>IFERROR(VLOOKUP(AB205&amp;AC205&amp;AD205&amp;AE205&amp;AF205&amp;AG205,Addresses!A:D,4,FALSE), "000000000000000")</f>
        <v>SHIPSF000044481</v>
      </c>
      <c r="AJ205"/>
      <c r="AK205"/>
      <c r="AL205"/>
      <c r="AM205"/>
      <c r="AN205"/>
    </row>
    <row r="206" spans="1:40" x14ac:dyDescent="0.25">
      <c r="A206"/>
      <c r="B206"/>
      <c r="C206"/>
      <c r="D206"/>
      <c r="E206"/>
      <c r="F206"/>
      <c r="G206"/>
      <c r="H206"/>
      <c r="I206"/>
      <c r="U206" t="str">
        <f t="shared" si="9"/>
        <v>Fayette Co Public Schools, KY</v>
      </c>
      <c r="V206" t="s">
        <v>41</v>
      </c>
      <c r="W206" t="s">
        <v>54</v>
      </c>
      <c r="X206" t="s">
        <v>772</v>
      </c>
      <c r="Y206" t="s">
        <v>773</v>
      </c>
      <c r="Z206" t="s">
        <v>772</v>
      </c>
      <c r="AA206" t="s">
        <v>773</v>
      </c>
      <c r="AB206" t="s">
        <v>820</v>
      </c>
      <c r="AC206" t="s">
        <v>821</v>
      </c>
      <c r="AD206" t="s">
        <v>822</v>
      </c>
      <c r="AE206" t="s">
        <v>776</v>
      </c>
      <c r="AF206" t="s">
        <v>54</v>
      </c>
      <c r="AG206" t="s">
        <v>789</v>
      </c>
      <c r="AH206" s="18" t="str">
        <f>IFERROR(VLOOKUP(AB206&amp;AC206&amp;AD206&amp;AE206&amp;AF206&amp;AG206,Addresses!A:D,4,FALSE), "000000000000000")</f>
        <v>SHIPSF000137685</v>
      </c>
      <c r="AJ206"/>
      <c r="AK206"/>
      <c r="AL206"/>
      <c r="AM206"/>
      <c r="AN206"/>
    </row>
    <row r="207" spans="1:40" x14ac:dyDescent="0.25">
      <c r="A207"/>
      <c r="B207"/>
      <c r="C207"/>
      <c r="D207"/>
      <c r="E207"/>
      <c r="F207"/>
      <c r="G207"/>
      <c r="H207"/>
      <c r="I207"/>
      <c r="U207" t="str">
        <f t="shared" si="9"/>
        <v>Fayette Co Public Schools, KY</v>
      </c>
      <c r="V207" t="s">
        <v>41</v>
      </c>
      <c r="W207" t="s">
        <v>54</v>
      </c>
      <c r="X207" t="s">
        <v>772</v>
      </c>
      <c r="Y207" t="s">
        <v>773</v>
      </c>
      <c r="Z207" t="s">
        <v>772</v>
      </c>
      <c r="AA207" t="s">
        <v>773</v>
      </c>
      <c r="AB207" t="s">
        <v>807</v>
      </c>
      <c r="AC207" t="s">
        <v>808</v>
      </c>
      <c r="AD207" t="s">
        <v>809</v>
      </c>
      <c r="AE207" t="s">
        <v>776</v>
      </c>
      <c r="AF207" t="s">
        <v>54</v>
      </c>
      <c r="AG207" t="s">
        <v>810</v>
      </c>
      <c r="AH207" s="18" t="str">
        <f>IFERROR(VLOOKUP(AB207&amp;AC207&amp;AD207&amp;AE207&amp;AF207&amp;AG207,Addresses!A:D,4,FALSE), "000000000000000")</f>
        <v>SHIPSF000123078</v>
      </c>
      <c r="AJ207"/>
      <c r="AK207"/>
      <c r="AL207"/>
      <c r="AM207"/>
      <c r="AN207"/>
    </row>
    <row r="208" spans="1:40" x14ac:dyDescent="0.25">
      <c r="A208"/>
      <c r="B208"/>
      <c r="C208"/>
      <c r="D208"/>
      <c r="E208"/>
      <c r="F208"/>
      <c r="G208"/>
      <c r="H208"/>
      <c r="I208"/>
      <c r="U208" t="str">
        <f t="shared" si="9"/>
        <v>Fayette Co Public Schools, KY</v>
      </c>
      <c r="V208" t="s">
        <v>41</v>
      </c>
      <c r="W208" t="s">
        <v>54</v>
      </c>
      <c r="X208" t="s">
        <v>772</v>
      </c>
      <c r="Y208" t="s">
        <v>773</v>
      </c>
      <c r="Z208" t="s">
        <v>772</v>
      </c>
      <c r="AA208" t="s">
        <v>773</v>
      </c>
      <c r="AB208" t="s">
        <v>9837</v>
      </c>
      <c r="AC208" t="s">
        <v>9838</v>
      </c>
      <c r="AD208" t="s">
        <v>9839</v>
      </c>
      <c r="AE208" t="s">
        <v>776</v>
      </c>
      <c r="AF208" t="s">
        <v>54</v>
      </c>
      <c r="AG208" t="s">
        <v>810</v>
      </c>
      <c r="AH208" s="18" t="str">
        <f>IFERROR(VLOOKUP(AB208&amp;AC208&amp;AD208&amp;AE208&amp;AF208&amp;AG208,Addresses!A:D,4,FALSE), "000000000000000")</f>
        <v>000000000000000</v>
      </c>
      <c r="AJ208"/>
      <c r="AK208"/>
      <c r="AL208"/>
      <c r="AM208"/>
      <c r="AN208"/>
    </row>
    <row r="209" spans="1:40" x14ac:dyDescent="0.25">
      <c r="A209"/>
      <c r="B209"/>
      <c r="C209"/>
      <c r="D209"/>
      <c r="E209"/>
      <c r="F209"/>
      <c r="G209"/>
      <c r="H209"/>
      <c r="I209"/>
      <c r="U209" t="str">
        <f t="shared" si="9"/>
        <v>Fleming Co School District, KY</v>
      </c>
      <c r="V209" t="s">
        <v>41</v>
      </c>
      <c r="W209" t="s">
        <v>54</v>
      </c>
      <c r="X209" t="s">
        <v>887</v>
      </c>
      <c r="Y209" t="s">
        <v>888</v>
      </c>
      <c r="Z209" t="s">
        <v>887</v>
      </c>
      <c r="AA209" t="s">
        <v>888</v>
      </c>
      <c r="AB209" t="s">
        <v>894</v>
      </c>
      <c r="AC209" t="s">
        <v>895</v>
      </c>
      <c r="AD209" t="s">
        <v>4251</v>
      </c>
      <c r="AE209" t="s">
        <v>896</v>
      </c>
      <c r="AF209" t="s">
        <v>54</v>
      </c>
      <c r="AG209" t="s">
        <v>897</v>
      </c>
      <c r="AH209" s="18" t="str">
        <f>IFERROR(VLOOKUP(AB209&amp;AC209&amp;AD209&amp;AE209&amp;AF209&amp;AG209,Addresses!A:D,4,FALSE), "000000000000000")</f>
        <v>SHIPSF000092968</v>
      </c>
      <c r="AJ209"/>
      <c r="AK209"/>
      <c r="AL209"/>
      <c r="AM209"/>
      <c r="AN209"/>
    </row>
    <row r="210" spans="1:40" x14ac:dyDescent="0.25">
      <c r="A210"/>
      <c r="B210"/>
      <c r="C210"/>
      <c r="D210"/>
      <c r="E210"/>
      <c r="F210"/>
      <c r="G210"/>
      <c r="H210"/>
      <c r="I210"/>
      <c r="U210" t="str">
        <f t="shared" si="9"/>
        <v>Fleming Co School District, KY</v>
      </c>
      <c r="V210" t="s">
        <v>41</v>
      </c>
      <c r="W210" t="s">
        <v>54</v>
      </c>
      <c r="X210" t="s">
        <v>887</v>
      </c>
      <c r="Y210" t="s">
        <v>888</v>
      </c>
      <c r="Z210" t="s">
        <v>887</v>
      </c>
      <c r="AA210" t="s">
        <v>888</v>
      </c>
      <c r="AB210" t="s">
        <v>889</v>
      </c>
      <c r="AC210" t="s">
        <v>890</v>
      </c>
      <c r="AD210" t="s">
        <v>891</v>
      </c>
      <c r="AE210" t="s">
        <v>892</v>
      </c>
      <c r="AF210" t="s">
        <v>54</v>
      </c>
      <c r="AG210" t="s">
        <v>893</v>
      </c>
      <c r="AH210" s="18" t="str">
        <f>IFERROR(VLOOKUP(AB210&amp;AC210&amp;AD210&amp;AE210&amp;AF210&amp;AG210,Addresses!A:D,4,FALSE), "000000000000000")</f>
        <v>SHIPSF000092969</v>
      </c>
      <c r="AJ210"/>
      <c r="AK210"/>
      <c r="AL210"/>
      <c r="AM210"/>
      <c r="AN210"/>
    </row>
    <row r="211" spans="1:40" x14ac:dyDescent="0.25">
      <c r="A211"/>
      <c r="B211"/>
      <c r="C211"/>
      <c r="D211"/>
      <c r="E211"/>
      <c r="F211"/>
      <c r="G211"/>
      <c r="H211"/>
      <c r="I211"/>
      <c r="U211" t="str">
        <f t="shared" si="9"/>
        <v>Fleming Co School District, KY</v>
      </c>
      <c r="V211" t="s">
        <v>41</v>
      </c>
      <c r="W211" t="s">
        <v>54</v>
      </c>
      <c r="X211" t="s">
        <v>887</v>
      </c>
      <c r="Y211" t="s">
        <v>888</v>
      </c>
      <c r="Z211" t="s">
        <v>887</v>
      </c>
      <c r="AA211" t="s">
        <v>888</v>
      </c>
      <c r="AB211" t="s">
        <v>898</v>
      </c>
      <c r="AC211" t="s">
        <v>899</v>
      </c>
      <c r="AD211" t="s">
        <v>900</v>
      </c>
      <c r="AE211" t="s">
        <v>901</v>
      </c>
      <c r="AF211" t="s">
        <v>54</v>
      </c>
      <c r="AG211" t="s">
        <v>902</v>
      </c>
      <c r="AH211" s="18" t="str">
        <f>IFERROR(VLOOKUP(AB211&amp;AC211&amp;AD211&amp;AE211&amp;AF211&amp;AG211,Addresses!A:D,4,FALSE), "000000000000000")</f>
        <v>SHIPSF000092971</v>
      </c>
      <c r="AJ211"/>
      <c r="AK211"/>
      <c r="AL211"/>
      <c r="AM211"/>
      <c r="AN211"/>
    </row>
    <row r="212" spans="1:40" x14ac:dyDescent="0.25">
      <c r="A212"/>
      <c r="B212"/>
      <c r="C212"/>
      <c r="D212"/>
      <c r="E212"/>
      <c r="F212"/>
      <c r="G212"/>
      <c r="H212"/>
      <c r="I212"/>
      <c r="U212" t="str">
        <f t="shared" si="9"/>
        <v>Fleming Co School District, KY</v>
      </c>
      <c r="V212" t="s">
        <v>41</v>
      </c>
      <c r="W212" t="s">
        <v>54</v>
      </c>
      <c r="X212" t="s">
        <v>887</v>
      </c>
      <c r="Y212" t="s">
        <v>888</v>
      </c>
      <c r="Z212" t="s">
        <v>887</v>
      </c>
      <c r="AA212" t="s">
        <v>888</v>
      </c>
      <c r="AB212" t="s">
        <v>903</v>
      </c>
      <c r="AC212" t="s">
        <v>904</v>
      </c>
      <c r="AD212" t="s">
        <v>4250</v>
      </c>
      <c r="AE212" t="s">
        <v>905</v>
      </c>
      <c r="AF212" t="s">
        <v>54</v>
      </c>
      <c r="AG212" t="s">
        <v>906</v>
      </c>
      <c r="AH212" s="18" t="str">
        <f>IFERROR(VLOOKUP(AB212&amp;AC212&amp;AD212&amp;AE212&amp;AF212&amp;AG212,Addresses!A:D,4,FALSE), "000000000000000")</f>
        <v>SHIPSF000092970</v>
      </c>
      <c r="AJ212"/>
      <c r="AK212"/>
      <c r="AL212"/>
      <c r="AM212"/>
      <c r="AN212"/>
    </row>
    <row r="213" spans="1:40" x14ac:dyDescent="0.25">
      <c r="A213"/>
      <c r="B213"/>
      <c r="C213"/>
      <c r="D213"/>
      <c r="E213"/>
      <c r="F213"/>
      <c r="G213"/>
      <c r="H213"/>
      <c r="I213"/>
      <c r="U213" t="str">
        <f t="shared" si="9"/>
        <v>Floyd Co School District, KY</v>
      </c>
      <c r="V213" t="s">
        <v>41</v>
      </c>
      <c r="W213" t="s">
        <v>54</v>
      </c>
      <c r="X213" t="s">
        <v>907</v>
      </c>
      <c r="Y213" t="s">
        <v>908</v>
      </c>
      <c r="Z213" t="s">
        <v>907</v>
      </c>
      <c r="AA213" t="s">
        <v>908</v>
      </c>
      <c r="AB213" t="s">
        <v>913</v>
      </c>
      <c r="AC213" t="s">
        <v>914</v>
      </c>
      <c r="AD213" t="s">
        <v>4199</v>
      </c>
      <c r="AE213" t="s">
        <v>915</v>
      </c>
      <c r="AF213" t="s">
        <v>54</v>
      </c>
      <c r="AG213" t="s">
        <v>916</v>
      </c>
      <c r="AH213" s="18" t="str">
        <f>IFERROR(VLOOKUP(AB213&amp;AC213&amp;AD213&amp;AE213&amp;AF213&amp;AG213,Addresses!A:D,4,FALSE), "000000000000000")</f>
        <v>SHIPSF000042855</v>
      </c>
      <c r="AJ213"/>
      <c r="AK213"/>
      <c r="AL213"/>
      <c r="AM213"/>
      <c r="AN213"/>
    </row>
    <row r="214" spans="1:40" x14ac:dyDescent="0.25">
      <c r="A214"/>
      <c r="B214"/>
      <c r="C214"/>
      <c r="D214"/>
      <c r="E214"/>
      <c r="F214"/>
      <c r="G214"/>
      <c r="H214"/>
      <c r="I214"/>
      <c r="U214" t="str">
        <f t="shared" si="9"/>
        <v>Floyd Co School District, KY</v>
      </c>
      <c r="V214" t="s">
        <v>41</v>
      </c>
      <c r="W214" t="s">
        <v>54</v>
      </c>
      <c r="X214" t="s">
        <v>907</v>
      </c>
      <c r="Y214" t="s">
        <v>908</v>
      </c>
      <c r="Z214" t="s">
        <v>907</v>
      </c>
      <c r="AA214" t="s">
        <v>908</v>
      </c>
      <c r="AB214" t="s">
        <v>931</v>
      </c>
      <c r="AC214" t="s">
        <v>932</v>
      </c>
      <c r="AD214" t="s">
        <v>933</v>
      </c>
      <c r="AE214" t="s">
        <v>934</v>
      </c>
      <c r="AF214" t="s">
        <v>54</v>
      </c>
      <c r="AG214" t="s">
        <v>935</v>
      </c>
      <c r="AH214" s="18" t="str">
        <f>IFERROR(VLOOKUP(AB214&amp;AC214&amp;AD214&amp;AE214&amp;AF214&amp;AG214,Addresses!A:D,4,FALSE), "000000000000000")</f>
        <v>SHIPSF000042853</v>
      </c>
      <c r="AJ214"/>
      <c r="AK214"/>
      <c r="AL214"/>
      <c r="AM214"/>
      <c r="AN214"/>
    </row>
    <row r="215" spans="1:40" x14ac:dyDescent="0.25">
      <c r="A215"/>
      <c r="B215"/>
      <c r="C215"/>
      <c r="D215"/>
      <c r="E215"/>
      <c r="F215"/>
      <c r="G215"/>
      <c r="H215"/>
      <c r="I215"/>
      <c r="U215" t="str">
        <f t="shared" si="9"/>
        <v>Floyd Co School District, KY</v>
      </c>
      <c r="V215" t="s">
        <v>41</v>
      </c>
      <c r="W215" t="s">
        <v>54</v>
      </c>
      <c r="X215" t="s">
        <v>907</v>
      </c>
      <c r="Y215" t="s">
        <v>908</v>
      </c>
      <c r="Z215" t="s">
        <v>907</v>
      </c>
      <c r="AA215" t="s">
        <v>908</v>
      </c>
      <c r="AB215" t="s">
        <v>3684</v>
      </c>
      <c r="AC215" t="s">
        <v>3681</v>
      </c>
      <c r="AD215" t="s">
        <v>3682</v>
      </c>
      <c r="AE215" t="s">
        <v>3683</v>
      </c>
      <c r="AF215" t="s">
        <v>54</v>
      </c>
      <c r="AG215" t="s">
        <v>3680</v>
      </c>
      <c r="AH215" s="18" t="str">
        <f>IFERROR(VLOOKUP(AB215&amp;AC215&amp;AD215&amp;AE215&amp;AF215&amp;AG215,Addresses!A:D,4,FALSE), "000000000000000")</f>
        <v>SHIPSF000016901</v>
      </c>
      <c r="AJ215"/>
      <c r="AK215"/>
      <c r="AL215"/>
      <c r="AM215"/>
      <c r="AN215"/>
    </row>
    <row r="216" spans="1:40" x14ac:dyDescent="0.25">
      <c r="A216"/>
      <c r="B216"/>
      <c r="C216"/>
      <c r="D216"/>
      <c r="E216"/>
      <c r="F216"/>
      <c r="G216"/>
      <c r="H216"/>
      <c r="I216"/>
      <c r="U216" t="str">
        <f t="shared" si="9"/>
        <v>Floyd Co School District, KY</v>
      </c>
      <c r="V216" t="s">
        <v>41</v>
      </c>
      <c r="W216" t="s">
        <v>54</v>
      </c>
      <c r="X216" t="s">
        <v>907</v>
      </c>
      <c r="Y216" t="s">
        <v>908</v>
      </c>
      <c r="Z216" t="s">
        <v>907</v>
      </c>
      <c r="AA216" t="s">
        <v>908</v>
      </c>
      <c r="AB216" t="s">
        <v>926</v>
      </c>
      <c r="AC216" t="s">
        <v>927</v>
      </c>
      <c r="AD216" t="s">
        <v>928</v>
      </c>
      <c r="AE216" t="s">
        <v>929</v>
      </c>
      <c r="AF216" t="s">
        <v>54</v>
      </c>
      <c r="AG216" t="s">
        <v>930</v>
      </c>
      <c r="AH216" s="18" t="str">
        <f>IFERROR(VLOOKUP(AB216&amp;AC216&amp;AD216&amp;AE216&amp;AF216&amp;AG216,Addresses!A:D,4,FALSE), "000000000000000")</f>
        <v>SHIPSF000043213</v>
      </c>
      <c r="AJ216"/>
      <c r="AK216"/>
      <c r="AL216"/>
      <c r="AM216"/>
      <c r="AN216"/>
    </row>
    <row r="217" spans="1:40" x14ac:dyDescent="0.25">
      <c r="A217"/>
      <c r="B217"/>
      <c r="C217"/>
      <c r="D217"/>
      <c r="E217"/>
      <c r="F217"/>
      <c r="G217"/>
      <c r="H217"/>
      <c r="I217"/>
      <c r="U217" t="str">
        <f t="shared" si="9"/>
        <v>Floyd Co School District, KY</v>
      </c>
      <c r="V217" t="s">
        <v>41</v>
      </c>
      <c r="W217" t="s">
        <v>54</v>
      </c>
      <c r="X217" t="s">
        <v>907</v>
      </c>
      <c r="Y217" t="s">
        <v>908</v>
      </c>
      <c r="Z217" t="s">
        <v>907</v>
      </c>
      <c r="AA217" t="s">
        <v>908</v>
      </c>
      <c r="AB217" t="s">
        <v>936</v>
      </c>
      <c r="AC217" t="s">
        <v>937</v>
      </c>
      <c r="AD217" t="s">
        <v>938</v>
      </c>
      <c r="AE217" t="s">
        <v>939</v>
      </c>
      <c r="AF217" t="s">
        <v>54</v>
      </c>
      <c r="AG217" t="s">
        <v>940</v>
      </c>
      <c r="AH217" s="18" t="str">
        <f>IFERROR(VLOOKUP(AB217&amp;AC217&amp;AD217&amp;AE217&amp;AF217&amp;AG217,Addresses!A:D,4,FALSE), "000000000000000")</f>
        <v>SHIPSF000130727</v>
      </c>
      <c r="AJ217"/>
      <c r="AK217"/>
      <c r="AL217"/>
      <c r="AM217"/>
      <c r="AN217"/>
    </row>
    <row r="218" spans="1:40" x14ac:dyDescent="0.25">
      <c r="A218"/>
      <c r="B218"/>
      <c r="C218"/>
      <c r="D218"/>
      <c r="E218"/>
      <c r="F218"/>
      <c r="G218"/>
      <c r="H218"/>
      <c r="I218"/>
      <c r="U218" t="str">
        <f t="shared" si="9"/>
        <v>Floyd Co School District, KY</v>
      </c>
      <c r="V218" t="s">
        <v>41</v>
      </c>
      <c r="W218" t="s">
        <v>54</v>
      </c>
      <c r="X218" t="s">
        <v>907</v>
      </c>
      <c r="Y218" t="s">
        <v>908</v>
      </c>
      <c r="Z218" t="s">
        <v>907</v>
      </c>
      <c r="AA218" t="s">
        <v>908</v>
      </c>
      <c r="AB218" t="s">
        <v>921</v>
      </c>
      <c r="AC218" t="s">
        <v>922</v>
      </c>
      <c r="AD218" t="s">
        <v>923</v>
      </c>
      <c r="AE218" t="s">
        <v>924</v>
      </c>
      <c r="AF218" t="s">
        <v>54</v>
      </c>
      <c r="AG218" t="s">
        <v>925</v>
      </c>
      <c r="AH218" s="18" t="str">
        <f>IFERROR(VLOOKUP(AB218&amp;AC218&amp;AD218&amp;AE218&amp;AF218&amp;AG218,Addresses!A:D,4,FALSE), "000000000000000")</f>
        <v>SHIPSF000123074</v>
      </c>
      <c r="AJ218"/>
      <c r="AK218"/>
      <c r="AL218"/>
      <c r="AM218"/>
      <c r="AN218"/>
    </row>
    <row r="219" spans="1:40" x14ac:dyDescent="0.25">
      <c r="A219"/>
      <c r="B219"/>
      <c r="C219"/>
      <c r="D219"/>
      <c r="E219"/>
      <c r="F219"/>
      <c r="G219"/>
      <c r="H219"/>
      <c r="I219"/>
      <c r="U219" t="str">
        <f t="shared" si="9"/>
        <v>Floyd Co School District, KY</v>
      </c>
      <c r="V219" t="s">
        <v>41</v>
      </c>
      <c r="W219" t="s">
        <v>54</v>
      </c>
      <c r="X219" t="s">
        <v>907</v>
      </c>
      <c r="Y219" t="s">
        <v>908</v>
      </c>
      <c r="Z219" t="s">
        <v>907</v>
      </c>
      <c r="AA219" t="s">
        <v>908</v>
      </c>
      <c r="AB219" t="s">
        <v>909</v>
      </c>
      <c r="AC219" t="s">
        <v>4274</v>
      </c>
      <c r="AD219" t="s">
        <v>910</v>
      </c>
      <c r="AE219" t="s">
        <v>911</v>
      </c>
      <c r="AF219" t="s">
        <v>54</v>
      </c>
      <c r="AG219" t="s">
        <v>912</v>
      </c>
      <c r="AH219" s="18" t="str">
        <f>IFERROR(VLOOKUP(AB219&amp;AC219&amp;AD219&amp;AE219&amp;AF219&amp;AG219,Addresses!A:D,4,FALSE), "000000000000000")</f>
        <v>SHIPSF000042854</v>
      </c>
      <c r="AJ219"/>
      <c r="AK219"/>
      <c r="AL219"/>
      <c r="AM219"/>
      <c r="AN219"/>
    </row>
    <row r="220" spans="1:40" x14ac:dyDescent="0.25">
      <c r="A220"/>
      <c r="B220"/>
      <c r="C220"/>
      <c r="D220"/>
      <c r="E220"/>
      <c r="F220"/>
      <c r="G220"/>
      <c r="H220"/>
      <c r="I220"/>
      <c r="U220" t="str">
        <f t="shared" si="9"/>
        <v>Floyd Co School District, KY</v>
      </c>
      <c r="V220" t="s">
        <v>41</v>
      </c>
      <c r="W220" t="s">
        <v>54</v>
      </c>
      <c r="X220" t="s">
        <v>907</v>
      </c>
      <c r="Y220" t="s">
        <v>908</v>
      </c>
      <c r="Z220" t="s">
        <v>907</v>
      </c>
      <c r="AA220" t="s">
        <v>908</v>
      </c>
      <c r="AB220" t="s">
        <v>917</v>
      </c>
      <c r="AC220" t="s">
        <v>918</v>
      </c>
      <c r="AD220" t="s">
        <v>4270</v>
      </c>
      <c r="AE220" t="s">
        <v>919</v>
      </c>
      <c r="AF220" t="s">
        <v>54</v>
      </c>
      <c r="AG220" t="s">
        <v>920</v>
      </c>
      <c r="AH220" s="18" t="str">
        <f>IFERROR(VLOOKUP(AB220&amp;AC220&amp;AD220&amp;AE220&amp;AF220&amp;AG220,Addresses!A:D,4,FALSE), "000000000000000")</f>
        <v>SHIPSF000042856</v>
      </c>
      <c r="AJ220"/>
      <c r="AK220"/>
      <c r="AL220"/>
      <c r="AM220"/>
      <c r="AN220"/>
    </row>
    <row r="221" spans="1:40" x14ac:dyDescent="0.25">
      <c r="A221"/>
      <c r="B221"/>
      <c r="C221"/>
      <c r="D221"/>
      <c r="E221"/>
      <c r="F221"/>
      <c r="G221"/>
      <c r="H221"/>
      <c r="I221"/>
      <c r="U221" t="str">
        <f t="shared" si="9"/>
        <v>Fort Campbell Schools, KY</v>
      </c>
      <c r="V221" t="s">
        <v>41</v>
      </c>
      <c r="W221" t="s">
        <v>54</v>
      </c>
      <c r="X221" t="s">
        <v>960</v>
      </c>
      <c r="Y221" t="s">
        <v>4063</v>
      </c>
      <c r="Z221" t="s">
        <v>960</v>
      </c>
      <c r="AA221" t="s">
        <v>4063</v>
      </c>
      <c r="AB221" t="s">
        <v>4279</v>
      </c>
      <c r="AC221" t="s">
        <v>5</v>
      </c>
      <c r="AD221" t="s">
        <v>4280</v>
      </c>
      <c r="AE221" t="s">
        <v>963</v>
      </c>
      <c r="AF221" t="s">
        <v>54</v>
      </c>
      <c r="AG221" t="s">
        <v>964</v>
      </c>
      <c r="AH221" s="18" t="str">
        <f>IFERROR(VLOOKUP(AB221&amp;AC221&amp;AD221&amp;AE221&amp;AF221&amp;AG221,Addresses!A:D,4,FALSE), "000000000000000")</f>
        <v>000000000000000</v>
      </c>
      <c r="AJ221"/>
      <c r="AK221"/>
      <c r="AL221"/>
      <c r="AM221"/>
      <c r="AN221"/>
    </row>
    <row r="222" spans="1:40" x14ac:dyDescent="0.25">
      <c r="A222"/>
      <c r="B222"/>
      <c r="C222"/>
      <c r="D222"/>
      <c r="E222"/>
      <c r="F222"/>
      <c r="G222"/>
      <c r="H222"/>
      <c r="I222"/>
      <c r="U222" t="str">
        <f t="shared" si="9"/>
        <v>Fort Campbell Schools, KY</v>
      </c>
      <c r="V222" t="s">
        <v>41</v>
      </c>
      <c r="W222" t="s">
        <v>54</v>
      </c>
      <c r="X222" t="s">
        <v>960</v>
      </c>
      <c r="Y222" t="s">
        <v>4063</v>
      </c>
      <c r="Z222" t="s">
        <v>960</v>
      </c>
      <c r="AA222" t="s">
        <v>4063</v>
      </c>
      <c r="AB222" t="s">
        <v>961</v>
      </c>
      <c r="AC222" t="s">
        <v>4278</v>
      </c>
      <c r="AD222" t="s">
        <v>962</v>
      </c>
      <c r="AE222" t="s">
        <v>963</v>
      </c>
      <c r="AF222" t="s">
        <v>54</v>
      </c>
      <c r="AG222" t="s">
        <v>964</v>
      </c>
      <c r="AH222" s="18" t="str">
        <f>IFERROR(VLOOKUP(AB222&amp;AC222&amp;AD222&amp;AE222&amp;AF222&amp;AG222,Addresses!A:D,4,FALSE), "000000000000000")</f>
        <v>SHIPSF000137686</v>
      </c>
      <c r="AJ222"/>
      <c r="AK222"/>
      <c r="AL222"/>
      <c r="AM222"/>
      <c r="AN222"/>
    </row>
    <row r="223" spans="1:40" x14ac:dyDescent="0.25">
      <c r="A223"/>
      <c r="B223"/>
      <c r="C223"/>
      <c r="D223"/>
      <c r="E223"/>
      <c r="F223"/>
      <c r="G223"/>
      <c r="H223"/>
      <c r="I223"/>
      <c r="U223" t="str">
        <f t="shared" si="9"/>
        <v>Fort Campbell Schools, KY</v>
      </c>
      <c r="V223" t="s">
        <v>41</v>
      </c>
      <c r="W223" t="s">
        <v>54</v>
      </c>
      <c r="X223" t="s">
        <v>960</v>
      </c>
      <c r="Y223" t="s">
        <v>4063</v>
      </c>
      <c r="Z223" t="s">
        <v>960</v>
      </c>
      <c r="AA223" t="s">
        <v>4063</v>
      </c>
      <c r="AB223" t="s">
        <v>968</v>
      </c>
      <c r="AC223" t="s">
        <v>969</v>
      </c>
      <c r="AD223" t="s">
        <v>970</v>
      </c>
      <c r="AE223" t="s">
        <v>963</v>
      </c>
      <c r="AF223" t="s">
        <v>54</v>
      </c>
      <c r="AG223" t="s">
        <v>964</v>
      </c>
      <c r="AH223" s="18" t="str">
        <f>IFERROR(VLOOKUP(AB223&amp;AC223&amp;AD223&amp;AE223&amp;AF223&amp;AG223,Addresses!A:D,4,FALSE), "000000000000000")</f>
        <v>SHIPSF000137688</v>
      </c>
      <c r="AJ223"/>
      <c r="AK223"/>
      <c r="AL223"/>
      <c r="AM223"/>
      <c r="AN223"/>
    </row>
    <row r="224" spans="1:40" x14ac:dyDescent="0.25">
      <c r="A224"/>
      <c r="B224"/>
      <c r="C224"/>
      <c r="D224"/>
      <c r="E224"/>
      <c r="F224"/>
      <c r="G224"/>
      <c r="H224"/>
      <c r="I224"/>
      <c r="U224" t="str">
        <f t="shared" si="9"/>
        <v>Fort Campbell Schools, KY</v>
      </c>
      <c r="V224" t="s">
        <v>41</v>
      </c>
      <c r="W224" t="s">
        <v>54</v>
      </c>
      <c r="X224" t="s">
        <v>960</v>
      </c>
      <c r="Y224" t="s">
        <v>4063</v>
      </c>
      <c r="Z224" t="s">
        <v>960</v>
      </c>
      <c r="AA224" t="s">
        <v>4063</v>
      </c>
      <c r="AB224" t="s">
        <v>4275</v>
      </c>
      <c r="AC224" t="s">
        <v>4276</v>
      </c>
      <c r="AD224" t="s">
        <v>4277</v>
      </c>
      <c r="AE224" t="s">
        <v>963</v>
      </c>
      <c r="AF224" t="s">
        <v>54</v>
      </c>
      <c r="AG224" t="s">
        <v>964</v>
      </c>
      <c r="AH224" s="18" t="str">
        <f>IFERROR(VLOOKUP(AB224&amp;AC224&amp;AD224&amp;AE224&amp;AF224&amp;AG224,Addresses!A:D,4,FALSE), "000000000000000")</f>
        <v>000000000000000</v>
      </c>
      <c r="AJ224"/>
      <c r="AK224"/>
      <c r="AL224"/>
      <c r="AM224"/>
      <c r="AN224"/>
    </row>
    <row r="225" spans="1:40" x14ac:dyDescent="0.25">
      <c r="A225"/>
      <c r="B225"/>
      <c r="C225"/>
      <c r="D225"/>
      <c r="E225"/>
      <c r="F225"/>
      <c r="G225"/>
      <c r="H225"/>
      <c r="I225"/>
      <c r="U225" t="str">
        <f t="shared" si="9"/>
        <v>Fort Campbell Schools, KY</v>
      </c>
      <c r="V225" t="s">
        <v>41</v>
      </c>
      <c r="W225" t="s">
        <v>54</v>
      </c>
      <c r="X225" t="s">
        <v>960</v>
      </c>
      <c r="Y225" t="s">
        <v>4063</v>
      </c>
      <c r="Z225" t="s">
        <v>960</v>
      </c>
      <c r="AA225" t="s">
        <v>4063</v>
      </c>
      <c r="AB225" t="s">
        <v>971</v>
      </c>
      <c r="AC225" t="s">
        <v>972</v>
      </c>
      <c r="AD225" t="s">
        <v>973</v>
      </c>
      <c r="AE225" t="s">
        <v>963</v>
      </c>
      <c r="AF225" t="s">
        <v>54</v>
      </c>
      <c r="AG225" t="s">
        <v>964</v>
      </c>
      <c r="AH225" s="18" t="str">
        <f>IFERROR(VLOOKUP(AB225&amp;AC225&amp;AD225&amp;AE225&amp;AF225&amp;AG225,Addresses!A:D,4,FALSE), "000000000000000")</f>
        <v>SHIPSF000137689</v>
      </c>
      <c r="AJ225"/>
      <c r="AK225"/>
      <c r="AL225"/>
      <c r="AM225"/>
      <c r="AN225"/>
    </row>
    <row r="226" spans="1:40" x14ac:dyDescent="0.25">
      <c r="A226"/>
      <c r="B226"/>
      <c r="C226"/>
      <c r="D226"/>
      <c r="E226"/>
      <c r="F226"/>
      <c r="G226"/>
      <c r="H226"/>
      <c r="I226"/>
      <c r="U226" t="str">
        <f t="shared" si="9"/>
        <v>Fort Campbell Schools, KY</v>
      </c>
      <c r="V226" t="s">
        <v>41</v>
      </c>
      <c r="W226" t="s">
        <v>54</v>
      </c>
      <c r="X226" t="s">
        <v>960</v>
      </c>
      <c r="Y226" t="s">
        <v>4063</v>
      </c>
      <c r="Z226" t="s">
        <v>960</v>
      </c>
      <c r="AA226" t="s">
        <v>4063</v>
      </c>
      <c r="AB226" t="s">
        <v>965</v>
      </c>
      <c r="AC226" t="s">
        <v>966</v>
      </c>
      <c r="AD226" t="s">
        <v>967</v>
      </c>
      <c r="AE226" t="s">
        <v>963</v>
      </c>
      <c r="AF226" t="s">
        <v>54</v>
      </c>
      <c r="AG226" t="s">
        <v>964</v>
      </c>
      <c r="AH226" s="18" t="str">
        <f>IFERROR(VLOOKUP(AB226&amp;AC226&amp;AD226&amp;AE226&amp;AF226&amp;AG226,Addresses!A:D,4,FALSE), "000000000000000")</f>
        <v>SHIPSF000137687</v>
      </c>
      <c r="AJ226"/>
      <c r="AK226"/>
      <c r="AL226"/>
      <c r="AM226"/>
      <c r="AN226"/>
    </row>
    <row r="227" spans="1:40" x14ac:dyDescent="0.25">
      <c r="A227"/>
      <c r="B227"/>
      <c r="C227"/>
      <c r="D227"/>
      <c r="E227"/>
      <c r="F227"/>
      <c r="G227"/>
      <c r="H227"/>
      <c r="I227"/>
      <c r="U227" t="str">
        <f t="shared" si="9"/>
        <v>Frankfort Ind School District, KY</v>
      </c>
      <c r="V227" t="s">
        <v>41</v>
      </c>
      <c r="W227" t="s">
        <v>54</v>
      </c>
      <c r="X227" t="s">
        <v>941</v>
      </c>
      <c r="Y227" t="s">
        <v>942</v>
      </c>
      <c r="Z227" t="s">
        <v>941</v>
      </c>
      <c r="AA227" t="s">
        <v>942</v>
      </c>
      <c r="AB227" t="s">
        <v>943</v>
      </c>
      <c r="AC227" t="s">
        <v>944</v>
      </c>
      <c r="AD227" t="s">
        <v>945</v>
      </c>
      <c r="AE227" t="s">
        <v>10</v>
      </c>
      <c r="AF227" t="s">
        <v>54</v>
      </c>
      <c r="AG227" t="s">
        <v>946</v>
      </c>
      <c r="AH227" s="18" t="str">
        <f>IFERROR(VLOOKUP(AB227&amp;AC227&amp;AD227&amp;AE227&amp;AF227&amp;AG227,Addresses!A:D,4,FALSE), "000000000000000")</f>
        <v>SHIPSF000086448</v>
      </c>
      <c r="AJ227"/>
      <c r="AK227"/>
      <c r="AL227"/>
      <c r="AM227"/>
      <c r="AN227"/>
    </row>
    <row r="228" spans="1:40" x14ac:dyDescent="0.25">
      <c r="A228"/>
      <c r="B228"/>
      <c r="C228"/>
      <c r="D228"/>
      <c r="E228"/>
      <c r="F228"/>
      <c r="G228"/>
      <c r="H228"/>
      <c r="I228"/>
      <c r="U228" t="str">
        <f t="shared" si="9"/>
        <v>Franklin Co Public School Dist, KY</v>
      </c>
      <c r="V228" t="s">
        <v>41</v>
      </c>
      <c r="W228" t="s">
        <v>54</v>
      </c>
      <c r="X228" t="s">
        <v>947</v>
      </c>
      <c r="Y228" t="s">
        <v>948</v>
      </c>
      <c r="Z228" t="s">
        <v>947</v>
      </c>
      <c r="AA228" t="s">
        <v>948</v>
      </c>
      <c r="AB228" t="s">
        <v>952</v>
      </c>
      <c r="AC228" t="s">
        <v>953</v>
      </c>
      <c r="AD228" t="s">
        <v>954</v>
      </c>
      <c r="AE228" t="s">
        <v>10</v>
      </c>
      <c r="AF228" t="s">
        <v>54</v>
      </c>
      <c r="AG228" t="s">
        <v>946</v>
      </c>
      <c r="AH228" s="18" t="str">
        <f>IFERROR(VLOOKUP(AB228&amp;AC228&amp;AD228&amp;AE228&amp;AF228&amp;AG228,Addresses!A:D,4,FALSE), "000000000000000")</f>
        <v>SHIPSF000123224</v>
      </c>
      <c r="AJ228"/>
      <c r="AK228"/>
      <c r="AL228"/>
      <c r="AM228"/>
      <c r="AN228"/>
    </row>
    <row r="229" spans="1:40" x14ac:dyDescent="0.25">
      <c r="A229"/>
      <c r="B229"/>
      <c r="C229"/>
      <c r="D229"/>
      <c r="E229"/>
      <c r="F229"/>
      <c r="G229"/>
      <c r="H229"/>
      <c r="I229"/>
      <c r="U229" t="str">
        <f t="shared" si="9"/>
        <v>Franklin Co Public School Dist, KY</v>
      </c>
      <c r="V229" t="s">
        <v>41</v>
      </c>
      <c r="W229" t="s">
        <v>54</v>
      </c>
      <c r="X229" t="s">
        <v>947</v>
      </c>
      <c r="Y229" t="s">
        <v>948</v>
      </c>
      <c r="Z229" t="s">
        <v>947</v>
      </c>
      <c r="AA229" t="s">
        <v>948</v>
      </c>
      <c r="AB229" t="s">
        <v>958</v>
      </c>
      <c r="AC229" t="s">
        <v>4281</v>
      </c>
      <c r="AD229" t="s">
        <v>959</v>
      </c>
      <c r="AE229" t="s">
        <v>10</v>
      </c>
      <c r="AF229" t="s">
        <v>54</v>
      </c>
      <c r="AG229" t="s">
        <v>946</v>
      </c>
      <c r="AH229" s="18" t="str">
        <f>IFERROR(VLOOKUP(AB229&amp;AC229&amp;AD229&amp;AE229&amp;AF229&amp;AG229,Addresses!A:D,4,FALSE), "000000000000000")</f>
        <v>SHIPSF000043692</v>
      </c>
      <c r="AJ229"/>
      <c r="AK229"/>
      <c r="AL229"/>
      <c r="AM229"/>
      <c r="AN229"/>
    </row>
    <row r="230" spans="1:40" x14ac:dyDescent="0.25">
      <c r="A230"/>
      <c r="B230"/>
      <c r="C230"/>
      <c r="D230"/>
      <c r="E230"/>
      <c r="F230"/>
      <c r="G230"/>
      <c r="H230"/>
      <c r="I230"/>
      <c r="U230" t="str">
        <f t="shared" si="9"/>
        <v>Franklin Co Public School Dist, KY</v>
      </c>
      <c r="V230" t="s">
        <v>41</v>
      </c>
      <c r="W230" t="s">
        <v>54</v>
      </c>
      <c r="X230" t="s">
        <v>947</v>
      </c>
      <c r="Y230" t="s">
        <v>948</v>
      </c>
      <c r="Z230" t="s">
        <v>947</v>
      </c>
      <c r="AA230" t="s">
        <v>948</v>
      </c>
      <c r="AB230" t="s">
        <v>949</v>
      </c>
      <c r="AC230" t="s">
        <v>950</v>
      </c>
      <c r="AD230" t="s">
        <v>951</v>
      </c>
      <c r="AE230" t="s">
        <v>10</v>
      </c>
      <c r="AF230" t="s">
        <v>54</v>
      </c>
      <c r="AG230" t="s">
        <v>946</v>
      </c>
      <c r="AH230" s="18" t="str">
        <f>IFERROR(VLOOKUP(AB230&amp;AC230&amp;AD230&amp;AE230&amp;AF230&amp;AG230,Addresses!A:D,4,FALSE), "000000000000000")</f>
        <v>SHIPSF000123225</v>
      </c>
      <c r="AJ230"/>
      <c r="AK230"/>
      <c r="AL230"/>
      <c r="AM230"/>
      <c r="AN230"/>
    </row>
    <row r="231" spans="1:40" x14ac:dyDescent="0.25">
      <c r="A231"/>
      <c r="B231"/>
      <c r="C231"/>
      <c r="D231"/>
      <c r="E231"/>
      <c r="F231"/>
      <c r="G231"/>
      <c r="H231"/>
      <c r="I231"/>
      <c r="U231" t="str">
        <f t="shared" si="9"/>
        <v>Franklin Co Public School Dist, KY</v>
      </c>
      <c r="V231" t="s">
        <v>41</v>
      </c>
      <c r="W231" t="s">
        <v>54</v>
      </c>
      <c r="X231" t="s">
        <v>947</v>
      </c>
      <c r="Y231" t="s">
        <v>948</v>
      </c>
      <c r="Z231" t="s">
        <v>947</v>
      </c>
      <c r="AA231" t="s">
        <v>948</v>
      </c>
      <c r="AB231" t="s">
        <v>955</v>
      </c>
      <c r="AC231" t="s">
        <v>956</v>
      </c>
      <c r="AD231" t="s">
        <v>957</v>
      </c>
      <c r="AE231" t="s">
        <v>10</v>
      </c>
      <c r="AF231" t="s">
        <v>54</v>
      </c>
      <c r="AG231" t="s">
        <v>946</v>
      </c>
      <c r="AH231" s="18" t="str">
        <f>IFERROR(VLOOKUP(AB231&amp;AC231&amp;AD231&amp;AE231&amp;AF231&amp;AG231,Addresses!A:D,4,FALSE), "000000000000000")</f>
        <v>SHIPSF000123226</v>
      </c>
      <c r="AJ231"/>
      <c r="AK231"/>
      <c r="AL231"/>
      <c r="AM231"/>
      <c r="AN231"/>
    </row>
    <row r="232" spans="1:40" x14ac:dyDescent="0.25">
      <c r="A232"/>
      <c r="B232"/>
      <c r="C232"/>
      <c r="D232"/>
      <c r="E232"/>
      <c r="F232"/>
      <c r="G232"/>
      <c r="H232"/>
      <c r="I232"/>
      <c r="U232" t="str">
        <f t="shared" si="9"/>
        <v>Ft Knox Cmty Schools, KY</v>
      </c>
      <c r="V232" t="s">
        <v>41</v>
      </c>
      <c r="W232" t="s">
        <v>54</v>
      </c>
      <c r="X232" t="s">
        <v>974</v>
      </c>
      <c r="Y232" t="s">
        <v>975</v>
      </c>
      <c r="Z232" t="s">
        <v>974</v>
      </c>
      <c r="AA232" t="s">
        <v>975</v>
      </c>
      <c r="AB232" t="s">
        <v>976</v>
      </c>
      <c r="AC232" t="s">
        <v>977</v>
      </c>
      <c r="AD232" t="s">
        <v>4282</v>
      </c>
      <c r="AE232" t="s">
        <v>978</v>
      </c>
      <c r="AF232" t="s">
        <v>54</v>
      </c>
      <c r="AG232" t="s">
        <v>979</v>
      </c>
      <c r="AH232" s="18" t="str">
        <f>IFERROR(VLOOKUP(AB232&amp;AC232&amp;AD232&amp;AE232&amp;AF232&amp;AG232,Addresses!A:D,4,FALSE), "000000000000000")</f>
        <v>SHIPSF000005923</v>
      </c>
      <c r="AJ232"/>
      <c r="AK232"/>
      <c r="AL232"/>
      <c r="AM232"/>
      <c r="AN232"/>
    </row>
    <row r="233" spans="1:40" x14ac:dyDescent="0.25">
      <c r="A233"/>
      <c r="B233"/>
      <c r="C233"/>
      <c r="D233"/>
      <c r="E233"/>
      <c r="F233"/>
      <c r="G233"/>
      <c r="H233"/>
      <c r="I233"/>
      <c r="U233" t="str">
        <f t="shared" si="9"/>
        <v>Ft Knox Cmty Schools, KY</v>
      </c>
      <c r="V233" t="s">
        <v>41</v>
      </c>
      <c r="W233" t="s">
        <v>54</v>
      </c>
      <c r="X233" t="s">
        <v>974</v>
      </c>
      <c r="Y233" t="s">
        <v>975</v>
      </c>
      <c r="Z233" t="s">
        <v>974</v>
      </c>
      <c r="AA233" t="s">
        <v>975</v>
      </c>
      <c r="AB233" t="s">
        <v>980</v>
      </c>
      <c r="AC233" t="s">
        <v>981</v>
      </c>
      <c r="AD233" t="s">
        <v>982</v>
      </c>
      <c r="AE233" t="s">
        <v>978</v>
      </c>
      <c r="AF233" t="s">
        <v>54</v>
      </c>
      <c r="AG233" t="s">
        <v>979</v>
      </c>
      <c r="AH233" s="18" t="str">
        <f>IFERROR(VLOOKUP(AB233&amp;AC233&amp;AD233&amp;AE233&amp;AF233&amp;AG233,Addresses!A:D,4,FALSE), "000000000000000")</f>
        <v>SHIPSF000137691</v>
      </c>
      <c r="AJ233"/>
      <c r="AK233"/>
      <c r="AL233"/>
      <c r="AM233"/>
      <c r="AN233"/>
    </row>
    <row r="234" spans="1:40" x14ac:dyDescent="0.25">
      <c r="A234"/>
      <c r="B234"/>
      <c r="C234"/>
      <c r="D234"/>
      <c r="E234"/>
      <c r="F234"/>
      <c r="G234"/>
      <c r="H234"/>
      <c r="I234"/>
      <c r="U234" t="str">
        <f t="shared" si="9"/>
        <v>Ft Thomas Ind School District, KY</v>
      </c>
      <c r="V234" t="s">
        <v>41</v>
      </c>
      <c r="W234" t="s">
        <v>54</v>
      </c>
      <c r="X234" t="s">
        <v>983</v>
      </c>
      <c r="Y234" t="s">
        <v>984</v>
      </c>
      <c r="Z234" t="s">
        <v>983</v>
      </c>
      <c r="AA234" t="s">
        <v>984</v>
      </c>
      <c r="AB234" t="s">
        <v>985</v>
      </c>
      <c r="AC234" t="s">
        <v>986</v>
      </c>
      <c r="AD234" t="s">
        <v>987</v>
      </c>
      <c r="AE234" t="s">
        <v>988</v>
      </c>
      <c r="AF234" t="s">
        <v>54</v>
      </c>
      <c r="AG234" t="s">
        <v>989</v>
      </c>
      <c r="AH234" s="18" t="str">
        <f>IFERROR(VLOOKUP(AB234&amp;AC234&amp;AD234&amp;AE234&amp;AF234&amp;AG234,Addresses!A:D,4,FALSE), "000000000000000")</f>
        <v>SHIPSF000123159</v>
      </c>
      <c r="AJ234"/>
      <c r="AK234"/>
      <c r="AL234"/>
      <c r="AM234"/>
      <c r="AN234"/>
    </row>
    <row r="235" spans="1:40" x14ac:dyDescent="0.25">
      <c r="A235"/>
      <c r="B235"/>
      <c r="C235"/>
      <c r="D235"/>
      <c r="E235"/>
      <c r="F235"/>
      <c r="G235"/>
      <c r="H235"/>
      <c r="I235"/>
      <c r="U235" t="str">
        <f t="shared" si="9"/>
        <v>Ft Thomas Ind School District, KY</v>
      </c>
      <c r="V235" t="s">
        <v>41</v>
      </c>
      <c r="W235" t="s">
        <v>54</v>
      </c>
      <c r="X235" t="s">
        <v>983</v>
      </c>
      <c r="Y235" t="s">
        <v>984</v>
      </c>
      <c r="Z235" t="s">
        <v>983</v>
      </c>
      <c r="AA235" t="s">
        <v>984</v>
      </c>
      <c r="AB235" t="s">
        <v>990</v>
      </c>
      <c r="AC235" t="s">
        <v>991</v>
      </c>
      <c r="AD235" t="s">
        <v>992</v>
      </c>
      <c r="AE235" t="s">
        <v>988</v>
      </c>
      <c r="AF235" t="s">
        <v>54</v>
      </c>
      <c r="AG235" t="s">
        <v>989</v>
      </c>
      <c r="AH235" s="18" t="str">
        <f>IFERROR(VLOOKUP(AB235&amp;AC235&amp;AD235&amp;AE235&amp;AF235&amp;AG235,Addresses!A:D,4,FALSE), "000000000000000")</f>
        <v>SHIPSF000043600</v>
      </c>
      <c r="AJ235"/>
      <c r="AK235"/>
      <c r="AL235"/>
      <c r="AM235"/>
      <c r="AN235"/>
    </row>
    <row r="236" spans="1:40" x14ac:dyDescent="0.25">
      <c r="A236"/>
      <c r="B236"/>
      <c r="C236"/>
      <c r="D236"/>
      <c r="E236"/>
      <c r="F236"/>
      <c r="G236"/>
      <c r="H236"/>
      <c r="I236"/>
      <c r="U236" t="str">
        <f t="shared" si="9"/>
        <v>Ft Thomas Ind School District, KY</v>
      </c>
      <c r="V236" t="s">
        <v>41</v>
      </c>
      <c r="W236" t="s">
        <v>54</v>
      </c>
      <c r="X236" t="s">
        <v>983</v>
      </c>
      <c r="Y236" t="s">
        <v>984</v>
      </c>
      <c r="Z236" t="s">
        <v>983</v>
      </c>
      <c r="AA236" t="s">
        <v>984</v>
      </c>
      <c r="AB236" t="s">
        <v>993</v>
      </c>
      <c r="AC236" t="s">
        <v>994</v>
      </c>
      <c r="AD236" t="s">
        <v>995</v>
      </c>
      <c r="AE236" t="s">
        <v>988</v>
      </c>
      <c r="AF236" t="s">
        <v>54</v>
      </c>
      <c r="AG236" t="s">
        <v>989</v>
      </c>
      <c r="AH236" s="18" t="str">
        <f>IFERROR(VLOOKUP(AB236&amp;AC236&amp;AD236&amp;AE236&amp;AF236&amp;AG236,Addresses!A:D,4,FALSE), "000000000000000")</f>
        <v>SHIPSF000043617</v>
      </c>
      <c r="AJ236"/>
      <c r="AK236"/>
      <c r="AL236"/>
      <c r="AM236"/>
      <c r="AN236"/>
    </row>
    <row r="237" spans="1:40" x14ac:dyDescent="0.25">
      <c r="A237"/>
      <c r="B237"/>
      <c r="C237"/>
      <c r="D237"/>
      <c r="E237"/>
      <c r="F237"/>
      <c r="G237"/>
      <c r="H237"/>
      <c r="I237"/>
      <c r="U237" t="str">
        <f t="shared" si="9"/>
        <v>Fulton Co School District, KY</v>
      </c>
      <c r="V237" t="s">
        <v>41</v>
      </c>
      <c r="W237" t="s">
        <v>54</v>
      </c>
      <c r="X237" t="s">
        <v>996</v>
      </c>
      <c r="Y237" t="s">
        <v>997</v>
      </c>
      <c r="Z237" t="s">
        <v>996</v>
      </c>
      <c r="AA237" t="s">
        <v>997</v>
      </c>
      <c r="AB237" t="s">
        <v>998</v>
      </c>
      <c r="AC237" t="s">
        <v>4283</v>
      </c>
      <c r="AD237" t="s">
        <v>999</v>
      </c>
      <c r="AE237" t="s">
        <v>1000</v>
      </c>
      <c r="AF237" t="s">
        <v>54</v>
      </c>
      <c r="AG237" t="s">
        <v>1001</v>
      </c>
      <c r="AH237" s="18" t="str">
        <f>IFERROR(VLOOKUP(AB237&amp;AC237&amp;AD237&amp;AE237&amp;AF237&amp;AG237,Addresses!A:D,4,FALSE), "000000000000000")</f>
        <v>SHIPSF000044374</v>
      </c>
      <c r="AJ237"/>
      <c r="AK237"/>
      <c r="AL237"/>
      <c r="AM237"/>
      <c r="AN237"/>
    </row>
    <row r="238" spans="1:40" x14ac:dyDescent="0.25">
      <c r="A238"/>
      <c r="B238"/>
      <c r="C238"/>
      <c r="D238"/>
      <c r="E238"/>
      <c r="F238"/>
      <c r="G238"/>
      <c r="H238"/>
      <c r="I238"/>
      <c r="U238" t="str">
        <f t="shared" si="9"/>
        <v>Fulton Ind School District, KY</v>
      </c>
      <c r="V238" t="s">
        <v>41</v>
      </c>
      <c r="W238" t="s">
        <v>54</v>
      </c>
      <c r="X238" t="s">
        <v>1002</v>
      </c>
      <c r="Y238" t="s">
        <v>1003</v>
      </c>
      <c r="Z238" t="s">
        <v>1002</v>
      </c>
      <c r="AA238" t="s">
        <v>1003</v>
      </c>
      <c r="AB238" t="s">
        <v>1004</v>
      </c>
      <c r="AC238" t="s">
        <v>1005</v>
      </c>
      <c r="AD238" t="s">
        <v>1006</v>
      </c>
      <c r="AE238" t="s">
        <v>1007</v>
      </c>
      <c r="AF238" t="s">
        <v>54</v>
      </c>
      <c r="AG238" t="s">
        <v>1008</v>
      </c>
      <c r="AH238" s="18" t="str">
        <f>IFERROR(VLOOKUP(AB238&amp;AC238&amp;AD238&amp;AE238&amp;AF238&amp;AG238,Addresses!A:D,4,FALSE), "000000000000000")</f>
        <v>SHIPSF000137692</v>
      </c>
      <c r="AJ238"/>
      <c r="AK238"/>
      <c r="AL238"/>
      <c r="AM238"/>
      <c r="AN238"/>
    </row>
    <row r="239" spans="1:40" x14ac:dyDescent="0.25">
      <c r="A239"/>
      <c r="B239"/>
      <c r="C239"/>
      <c r="D239"/>
      <c r="E239"/>
      <c r="F239"/>
      <c r="G239"/>
      <c r="H239"/>
      <c r="I239"/>
      <c r="U239" t="str">
        <f t="shared" si="9"/>
        <v>Gallatin Co School District, KY</v>
      </c>
      <c r="V239" t="s">
        <v>41</v>
      </c>
      <c r="W239" t="s">
        <v>54</v>
      </c>
      <c r="X239" t="s">
        <v>1009</v>
      </c>
      <c r="Y239" t="s">
        <v>1010</v>
      </c>
      <c r="Z239" t="s">
        <v>1009</v>
      </c>
      <c r="AA239" t="s">
        <v>1010</v>
      </c>
      <c r="AB239" t="s">
        <v>1011</v>
      </c>
      <c r="AC239" t="s">
        <v>4288</v>
      </c>
      <c r="AD239" t="s">
        <v>1012</v>
      </c>
      <c r="AE239" t="s">
        <v>1013</v>
      </c>
      <c r="AF239" t="s">
        <v>54</v>
      </c>
      <c r="AG239" t="s">
        <v>1014</v>
      </c>
      <c r="AH239" s="18" t="str">
        <f>IFERROR(VLOOKUP(AB239&amp;AC239&amp;AD239&amp;AE239&amp;AF239&amp;AG239,Addresses!A:D,4,FALSE), "000000000000000")</f>
        <v>SHIPSF000043688</v>
      </c>
      <c r="AJ239"/>
      <c r="AK239"/>
      <c r="AL239"/>
      <c r="AM239"/>
      <c r="AN239"/>
    </row>
    <row r="240" spans="1:40" x14ac:dyDescent="0.25">
      <c r="A240"/>
      <c r="B240"/>
      <c r="C240"/>
      <c r="D240"/>
      <c r="E240"/>
      <c r="F240"/>
      <c r="G240"/>
      <c r="H240"/>
      <c r="I240"/>
      <c r="U240" t="str">
        <f t="shared" si="9"/>
        <v>Garrard Co School District, KY</v>
      </c>
      <c r="V240" t="s">
        <v>41</v>
      </c>
      <c r="W240" t="s">
        <v>54</v>
      </c>
      <c r="X240" t="s">
        <v>1015</v>
      </c>
      <c r="Y240" t="s">
        <v>1016</v>
      </c>
      <c r="Z240" t="s">
        <v>1015</v>
      </c>
      <c r="AA240" t="s">
        <v>1016</v>
      </c>
      <c r="AB240" t="s">
        <v>1025</v>
      </c>
      <c r="AC240" t="s">
        <v>1026</v>
      </c>
      <c r="AD240" t="s">
        <v>1027</v>
      </c>
      <c r="AE240" t="s">
        <v>1028</v>
      </c>
      <c r="AF240" t="s">
        <v>54</v>
      </c>
      <c r="AG240" t="s">
        <v>1029</v>
      </c>
      <c r="AH240" s="18" t="str">
        <f>IFERROR(VLOOKUP(AB240&amp;AC240&amp;AD240&amp;AE240&amp;AF240&amp;AG240,Addresses!A:D,4,FALSE), "000000000000000")</f>
        <v>SHIPSF000043588</v>
      </c>
      <c r="AJ240"/>
      <c r="AK240"/>
      <c r="AL240"/>
      <c r="AM240"/>
      <c r="AN240"/>
    </row>
    <row r="241" spans="1:40" x14ac:dyDescent="0.25">
      <c r="A241"/>
      <c r="B241"/>
      <c r="C241"/>
      <c r="D241"/>
      <c r="E241"/>
      <c r="F241"/>
      <c r="G241"/>
      <c r="H241"/>
      <c r="I241"/>
      <c r="U241" t="str">
        <f t="shared" si="9"/>
        <v>Garrard Co School District, KY</v>
      </c>
      <c r="V241" t="s">
        <v>41</v>
      </c>
      <c r="W241" t="s">
        <v>54</v>
      </c>
      <c r="X241" t="s">
        <v>1015</v>
      </c>
      <c r="Y241" t="s">
        <v>1016</v>
      </c>
      <c r="Z241" t="s">
        <v>1015</v>
      </c>
      <c r="AA241" t="s">
        <v>1016</v>
      </c>
      <c r="AB241" t="s">
        <v>1017</v>
      </c>
      <c r="AC241" t="s">
        <v>1018</v>
      </c>
      <c r="AD241" t="s">
        <v>1019</v>
      </c>
      <c r="AE241" t="s">
        <v>1020</v>
      </c>
      <c r="AF241" t="s">
        <v>54</v>
      </c>
      <c r="AG241" t="s">
        <v>1021</v>
      </c>
      <c r="AH241" s="18" t="str">
        <f>IFERROR(VLOOKUP(AB241&amp;AC241&amp;AD241&amp;AE241&amp;AF241&amp;AG241,Addresses!A:D,4,FALSE), "000000000000000")</f>
        <v>SHIPSF000123110</v>
      </c>
      <c r="AJ241"/>
      <c r="AK241"/>
      <c r="AL241"/>
      <c r="AM241"/>
      <c r="AN241"/>
    </row>
    <row r="242" spans="1:40" x14ac:dyDescent="0.25">
      <c r="A242"/>
      <c r="B242"/>
      <c r="C242"/>
      <c r="D242"/>
      <c r="E242"/>
      <c r="F242"/>
      <c r="G242"/>
      <c r="H242"/>
      <c r="I242"/>
      <c r="U242" t="str">
        <f t="shared" si="9"/>
        <v>Garrard Co School District, KY</v>
      </c>
      <c r="V242" t="s">
        <v>41</v>
      </c>
      <c r="W242" t="s">
        <v>54</v>
      </c>
      <c r="X242" t="s">
        <v>1015</v>
      </c>
      <c r="Y242" t="s">
        <v>1016</v>
      </c>
      <c r="Z242" t="s">
        <v>1015</v>
      </c>
      <c r="AA242" t="s">
        <v>1016</v>
      </c>
      <c r="AB242" t="s">
        <v>1022</v>
      </c>
      <c r="AC242" t="s">
        <v>1023</v>
      </c>
      <c r="AD242" t="s">
        <v>1024</v>
      </c>
      <c r="AE242" t="s">
        <v>1020</v>
      </c>
      <c r="AF242" t="s">
        <v>54</v>
      </c>
      <c r="AG242" t="s">
        <v>1021</v>
      </c>
      <c r="AH242" s="18" t="str">
        <f>IFERROR(VLOOKUP(AB242&amp;AC242&amp;AD242&amp;AE242&amp;AF242&amp;AG242,Addresses!A:D,4,FALSE), "000000000000000")</f>
        <v>SHIPSF000043695</v>
      </c>
      <c r="AJ242"/>
      <c r="AK242"/>
      <c r="AL242"/>
      <c r="AM242"/>
      <c r="AN242"/>
    </row>
    <row r="243" spans="1:40" x14ac:dyDescent="0.25">
      <c r="A243"/>
      <c r="B243"/>
      <c r="C243"/>
      <c r="D243"/>
      <c r="E243"/>
      <c r="F243"/>
      <c r="G243"/>
      <c r="H243"/>
      <c r="I243"/>
      <c r="U243" t="str">
        <f t="shared" si="9"/>
        <v>Glasgow Ind School District, KY</v>
      </c>
      <c r="V243" t="s">
        <v>41</v>
      </c>
      <c r="W243" t="s">
        <v>54</v>
      </c>
      <c r="X243" t="s">
        <v>1030</v>
      </c>
      <c r="Y243" t="s">
        <v>1031</v>
      </c>
      <c r="Z243" t="s">
        <v>1030</v>
      </c>
      <c r="AA243" t="s">
        <v>1031</v>
      </c>
      <c r="AB243" t="s">
        <v>1032</v>
      </c>
      <c r="AC243" t="s">
        <v>4290</v>
      </c>
      <c r="AD243" t="s">
        <v>1033</v>
      </c>
      <c r="AE243" t="s">
        <v>134</v>
      </c>
      <c r="AF243" t="s">
        <v>54</v>
      </c>
      <c r="AG243" t="s">
        <v>135</v>
      </c>
      <c r="AH243" s="18" t="str">
        <f>IFERROR(VLOOKUP(AB243&amp;AC243&amp;AD243&amp;AE243&amp;AF243&amp;AG243,Addresses!A:D,4,FALSE), "000000000000000")</f>
        <v>SHIPSF000092007</v>
      </c>
      <c r="AJ243"/>
      <c r="AK243"/>
      <c r="AL243"/>
      <c r="AM243"/>
      <c r="AN243"/>
    </row>
    <row r="244" spans="1:40" x14ac:dyDescent="0.25">
      <c r="A244"/>
      <c r="B244"/>
      <c r="C244"/>
      <c r="D244"/>
      <c r="E244"/>
      <c r="F244"/>
      <c r="G244"/>
      <c r="H244"/>
      <c r="I244"/>
      <c r="U244" t="str">
        <f t="shared" si="9"/>
        <v>Glasgow Ind School District, KY</v>
      </c>
      <c r="V244" t="s">
        <v>41</v>
      </c>
      <c r="W244" t="s">
        <v>54</v>
      </c>
      <c r="X244" t="s">
        <v>1030</v>
      </c>
      <c r="Y244" t="s">
        <v>1031</v>
      </c>
      <c r="Z244" t="s">
        <v>1030</v>
      </c>
      <c r="AA244" t="s">
        <v>1031</v>
      </c>
      <c r="AB244" t="s">
        <v>1034</v>
      </c>
      <c r="AC244" t="s">
        <v>4291</v>
      </c>
      <c r="AD244" t="s">
        <v>1035</v>
      </c>
      <c r="AE244" t="s">
        <v>134</v>
      </c>
      <c r="AF244" t="s">
        <v>54</v>
      </c>
      <c r="AG244" t="s">
        <v>135</v>
      </c>
      <c r="AH244" s="18" t="str">
        <f>IFERROR(VLOOKUP(AB244&amp;AC244&amp;AD244&amp;AE244&amp;AF244&amp;AG244,Addresses!A:D,4,FALSE), "000000000000000")</f>
        <v>SHIPSF000043448</v>
      </c>
      <c r="AJ244"/>
      <c r="AK244"/>
      <c r="AL244"/>
      <c r="AM244"/>
      <c r="AN244"/>
    </row>
    <row r="245" spans="1:40" x14ac:dyDescent="0.25">
      <c r="A245"/>
      <c r="B245"/>
      <c r="C245"/>
      <c r="D245"/>
      <c r="E245"/>
      <c r="F245"/>
      <c r="G245"/>
      <c r="H245"/>
      <c r="I245"/>
      <c r="U245" t="str">
        <f t="shared" si="9"/>
        <v>Grant Co School District, KY</v>
      </c>
      <c r="V245" t="s">
        <v>41</v>
      </c>
      <c r="W245" t="s">
        <v>54</v>
      </c>
      <c r="X245" t="s">
        <v>1036</v>
      </c>
      <c r="Y245" t="s">
        <v>1037</v>
      </c>
      <c r="Z245" t="s">
        <v>1036</v>
      </c>
      <c r="AA245" t="s">
        <v>1037</v>
      </c>
      <c r="AB245" t="s">
        <v>1043</v>
      </c>
      <c r="AC245" t="s">
        <v>1044</v>
      </c>
      <c r="AD245" t="s">
        <v>1045</v>
      </c>
      <c r="AE245" t="s">
        <v>1041</v>
      </c>
      <c r="AF245" t="s">
        <v>54</v>
      </c>
      <c r="AG245" t="s">
        <v>1042</v>
      </c>
      <c r="AH245" s="18" t="str">
        <f>IFERROR(VLOOKUP(AB245&amp;AC245&amp;AD245&amp;AE245&amp;AF245&amp;AG245,Addresses!A:D,4,FALSE), "000000000000000")</f>
        <v>SHIPSF000043667</v>
      </c>
      <c r="AJ245"/>
      <c r="AK245"/>
      <c r="AL245"/>
      <c r="AM245"/>
      <c r="AN245"/>
    </row>
    <row r="246" spans="1:40" x14ac:dyDescent="0.25">
      <c r="A246"/>
      <c r="B246"/>
      <c r="C246"/>
      <c r="D246"/>
      <c r="E246"/>
      <c r="F246"/>
      <c r="G246"/>
      <c r="H246"/>
      <c r="I246"/>
      <c r="U246" t="str">
        <f t="shared" si="9"/>
        <v>Grant Co School District, KY</v>
      </c>
      <c r="V246" t="s">
        <v>41</v>
      </c>
      <c r="W246" t="s">
        <v>54</v>
      </c>
      <c r="X246" t="s">
        <v>1036</v>
      </c>
      <c r="Y246" t="s">
        <v>1037</v>
      </c>
      <c r="Z246" t="s">
        <v>1036</v>
      </c>
      <c r="AA246" t="s">
        <v>1037</v>
      </c>
      <c r="AB246" t="s">
        <v>1046</v>
      </c>
      <c r="AC246" t="s">
        <v>1047</v>
      </c>
      <c r="AD246" t="s">
        <v>1048</v>
      </c>
      <c r="AE246" t="s">
        <v>1049</v>
      </c>
      <c r="AF246" t="s">
        <v>54</v>
      </c>
      <c r="AG246" t="s">
        <v>1050</v>
      </c>
      <c r="AH246" s="18" t="str">
        <f>IFERROR(VLOOKUP(AB246&amp;AC246&amp;AD246&amp;AE246&amp;AF246&amp;AG246,Addresses!A:D,4,FALSE), "000000000000000")</f>
        <v>SHIPSF000123155</v>
      </c>
      <c r="AJ246"/>
      <c r="AK246"/>
      <c r="AL246"/>
      <c r="AM246"/>
      <c r="AN246"/>
    </row>
    <row r="247" spans="1:40" x14ac:dyDescent="0.25">
      <c r="A247"/>
      <c r="B247"/>
      <c r="C247"/>
      <c r="D247"/>
      <c r="E247"/>
      <c r="F247"/>
      <c r="G247"/>
      <c r="H247"/>
      <c r="I247"/>
      <c r="U247" t="str">
        <f t="shared" si="9"/>
        <v>Grant Co School District, KY</v>
      </c>
      <c r="V247" t="s">
        <v>41</v>
      </c>
      <c r="W247" t="s">
        <v>54</v>
      </c>
      <c r="X247" t="s">
        <v>1036</v>
      </c>
      <c r="Y247" t="s">
        <v>1037</v>
      </c>
      <c r="Z247" t="s">
        <v>1036</v>
      </c>
      <c r="AA247" t="s">
        <v>1037</v>
      </c>
      <c r="AB247" t="s">
        <v>1038</v>
      </c>
      <c r="AC247" t="s">
        <v>1039</v>
      </c>
      <c r="AD247" t="s">
        <v>1040</v>
      </c>
      <c r="AE247" t="s">
        <v>1041</v>
      </c>
      <c r="AF247" t="s">
        <v>54</v>
      </c>
      <c r="AG247" t="s">
        <v>1042</v>
      </c>
      <c r="AH247" s="18" t="str">
        <f>IFERROR(VLOOKUP(AB247&amp;AC247&amp;AD247&amp;AE247&amp;AF247&amp;AG247,Addresses!A:D,4,FALSE), "000000000000000")</f>
        <v>SHIPSF000123156</v>
      </c>
      <c r="AJ247"/>
      <c r="AK247"/>
      <c r="AL247"/>
      <c r="AM247"/>
      <c r="AN247"/>
    </row>
    <row r="248" spans="1:40" x14ac:dyDescent="0.25">
      <c r="A248"/>
      <c r="B248"/>
      <c r="C248"/>
      <c r="D248"/>
      <c r="E248"/>
      <c r="F248"/>
      <c r="G248"/>
      <c r="H248"/>
      <c r="I248"/>
      <c r="U248" t="str">
        <f t="shared" si="9"/>
        <v>Grant Co School District, KY</v>
      </c>
      <c r="V248" t="s">
        <v>41</v>
      </c>
      <c r="W248" t="s">
        <v>54</v>
      </c>
      <c r="X248" t="s">
        <v>1036</v>
      </c>
      <c r="Y248" t="s">
        <v>1037</v>
      </c>
      <c r="Z248" t="s">
        <v>1036</v>
      </c>
      <c r="AA248" t="s">
        <v>1037</v>
      </c>
      <c r="AB248" t="s">
        <v>1051</v>
      </c>
      <c r="AC248" t="s">
        <v>4292</v>
      </c>
      <c r="AD248" t="s">
        <v>1052</v>
      </c>
      <c r="AE248" t="s">
        <v>1041</v>
      </c>
      <c r="AF248" t="s">
        <v>54</v>
      </c>
      <c r="AG248" t="s">
        <v>1042</v>
      </c>
      <c r="AH248" s="18" t="str">
        <f>IFERROR(VLOOKUP(AB248&amp;AC248&amp;AD248&amp;AE248&amp;AF248&amp;AG248,Addresses!A:D,4,FALSE), "000000000000000")</f>
        <v>SHIPSF000044559</v>
      </c>
      <c r="AJ248"/>
      <c r="AK248"/>
      <c r="AL248"/>
      <c r="AM248"/>
      <c r="AN248"/>
    </row>
    <row r="249" spans="1:40" x14ac:dyDescent="0.25">
      <c r="A249"/>
      <c r="B249"/>
      <c r="C249"/>
      <c r="D249"/>
      <c r="E249"/>
      <c r="F249"/>
      <c r="G249"/>
      <c r="H249"/>
      <c r="I249"/>
      <c r="U249" t="str">
        <f t="shared" si="9"/>
        <v>Graves Co School District, KY</v>
      </c>
      <c r="V249" t="s">
        <v>41</v>
      </c>
      <c r="W249" t="s">
        <v>54</v>
      </c>
      <c r="X249" t="s">
        <v>1053</v>
      </c>
      <c r="Y249" t="s">
        <v>1054</v>
      </c>
      <c r="Z249" t="s">
        <v>1053</v>
      </c>
      <c r="AA249" t="s">
        <v>1054</v>
      </c>
      <c r="AB249" t="s">
        <v>1060</v>
      </c>
      <c r="AC249" t="s">
        <v>1061</v>
      </c>
      <c r="AD249" t="s">
        <v>1062</v>
      </c>
      <c r="AE249" t="s">
        <v>1063</v>
      </c>
      <c r="AF249" t="s">
        <v>54</v>
      </c>
      <c r="AG249" t="s">
        <v>1064</v>
      </c>
      <c r="AH249" s="18" t="str">
        <f>IFERROR(VLOOKUP(AB249&amp;AC249&amp;AD249&amp;AE249&amp;AF249&amp;AG249,Addresses!A:D,4,FALSE), "000000000000000")</f>
        <v>SHIPSF000044356</v>
      </c>
      <c r="AJ249"/>
      <c r="AK249"/>
      <c r="AL249"/>
      <c r="AM249"/>
      <c r="AN249"/>
    </row>
    <row r="250" spans="1:40" x14ac:dyDescent="0.25">
      <c r="A250"/>
      <c r="B250"/>
      <c r="C250"/>
      <c r="D250"/>
      <c r="E250"/>
      <c r="F250"/>
      <c r="G250"/>
      <c r="H250"/>
      <c r="I250"/>
      <c r="U250" t="str">
        <f t="shared" si="9"/>
        <v>Graves Co School District, KY</v>
      </c>
      <c r="V250" t="s">
        <v>41</v>
      </c>
      <c r="W250" t="s">
        <v>54</v>
      </c>
      <c r="X250" t="s">
        <v>1053</v>
      </c>
      <c r="Y250" t="s">
        <v>1054</v>
      </c>
      <c r="Z250" t="s">
        <v>1053</v>
      </c>
      <c r="AA250" t="s">
        <v>1054</v>
      </c>
      <c r="AB250" t="s">
        <v>1065</v>
      </c>
      <c r="AC250" t="s">
        <v>1066</v>
      </c>
      <c r="AD250" t="s">
        <v>1067</v>
      </c>
      <c r="AE250" t="s">
        <v>1058</v>
      </c>
      <c r="AF250" t="s">
        <v>54</v>
      </c>
      <c r="AG250" t="s">
        <v>1059</v>
      </c>
      <c r="AH250" s="18" t="str">
        <f>IFERROR(VLOOKUP(AB250&amp;AC250&amp;AD250&amp;AE250&amp;AF250&amp;AG250,Addresses!A:D,4,FALSE), "000000000000000")</f>
        <v>SHIPSF000123113</v>
      </c>
      <c r="AJ250"/>
      <c r="AK250"/>
      <c r="AL250"/>
      <c r="AM250"/>
      <c r="AN250"/>
    </row>
    <row r="251" spans="1:40" x14ac:dyDescent="0.25">
      <c r="A251"/>
      <c r="B251"/>
      <c r="C251"/>
      <c r="D251"/>
      <c r="E251"/>
      <c r="F251"/>
      <c r="G251"/>
      <c r="H251"/>
      <c r="I251"/>
      <c r="U251" t="str">
        <f t="shared" si="9"/>
        <v>Graves Co School District, KY</v>
      </c>
      <c r="V251" t="s">
        <v>41</v>
      </c>
      <c r="W251" t="s">
        <v>54</v>
      </c>
      <c r="X251" t="s">
        <v>1053</v>
      </c>
      <c r="Y251" t="s">
        <v>1054</v>
      </c>
      <c r="Z251" t="s">
        <v>1053</v>
      </c>
      <c r="AA251" t="s">
        <v>1054</v>
      </c>
      <c r="AB251" t="s">
        <v>1073</v>
      </c>
      <c r="AC251" t="s">
        <v>4293</v>
      </c>
      <c r="AD251" t="s">
        <v>1074</v>
      </c>
      <c r="AE251" t="s">
        <v>1058</v>
      </c>
      <c r="AF251" t="s">
        <v>54</v>
      </c>
      <c r="AG251" t="s">
        <v>1059</v>
      </c>
      <c r="AH251" s="18" t="str">
        <f>IFERROR(VLOOKUP(AB251&amp;AC251&amp;AD251&amp;AE251&amp;AF251&amp;AG251,Addresses!A:D,4,FALSE), "000000000000000")</f>
        <v>SHIPSF000123111</v>
      </c>
      <c r="AJ251"/>
      <c r="AK251"/>
      <c r="AL251"/>
      <c r="AM251"/>
      <c r="AN251"/>
    </row>
    <row r="252" spans="1:40" x14ac:dyDescent="0.25">
      <c r="A252"/>
      <c r="B252"/>
      <c r="C252"/>
      <c r="D252"/>
      <c r="E252"/>
      <c r="F252"/>
      <c r="G252"/>
      <c r="H252"/>
      <c r="I252"/>
      <c r="U252" t="str">
        <f t="shared" si="9"/>
        <v>Graves Co School District, KY</v>
      </c>
      <c r="V252" t="s">
        <v>41</v>
      </c>
      <c r="W252" t="s">
        <v>54</v>
      </c>
      <c r="X252" t="s">
        <v>1053</v>
      </c>
      <c r="Y252" t="s">
        <v>1054</v>
      </c>
      <c r="Z252" t="s">
        <v>1053</v>
      </c>
      <c r="AA252" t="s">
        <v>1054</v>
      </c>
      <c r="AB252" t="s">
        <v>1075</v>
      </c>
      <c r="AC252" t="s">
        <v>1076</v>
      </c>
      <c r="AD252" t="s">
        <v>1077</v>
      </c>
      <c r="AE252" t="s">
        <v>1078</v>
      </c>
      <c r="AF252" t="s">
        <v>54</v>
      </c>
      <c r="AG252" t="s">
        <v>1079</v>
      </c>
      <c r="AH252" s="18" t="str">
        <f>IFERROR(VLOOKUP(AB252&amp;AC252&amp;AD252&amp;AE252&amp;AF252&amp;AG252,Addresses!A:D,4,FALSE), "000000000000000")</f>
        <v>SHIPSF000044357</v>
      </c>
      <c r="AJ252"/>
      <c r="AK252"/>
      <c r="AL252"/>
      <c r="AM252"/>
      <c r="AN252"/>
    </row>
    <row r="253" spans="1:40" x14ac:dyDescent="0.25">
      <c r="A253"/>
      <c r="B253"/>
      <c r="C253"/>
      <c r="D253"/>
      <c r="E253"/>
      <c r="F253"/>
      <c r="G253"/>
      <c r="H253"/>
      <c r="I253"/>
      <c r="U253" t="str">
        <f t="shared" si="9"/>
        <v>Graves Co School District, KY</v>
      </c>
      <c r="V253" t="s">
        <v>41</v>
      </c>
      <c r="W253" t="s">
        <v>54</v>
      </c>
      <c r="X253" t="s">
        <v>1053</v>
      </c>
      <c r="Y253" t="s">
        <v>1054</v>
      </c>
      <c r="Z253" t="s">
        <v>1053</v>
      </c>
      <c r="AA253" t="s">
        <v>1054</v>
      </c>
      <c r="AB253" t="s">
        <v>1080</v>
      </c>
      <c r="AC253" t="s">
        <v>1081</v>
      </c>
      <c r="AD253" t="s">
        <v>1082</v>
      </c>
      <c r="AE253" t="s">
        <v>1083</v>
      </c>
      <c r="AF253" t="s">
        <v>54</v>
      </c>
      <c r="AG253" t="s">
        <v>1084</v>
      </c>
      <c r="AH253" s="18" t="str">
        <f>IFERROR(VLOOKUP(AB253&amp;AC253&amp;AD253&amp;AE253&amp;AF253&amp;AG253,Addresses!A:D,4,FALSE), "000000000000000")</f>
        <v>SHIPSF000044359</v>
      </c>
      <c r="AJ253"/>
      <c r="AK253"/>
      <c r="AL253"/>
      <c r="AM253"/>
      <c r="AN253"/>
    </row>
    <row r="254" spans="1:40" x14ac:dyDescent="0.25">
      <c r="A254"/>
      <c r="B254"/>
      <c r="C254"/>
      <c r="D254"/>
      <c r="E254"/>
      <c r="F254"/>
      <c r="G254"/>
      <c r="H254"/>
      <c r="I254"/>
      <c r="U254" t="str">
        <f t="shared" si="9"/>
        <v>Graves Co School District, KY</v>
      </c>
      <c r="V254" t="s">
        <v>41</v>
      </c>
      <c r="W254" t="s">
        <v>54</v>
      </c>
      <c r="X254" t="s">
        <v>1053</v>
      </c>
      <c r="Y254" t="s">
        <v>1054</v>
      </c>
      <c r="Z254" t="s">
        <v>1053</v>
      </c>
      <c r="AA254" t="s">
        <v>1054</v>
      </c>
      <c r="AB254" t="s">
        <v>1068</v>
      </c>
      <c r="AC254" t="s">
        <v>1069</v>
      </c>
      <c r="AD254" t="s">
        <v>1070</v>
      </c>
      <c r="AE254" t="s">
        <v>1071</v>
      </c>
      <c r="AF254" t="s">
        <v>54</v>
      </c>
      <c r="AG254" t="s">
        <v>1072</v>
      </c>
      <c r="AH254" s="18" t="str">
        <f>IFERROR(VLOOKUP(AB254&amp;AC254&amp;AD254&amp;AE254&amp;AF254&amp;AG254,Addresses!A:D,4,FALSE), "000000000000000")</f>
        <v>SHIPSF000123112</v>
      </c>
      <c r="AJ254"/>
      <c r="AK254"/>
      <c r="AL254"/>
      <c r="AM254"/>
      <c r="AN254"/>
    </row>
    <row r="255" spans="1:40" x14ac:dyDescent="0.25">
      <c r="A255"/>
      <c r="B255"/>
      <c r="C255"/>
      <c r="D255"/>
      <c r="E255"/>
      <c r="F255"/>
      <c r="G255"/>
      <c r="H255"/>
      <c r="I255"/>
      <c r="U255" t="str">
        <f t="shared" si="9"/>
        <v>Graves Co School District, KY</v>
      </c>
      <c r="V255" t="s">
        <v>41</v>
      </c>
      <c r="W255" t="s">
        <v>54</v>
      </c>
      <c r="X255" t="s">
        <v>1053</v>
      </c>
      <c r="Y255" t="s">
        <v>1054</v>
      </c>
      <c r="Z255" t="s">
        <v>1053</v>
      </c>
      <c r="AA255" t="s">
        <v>1054</v>
      </c>
      <c r="AB255" t="s">
        <v>1055</v>
      </c>
      <c r="AC255" t="s">
        <v>1056</v>
      </c>
      <c r="AD255" t="s">
        <v>1057</v>
      </c>
      <c r="AE255" t="s">
        <v>1058</v>
      </c>
      <c r="AF255" t="s">
        <v>54</v>
      </c>
      <c r="AG255" t="s">
        <v>1059</v>
      </c>
      <c r="AH255" s="18" t="str">
        <f>IFERROR(VLOOKUP(AB255&amp;AC255&amp;AD255&amp;AE255&amp;AF255&amp;AG255,Addresses!A:D,4,FALSE), "000000000000000")</f>
        <v>SHIPSF000044544</v>
      </c>
      <c r="AJ255"/>
      <c r="AK255"/>
      <c r="AL255"/>
      <c r="AM255"/>
      <c r="AN255"/>
    </row>
    <row r="256" spans="1:40" x14ac:dyDescent="0.25">
      <c r="A256"/>
      <c r="B256"/>
      <c r="C256"/>
      <c r="D256"/>
      <c r="E256"/>
      <c r="F256"/>
      <c r="G256"/>
      <c r="H256"/>
      <c r="I256"/>
      <c r="U256" t="str">
        <f t="shared" si="9"/>
        <v>Grayson Co School District, KY</v>
      </c>
      <c r="V256" t="s">
        <v>41</v>
      </c>
      <c r="W256" t="s">
        <v>54</v>
      </c>
      <c r="X256" t="s">
        <v>1085</v>
      </c>
      <c r="Y256" t="s">
        <v>1086</v>
      </c>
      <c r="Z256" t="s">
        <v>1085</v>
      </c>
      <c r="AA256" t="s">
        <v>1086</v>
      </c>
      <c r="AB256" t="s">
        <v>1097</v>
      </c>
      <c r="AC256" t="s">
        <v>1098</v>
      </c>
      <c r="AD256" t="s">
        <v>1099</v>
      </c>
      <c r="AE256" t="s">
        <v>1100</v>
      </c>
      <c r="AF256" t="s">
        <v>54</v>
      </c>
      <c r="AG256" t="s">
        <v>1101</v>
      </c>
      <c r="AH256" s="18" t="str">
        <f>IFERROR(VLOOKUP(AB256&amp;AC256&amp;AD256&amp;AE256&amp;AF256&amp;AG256,Addresses!A:D,4,FALSE), "000000000000000")</f>
        <v>SHIPSF000043690</v>
      </c>
      <c r="AJ256"/>
      <c r="AK256"/>
      <c r="AL256"/>
      <c r="AM256"/>
      <c r="AN256"/>
    </row>
    <row r="257" spans="1:40" x14ac:dyDescent="0.25">
      <c r="A257"/>
      <c r="B257"/>
      <c r="C257"/>
      <c r="D257"/>
      <c r="E257"/>
      <c r="F257"/>
      <c r="G257"/>
      <c r="H257"/>
      <c r="I257"/>
      <c r="U257" t="str">
        <f t="shared" si="9"/>
        <v>Grayson Co School District, KY</v>
      </c>
      <c r="V257" t="s">
        <v>41</v>
      </c>
      <c r="W257" t="s">
        <v>54</v>
      </c>
      <c r="X257" t="s">
        <v>1085</v>
      </c>
      <c r="Y257" t="s">
        <v>1086</v>
      </c>
      <c r="Z257" t="s">
        <v>1085</v>
      </c>
      <c r="AA257" t="s">
        <v>1086</v>
      </c>
      <c r="AB257" t="s">
        <v>1092</v>
      </c>
      <c r="AC257" t="s">
        <v>1093</v>
      </c>
      <c r="AD257" t="s">
        <v>1094</v>
      </c>
      <c r="AE257" t="s">
        <v>1095</v>
      </c>
      <c r="AF257" t="s">
        <v>54</v>
      </c>
      <c r="AG257" t="s">
        <v>1096</v>
      </c>
      <c r="AH257" s="18" t="str">
        <f>IFERROR(VLOOKUP(AB257&amp;AC257&amp;AD257&amp;AE257&amp;AF257&amp;AG257,Addresses!A:D,4,FALSE), "000000000000000")</f>
        <v>SHIPSF000043694</v>
      </c>
      <c r="AJ257"/>
      <c r="AK257"/>
      <c r="AL257"/>
      <c r="AM257"/>
      <c r="AN257"/>
    </row>
    <row r="258" spans="1:40" x14ac:dyDescent="0.25">
      <c r="A258"/>
      <c r="B258"/>
      <c r="C258"/>
      <c r="D258"/>
      <c r="E258"/>
      <c r="F258"/>
      <c r="G258"/>
      <c r="H258"/>
      <c r="I258"/>
      <c r="U258" t="str">
        <f t="shared" si="9"/>
        <v>Grayson Co School District, KY</v>
      </c>
      <c r="V258" t="s">
        <v>41</v>
      </c>
      <c r="W258" t="s">
        <v>54</v>
      </c>
      <c r="X258" t="s">
        <v>1085</v>
      </c>
      <c r="Y258" t="s">
        <v>1086</v>
      </c>
      <c r="Z258" t="s">
        <v>1085</v>
      </c>
      <c r="AA258" t="s">
        <v>1086</v>
      </c>
      <c r="AB258" t="s">
        <v>1087</v>
      </c>
      <c r="AC258" t="s">
        <v>1088</v>
      </c>
      <c r="AD258" t="s">
        <v>1089</v>
      </c>
      <c r="AE258" t="s">
        <v>1090</v>
      </c>
      <c r="AF258" t="s">
        <v>54</v>
      </c>
      <c r="AG258" t="s">
        <v>1091</v>
      </c>
      <c r="AH258" s="18" t="str">
        <f>IFERROR(VLOOKUP(AB258&amp;AC258&amp;AD258&amp;AE258&amp;AF258&amp;AG258,Addresses!A:D,4,FALSE), "000000000000000")</f>
        <v>SHIPSF000043701</v>
      </c>
      <c r="AJ258"/>
      <c r="AK258"/>
      <c r="AL258"/>
      <c r="AM258"/>
      <c r="AN258"/>
    </row>
    <row r="259" spans="1:40" x14ac:dyDescent="0.25">
      <c r="A259"/>
      <c r="B259"/>
      <c r="C259"/>
      <c r="D259"/>
      <c r="E259"/>
      <c r="F259"/>
      <c r="G259"/>
      <c r="H259"/>
      <c r="I259"/>
      <c r="U259" t="str">
        <f t="shared" ref="U259:U322" si="10">Y259&amp;", KY"</f>
        <v>Grayson Co School District, KY</v>
      </c>
      <c r="V259" t="s">
        <v>41</v>
      </c>
      <c r="W259" t="s">
        <v>54</v>
      </c>
      <c r="X259" t="s">
        <v>1085</v>
      </c>
      <c r="Y259" t="s">
        <v>1086</v>
      </c>
      <c r="Z259" t="s">
        <v>1085</v>
      </c>
      <c r="AA259" t="s">
        <v>1086</v>
      </c>
      <c r="AB259" t="s">
        <v>1102</v>
      </c>
      <c r="AC259" t="s">
        <v>1103</v>
      </c>
      <c r="AD259" t="s">
        <v>1104</v>
      </c>
      <c r="AE259" t="s">
        <v>1100</v>
      </c>
      <c r="AF259" t="s">
        <v>54</v>
      </c>
      <c r="AG259" t="s">
        <v>1101</v>
      </c>
      <c r="AH259" s="18" t="str">
        <f>IFERROR(VLOOKUP(AB259&amp;AC259&amp;AD259&amp;AE259&amp;AF259&amp;AG259,Addresses!A:D,4,FALSE), "000000000000000")</f>
        <v>SHIPSF000123163</v>
      </c>
      <c r="AJ259"/>
      <c r="AK259"/>
      <c r="AL259"/>
      <c r="AM259"/>
      <c r="AN259"/>
    </row>
    <row r="260" spans="1:40" x14ac:dyDescent="0.25">
      <c r="A260"/>
      <c r="B260"/>
      <c r="C260"/>
      <c r="D260"/>
      <c r="E260"/>
      <c r="F260"/>
      <c r="G260"/>
      <c r="H260"/>
      <c r="I260"/>
      <c r="U260" t="str">
        <f t="shared" si="10"/>
        <v>Green Co School District, KY</v>
      </c>
      <c r="V260" t="s">
        <v>41</v>
      </c>
      <c r="W260" t="s">
        <v>54</v>
      </c>
      <c r="X260" t="s">
        <v>1105</v>
      </c>
      <c r="Y260" t="s">
        <v>1106</v>
      </c>
      <c r="Z260" t="s">
        <v>1105</v>
      </c>
      <c r="AA260" t="s">
        <v>1106</v>
      </c>
      <c r="AB260" t="s">
        <v>1107</v>
      </c>
      <c r="AC260" t="s">
        <v>1108</v>
      </c>
      <c r="AD260" t="s">
        <v>4297</v>
      </c>
      <c r="AE260" t="s">
        <v>15</v>
      </c>
      <c r="AF260" t="s">
        <v>54</v>
      </c>
      <c r="AG260" t="s">
        <v>1109</v>
      </c>
      <c r="AH260" s="18" t="str">
        <f>IFERROR(VLOOKUP(AB260&amp;AC260&amp;AD260&amp;AE260&amp;AF260&amp;AG260,Addresses!A:D,4,FALSE), "000000000000000")</f>
        <v>SHIPSF000043438</v>
      </c>
      <c r="AJ260"/>
      <c r="AK260"/>
      <c r="AL260"/>
      <c r="AM260"/>
      <c r="AN260"/>
    </row>
    <row r="261" spans="1:40" x14ac:dyDescent="0.25">
      <c r="A261"/>
      <c r="B261"/>
      <c r="C261"/>
      <c r="D261"/>
      <c r="E261"/>
      <c r="F261"/>
      <c r="G261"/>
      <c r="H261"/>
      <c r="I261"/>
      <c r="U261" t="str">
        <f t="shared" si="10"/>
        <v>Greenup Co School District, KY</v>
      </c>
      <c r="V261" t="s">
        <v>41</v>
      </c>
      <c r="W261" t="s">
        <v>54</v>
      </c>
      <c r="X261" t="s">
        <v>1110</v>
      </c>
      <c r="Y261" t="s">
        <v>1111</v>
      </c>
      <c r="Z261" t="s">
        <v>1110</v>
      </c>
      <c r="AA261" t="s">
        <v>1111</v>
      </c>
      <c r="AB261" t="s">
        <v>1117</v>
      </c>
      <c r="AC261" t="s">
        <v>1118</v>
      </c>
      <c r="AD261" t="s">
        <v>1119</v>
      </c>
      <c r="AE261" t="s">
        <v>1120</v>
      </c>
      <c r="AF261" t="s">
        <v>54</v>
      </c>
      <c r="AG261" t="s">
        <v>1121</v>
      </c>
      <c r="AH261" s="18" t="str">
        <f>IFERROR(VLOOKUP(AB261&amp;AC261&amp;AD261&amp;AE261&amp;AF261&amp;AG261,Addresses!A:D,4,FALSE), "000000000000000")</f>
        <v>SHIPSF000053825</v>
      </c>
      <c r="AJ261"/>
      <c r="AK261"/>
      <c r="AL261"/>
      <c r="AM261"/>
      <c r="AN261"/>
    </row>
    <row r="262" spans="1:40" x14ac:dyDescent="0.25">
      <c r="A262"/>
      <c r="B262"/>
      <c r="C262"/>
      <c r="D262"/>
      <c r="E262"/>
      <c r="F262"/>
      <c r="G262"/>
      <c r="H262"/>
      <c r="I262"/>
      <c r="U262" t="str">
        <f t="shared" si="10"/>
        <v>Greenup Co School District, KY</v>
      </c>
      <c r="V262" t="s">
        <v>41</v>
      </c>
      <c r="W262" t="s">
        <v>54</v>
      </c>
      <c r="X262" t="s">
        <v>1110</v>
      </c>
      <c r="Y262" t="s">
        <v>1111</v>
      </c>
      <c r="Z262" t="s">
        <v>1110</v>
      </c>
      <c r="AA262" t="s">
        <v>1111</v>
      </c>
      <c r="AB262" t="s">
        <v>1112</v>
      </c>
      <c r="AC262" t="s">
        <v>1113</v>
      </c>
      <c r="AD262" t="s">
        <v>1114</v>
      </c>
      <c r="AE262" t="s">
        <v>1115</v>
      </c>
      <c r="AF262" t="s">
        <v>54</v>
      </c>
      <c r="AG262" t="s">
        <v>1116</v>
      </c>
      <c r="AH262" s="18" t="str">
        <f>IFERROR(VLOOKUP(AB262&amp;AC262&amp;AD262&amp;AE262&amp;AF262&amp;AG262,Addresses!A:D,4,FALSE), "000000000000000")</f>
        <v>SHIPSF000095777</v>
      </c>
      <c r="AJ262"/>
      <c r="AK262"/>
      <c r="AL262"/>
      <c r="AM262"/>
      <c r="AN262"/>
    </row>
    <row r="263" spans="1:40" x14ac:dyDescent="0.25">
      <c r="A263"/>
      <c r="B263"/>
      <c r="C263"/>
      <c r="D263"/>
      <c r="E263"/>
      <c r="F263"/>
      <c r="G263"/>
      <c r="H263"/>
      <c r="I263"/>
      <c r="U263" t="str">
        <f t="shared" si="10"/>
        <v>Greenup Co School District, KY</v>
      </c>
      <c r="V263" t="s">
        <v>41</v>
      </c>
      <c r="W263" t="s">
        <v>54</v>
      </c>
      <c r="X263" t="s">
        <v>1110</v>
      </c>
      <c r="Y263" t="s">
        <v>1111</v>
      </c>
      <c r="Z263" t="s">
        <v>1110</v>
      </c>
      <c r="AA263" t="s">
        <v>1111</v>
      </c>
      <c r="AB263" t="s">
        <v>1127</v>
      </c>
      <c r="AC263" t="s">
        <v>1128</v>
      </c>
      <c r="AD263" t="s">
        <v>1129</v>
      </c>
      <c r="AE263" t="s">
        <v>1130</v>
      </c>
      <c r="AF263" t="s">
        <v>54</v>
      </c>
      <c r="AG263" t="s">
        <v>1121</v>
      </c>
      <c r="AH263" s="18" t="str">
        <f>IFERROR(VLOOKUP(AB263&amp;AC263&amp;AD263&amp;AE263&amp;AF263&amp;AG263,Addresses!A:D,4,FALSE), "000000000000000")</f>
        <v>SHIPSF000088535</v>
      </c>
      <c r="AJ263"/>
      <c r="AK263"/>
      <c r="AL263"/>
      <c r="AM263"/>
      <c r="AN263"/>
    </row>
    <row r="264" spans="1:40" x14ac:dyDescent="0.25">
      <c r="A264"/>
      <c r="B264"/>
      <c r="C264"/>
      <c r="D264"/>
      <c r="E264"/>
      <c r="F264"/>
      <c r="G264"/>
      <c r="H264"/>
      <c r="I264"/>
      <c r="U264" t="str">
        <f t="shared" si="10"/>
        <v>Greenup Co School District, KY</v>
      </c>
      <c r="V264" t="s">
        <v>41</v>
      </c>
      <c r="W264" t="s">
        <v>54</v>
      </c>
      <c r="X264" t="s">
        <v>1110</v>
      </c>
      <c r="Y264" t="s">
        <v>1111</v>
      </c>
      <c r="Z264" t="s">
        <v>1110</v>
      </c>
      <c r="AA264" t="s">
        <v>1111</v>
      </c>
      <c r="AB264" t="s">
        <v>1122</v>
      </c>
      <c r="AC264" t="s">
        <v>1123</v>
      </c>
      <c r="AD264" t="s">
        <v>1124</v>
      </c>
      <c r="AE264" t="s">
        <v>1125</v>
      </c>
      <c r="AF264" t="s">
        <v>54</v>
      </c>
      <c r="AG264" t="s">
        <v>1126</v>
      </c>
      <c r="AH264" s="18" t="str">
        <f>IFERROR(VLOOKUP(AB264&amp;AC264&amp;AD264&amp;AE264&amp;AF264&amp;AG264,Addresses!A:D,4,FALSE), "000000000000000")</f>
        <v>SHIPSF000053826</v>
      </c>
      <c r="AJ264"/>
      <c r="AK264"/>
      <c r="AL264"/>
      <c r="AM264"/>
      <c r="AN264"/>
    </row>
    <row r="265" spans="1:40" x14ac:dyDescent="0.25">
      <c r="A265"/>
      <c r="B265"/>
      <c r="C265"/>
      <c r="D265"/>
      <c r="E265"/>
      <c r="F265"/>
      <c r="G265"/>
      <c r="H265"/>
      <c r="I265"/>
      <c r="U265" t="str">
        <f t="shared" si="10"/>
        <v>Hancock Co School District, KY</v>
      </c>
      <c r="V265" t="s">
        <v>41</v>
      </c>
      <c r="W265" t="s">
        <v>54</v>
      </c>
      <c r="X265" t="s">
        <v>1131</v>
      </c>
      <c r="Y265" t="s">
        <v>1132</v>
      </c>
      <c r="Z265" t="s">
        <v>1131</v>
      </c>
      <c r="AA265" t="s">
        <v>1132</v>
      </c>
      <c r="AB265" t="s">
        <v>1133</v>
      </c>
      <c r="AC265" t="s">
        <v>1134</v>
      </c>
      <c r="AD265" t="s">
        <v>1135</v>
      </c>
      <c r="AE265" t="s">
        <v>1136</v>
      </c>
      <c r="AF265" t="s">
        <v>54</v>
      </c>
      <c r="AG265" t="s">
        <v>1137</v>
      </c>
      <c r="AH265" s="18" t="str">
        <f>IFERROR(VLOOKUP(AB265&amp;AC265&amp;AD265&amp;AE265&amp;AF265&amp;AG265,Addresses!A:D,4,FALSE), "000000000000000")</f>
        <v>SHIPSF000053829</v>
      </c>
      <c r="AJ265"/>
      <c r="AK265"/>
      <c r="AL265"/>
      <c r="AM265"/>
      <c r="AN265"/>
    </row>
    <row r="266" spans="1:40" x14ac:dyDescent="0.25">
      <c r="A266"/>
      <c r="B266"/>
      <c r="C266"/>
      <c r="D266"/>
      <c r="E266"/>
      <c r="F266"/>
      <c r="G266"/>
      <c r="H266"/>
      <c r="I266"/>
      <c r="U266" t="str">
        <f t="shared" si="10"/>
        <v>Hancock Co School District, KY</v>
      </c>
      <c r="V266" t="s">
        <v>41</v>
      </c>
      <c r="W266" t="s">
        <v>54</v>
      </c>
      <c r="X266" t="s">
        <v>1131</v>
      </c>
      <c r="Y266" t="s">
        <v>1132</v>
      </c>
      <c r="Z266" t="s">
        <v>1131</v>
      </c>
      <c r="AA266" t="s">
        <v>1132</v>
      </c>
      <c r="AB266" t="s">
        <v>1138</v>
      </c>
      <c r="AC266" t="s">
        <v>1139</v>
      </c>
      <c r="AD266" t="s">
        <v>1140</v>
      </c>
      <c r="AE266" t="s">
        <v>1141</v>
      </c>
      <c r="AF266" t="s">
        <v>54</v>
      </c>
      <c r="AG266" t="s">
        <v>1142</v>
      </c>
      <c r="AH266" s="18" t="str">
        <f>IFERROR(VLOOKUP(AB266&amp;AC266&amp;AD266&amp;AE266&amp;AF266&amp;AG266,Addresses!A:D,4,FALSE), "000000000000000")</f>
        <v>SHIPSF000053830</v>
      </c>
      <c r="AJ266"/>
      <c r="AK266"/>
      <c r="AL266"/>
      <c r="AM266"/>
      <c r="AN266"/>
    </row>
    <row r="267" spans="1:40" x14ac:dyDescent="0.25">
      <c r="A267"/>
      <c r="B267"/>
      <c r="C267"/>
      <c r="D267"/>
      <c r="E267"/>
      <c r="F267"/>
      <c r="G267"/>
      <c r="H267"/>
      <c r="I267"/>
      <c r="U267" t="str">
        <f t="shared" si="10"/>
        <v>Hardin Co School District, KY</v>
      </c>
      <c r="V267" t="s">
        <v>41</v>
      </c>
      <c r="W267" t="s">
        <v>54</v>
      </c>
      <c r="X267" t="s">
        <v>1143</v>
      </c>
      <c r="Y267" t="s">
        <v>1144</v>
      </c>
      <c r="Z267" t="s">
        <v>1143</v>
      </c>
      <c r="AA267" t="s">
        <v>1144</v>
      </c>
      <c r="AB267" t="s">
        <v>1153</v>
      </c>
      <c r="AC267" t="s">
        <v>4327</v>
      </c>
      <c r="AD267" t="s">
        <v>1154</v>
      </c>
      <c r="AE267" t="s">
        <v>727</v>
      </c>
      <c r="AF267" t="s">
        <v>54</v>
      </c>
      <c r="AG267" t="s">
        <v>728</v>
      </c>
      <c r="AH267" s="18" t="str">
        <f>IFERROR(VLOOKUP(AB267&amp;AC267&amp;AD267&amp;AE267&amp;AF267&amp;AG267,Addresses!A:D,4,FALSE), "000000000000000")</f>
        <v>SHIPSF000214389</v>
      </c>
      <c r="AJ267"/>
      <c r="AK267"/>
      <c r="AL267"/>
      <c r="AM267"/>
      <c r="AN267"/>
    </row>
    <row r="268" spans="1:40" x14ac:dyDescent="0.25">
      <c r="A268"/>
      <c r="B268"/>
      <c r="C268"/>
      <c r="D268"/>
      <c r="E268"/>
      <c r="F268"/>
      <c r="G268"/>
      <c r="H268"/>
      <c r="I268"/>
      <c r="U268" t="str">
        <f t="shared" si="10"/>
        <v>Hardin Co School District, KY</v>
      </c>
      <c r="V268" t="s">
        <v>41</v>
      </c>
      <c r="W268" t="s">
        <v>54</v>
      </c>
      <c r="X268" t="s">
        <v>1143</v>
      </c>
      <c r="Y268" t="s">
        <v>1144</v>
      </c>
      <c r="Z268" t="s">
        <v>1143</v>
      </c>
      <c r="AA268" t="s">
        <v>1144</v>
      </c>
      <c r="AB268" t="s">
        <v>1169</v>
      </c>
      <c r="AC268" t="s">
        <v>4364</v>
      </c>
      <c r="AD268" t="s">
        <v>1170</v>
      </c>
      <c r="AE268" t="s">
        <v>1171</v>
      </c>
      <c r="AF268" t="s">
        <v>54</v>
      </c>
      <c r="AG268" t="s">
        <v>1172</v>
      </c>
      <c r="AH268" s="18" t="str">
        <f>IFERROR(VLOOKUP(AB268&amp;AC268&amp;AD268&amp;AE268&amp;AF268&amp;AG268,Addresses!A:D,4,FALSE), "000000000000000")</f>
        <v>SHIPSF000053848</v>
      </c>
      <c r="AJ268"/>
      <c r="AK268"/>
      <c r="AL268"/>
      <c r="AM268"/>
      <c r="AN268"/>
    </row>
    <row r="269" spans="1:40" x14ac:dyDescent="0.25">
      <c r="A269"/>
      <c r="B269"/>
      <c r="C269"/>
      <c r="D269"/>
      <c r="E269"/>
      <c r="F269"/>
      <c r="G269"/>
      <c r="H269"/>
      <c r="I269"/>
      <c r="U269" t="str">
        <f t="shared" si="10"/>
        <v>Hardin Co School District, KY</v>
      </c>
      <c r="V269" t="s">
        <v>41</v>
      </c>
      <c r="W269" t="s">
        <v>54</v>
      </c>
      <c r="X269" t="s">
        <v>1143</v>
      </c>
      <c r="Y269" t="s">
        <v>1144</v>
      </c>
      <c r="Z269" t="s">
        <v>1143</v>
      </c>
      <c r="AA269" t="s">
        <v>1144</v>
      </c>
      <c r="AB269" t="s">
        <v>1167</v>
      </c>
      <c r="AC269" t="s">
        <v>4350</v>
      </c>
      <c r="AD269" t="s">
        <v>1168</v>
      </c>
      <c r="AE269" t="s">
        <v>1163</v>
      </c>
      <c r="AF269" t="s">
        <v>54</v>
      </c>
      <c r="AG269" t="s">
        <v>1164</v>
      </c>
      <c r="AH269" s="18" t="str">
        <f>IFERROR(VLOOKUP(AB269&amp;AC269&amp;AD269&amp;AE269&amp;AF269&amp;AG269,Addresses!A:D,4,FALSE), "000000000000000")</f>
        <v>SHIPSF000214390</v>
      </c>
      <c r="AJ269"/>
      <c r="AK269"/>
      <c r="AL269"/>
      <c r="AM269"/>
      <c r="AN269"/>
    </row>
    <row r="270" spans="1:40" x14ac:dyDescent="0.25">
      <c r="A270"/>
      <c r="B270"/>
      <c r="C270"/>
      <c r="D270"/>
      <c r="E270"/>
      <c r="F270"/>
      <c r="G270"/>
      <c r="H270"/>
      <c r="I270"/>
      <c r="U270" t="str">
        <f t="shared" si="10"/>
        <v>Hardin Co School District, KY</v>
      </c>
      <c r="V270" t="s">
        <v>41</v>
      </c>
      <c r="W270" t="s">
        <v>54</v>
      </c>
      <c r="X270" t="s">
        <v>1143</v>
      </c>
      <c r="Y270" t="s">
        <v>1144</v>
      </c>
      <c r="Z270" t="s">
        <v>1143</v>
      </c>
      <c r="AA270" t="s">
        <v>1144</v>
      </c>
      <c r="AB270" t="s">
        <v>1145</v>
      </c>
      <c r="AC270" t="s">
        <v>4349</v>
      </c>
      <c r="AD270" t="s">
        <v>1146</v>
      </c>
      <c r="AE270" t="s">
        <v>1147</v>
      </c>
      <c r="AF270" t="s">
        <v>54</v>
      </c>
      <c r="AG270" t="s">
        <v>1148</v>
      </c>
      <c r="AH270" s="18" t="str">
        <f>IFERROR(VLOOKUP(AB270&amp;AC270&amp;AD270&amp;AE270&amp;AF270&amp;AG270,Addresses!A:D,4,FALSE), "000000000000000")</f>
        <v>SHIPSF000149446</v>
      </c>
      <c r="AJ270"/>
      <c r="AK270"/>
      <c r="AL270"/>
      <c r="AM270"/>
      <c r="AN270"/>
    </row>
    <row r="271" spans="1:40" x14ac:dyDescent="0.25">
      <c r="A271"/>
      <c r="B271"/>
      <c r="C271"/>
      <c r="D271"/>
      <c r="E271"/>
      <c r="F271"/>
      <c r="G271"/>
      <c r="H271"/>
      <c r="I271"/>
      <c r="U271" t="str">
        <f t="shared" si="10"/>
        <v>Hardin Co School District, KY</v>
      </c>
      <c r="V271" t="s">
        <v>41</v>
      </c>
      <c r="W271" t="s">
        <v>54</v>
      </c>
      <c r="X271" t="s">
        <v>1143</v>
      </c>
      <c r="Y271" t="s">
        <v>1144</v>
      </c>
      <c r="Z271" t="s">
        <v>1143</v>
      </c>
      <c r="AA271" t="s">
        <v>1144</v>
      </c>
      <c r="AB271" t="s">
        <v>1159</v>
      </c>
      <c r="AC271" t="s">
        <v>4325</v>
      </c>
      <c r="AD271" t="s">
        <v>1160</v>
      </c>
      <c r="AE271" t="s">
        <v>727</v>
      </c>
      <c r="AF271" t="s">
        <v>54</v>
      </c>
      <c r="AG271" t="s">
        <v>728</v>
      </c>
      <c r="AH271" s="18" t="str">
        <f>IFERROR(VLOOKUP(AB271&amp;AC271&amp;AD271&amp;AE271&amp;AF271&amp;AG271,Addresses!A:D,4,FALSE), "000000000000000")</f>
        <v>SHIPSF000053852</v>
      </c>
      <c r="AJ271"/>
      <c r="AK271"/>
      <c r="AL271"/>
      <c r="AM271"/>
      <c r="AN271"/>
    </row>
    <row r="272" spans="1:40" x14ac:dyDescent="0.25">
      <c r="A272"/>
      <c r="B272"/>
      <c r="C272"/>
      <c r="D272"/>
      <c r="E272"/>
      <c r="F272"/>
      <c r="G272"/>
      <c r="H272"/>
      <c r="I272"/>
      <c r="U272" t="str">
        <f t="shared" si="10"/>
        <v>Hardin Co School District, KY</v>
      </c>
      <c r="V272" t="s">
        <v>41</v>
      </c>
      <c r="W272" t="s">
        <v>54</v>
      </c>
      <c r="X272" t="s">
        <v>1143</v>
      </c>
      <c r="Y272" t="s">
        <v>1144</v>
      </c>
      <c r="Z272" t="s">
        <v>1143</v>
      </c>
      <c r="AA272" t="s">
        <v>1144</v>
      </c>
      <c r="AB272" t="s">
        <v>1149</v>
      </c>
      <c r="AC272" t="s">
        <v>4326</v>
      </c>
      <c r="AD272" t="s">
        <v>1150</v>
      </c>
      <c r="AE272" t="s">
        <v>1151</v>
      </c>
      <c r="AF272" t="s">
        <v>54</v>
      </c>
      <c r="AG272" t="s">
        <v>1152</v>
      </c>
      <c r="AH272" s="18" t="str">
        <f>IFERROR(VLOOKUP(AB272&amp;AC272&amp;AD272&amp;AE272&amp;AF272&amp;AG272,Addresses!A:D,4,FALSE), "000000000000000")</f>
        <v>SHIPSF000053855</v>
      </c>
      <c r="AJ272"/>
      <c r="AK272"/>
      <c r="AL272"/>
      <c r="AM272"/>
      <c r="AN272"/>
    </row>
    <row r="273" spans="1:40" x14ac:dyDescent="0.25">
      <c r="A273"/>
      <c r="B273"/>
      <c r="C273"/>
      <c r="D273"/>
      <c r="E273"/>
      <c r="F273"/>
      <c r="G273"/>
      <c r="H273"/>
      <c r="I273"/>
      <c r="U273" t="str">
        <f t="shared" si="10"/>
        <v>Hardin Co School District, KY</v>
      </c>
      <c r="V273" t="s">
        <v>41</v>
      </c>
      <c r="W273" t="s">
        <v>54</v>
      </c>
      <c r="X273" t="s">
        <v>1143</v>
      </c>
      <c r="Y273" t="s">
        <v>1144</v>
      </c>
      <c r="Z273" t="s">
        <v>1143</v>
      </c>
      <c r="AA273" t="s">
        <v>1144</v>
      </c>
      <c r="AB273" t="s">
        <v>1155</v>
      </c>
      <c r="AC273" t="s">
        <v>4351</v>
      </c>
      <c r="AD273" t="s">
        <v>1156</v>
      </c>
      <c r="AE273" t="s">
        <v>727</v>
      </c>
      <c r="AF273" t="s">
        <v>54</v>
      </c>
      <c r="AG273" t="s">
        <v>728</v>
      </c>
      <c r="AH273" s="18" t="str">
        <f>IFERROR(VLOOKUP(AB273&amp;AC273&amp;AD273&amp;AE273&amp;AF273&amp;AG273,Addresses!A:D,4,FALSE), "000000000000000")</f>
        <v>SHIPSF000053858</v>
      </c>
      <c r="AJ273"/>
      <c r="AK273"/>
      <c r="AL273"/>
      <c r="AM273"/>
      <c r="AN273"/>
    </row>
    <row r="274" spans="1:40" x14ac:dyDescent="0.25">
      <c r="A274"/>
      <c r="B274"/>
      <c r="C274"/>
      <c r="D274"/>
      <c r="E274"/>
      <c r="F274"/>
      <c r="G274"/>
      <c r="H274"/>
      <c r="I274"/>
      <c r="U274" t="str">
        <f t="shared" si="10"/>
        <v>Hardin Co School District, KY</v>
      </c>
      <c r="V274" t="s">
        <v>41</v>
      </c>
      <c r="W274" t="s">
        <v>54</v>
      </c>
      <c r="X274" t="s">
        <v>1143</v>
      </c>
      <c r="Y274" t="s">
        <v>1144</v>
      </c>
      <c r="Z274" t="s">
        <v>1143</v>
      </c>
      <c r="AA274" t="s">
        <v>1144</v>
      </c>
      <c r="AB274" t="s">
        <v>1157</v>
      </c>
      <c r="AC274" t="s">
        <v>4324</v>
      </c>
      <c r="AD274" t="s">
        <v>1158</v>
      </c>
      <c r="AE274" t="s">
        <v>1147</v>
      </c>
      <c r="AF274" t="s">
        <v>54</v>
      </c>
      <c r="AG274" t="s">
        <v>1148</v>
      </c>
      <c r="AH274" s="18" t="str">
        <f>IFERROR(VLOOKUP(AB274&amp;AC274&amp;AD274&amp;AE274&amp;AF274&amp;AG274,Addresses!A:D,4,FALSE), "000000000000000")</f>
        <v>SHIPSF000053847</v>
      </c>
      <c r="AJ274"/>
      <c r="AK274"/>
      <c r="AL274"/>
      <c r="AM274"/>
      <c r="AN274"/>
    </row>
    <row r="275" spans="1:40" x14ac:dyDescent="0.25">
      <c r="A275"/>
      <c r="B275"/>
      <c r="C275"/>
      <c r="D275"/>
      <c r="E275"/>
      <c r="F275"/>
      <c r="G275"/>
      <c r="H275"/>
      <c r="I275"/>
      <c r="U275" t="str">
        <f t="shared" si="10"/>
        <v>Hardin Co School District, KY</v>
      </c>
      <c r="V275" t="s">
        <v>41</v>
      </c>
      <c r="W275" t="s">
        <v>54</v>
      </c>
      <c r="X275" t="s">
        <v>1143</v>
      </c>
      <c r="Y275" t="s">
        <v>1144</v>
      </c>
      <c r="Z275" t="s">
        <v>1143</v>
      </c>
      <c r="AA275" t="s">
        <v>1144</v>
      </c>
      <c r="AB275" t="s">
        <v>1165</v>
      </c>
      <c r="AC275" t="s">
        <v>4319</v>
      </c>
      <c r="AD275" t="s">
        <v>1166</v>
      </c>
      <c r="AE275" t="s">
        <v>727</v>
      </c>
      <c r="AF275" t="s">
        <v>54</v>
      </c>
      <c r="AG275" t="s">
        <v>728</v>
      </c>
      <c r="AH275" s="18" t="str">
        <f>IFERROR(VLOOKUP(AB275&amp;AC275&amp;AD275&amp;AE275&amp;AF275&amp;AG275,Addresses!A:D,4,FALSE), "000000000000000")</f>
        <v>SHIPSF000135732</v>
      </c>
      <c r="AJ275"/>
      <c r="AK275"/>
      <c r="AL275"/>
      <c r="AM275"/>
      <c r="AN275"/>
    </row>
    <row r="276" spans="1:40" x14ac:dyDescent="0.25">
      <c r="A276"/>
      <c r="B276"/>
      <c r="C276"/>
      <c r="D276"/>
      <c r="E276"/>
      <c r="F276"/>
      <c r="G276"/>
      <c r="H276"/>
      <c r="I276"/>
      <c r="U276" t="str">
        <f t="shared" si="10"/>
        <v>Hardin Co School District, KY</v>
      </c>
      <c r="V276" t="s">
        <v>41</v>
      </c>
      <c r="W276" t="s">
        <v>54</v>
      </c>
      <c r="X276" t="s">
        <v>1143</v>
      </c>
      <c r="Y276" t="s">
        <v>1144</v>
      </c>
      <c r="Z276" t="s">
        <v>1143</v>
      </c>
      <c r="AA276" t="s">
        <v>1144</v>
      </c>
      <c r="AB276" t="s">
        <v>4341</v>
      </c>
      <c r="AC276" t="s">
        <v>4342</v>
      </c>
      <c r="AD276" t="s">
        <v>3117</v>
      </c>
      <c r="AE276" t="s">
        <v>727</v>
      </c>
      <c r="AF276" t="s">
        <v>54</v>
      </c>
      <c r="AG276" t="s">
        <v>728</v>
      </c>
      <c r="AH276" s="18" t="str">
        <f>IFERROR(VLOOKUP(AB276&amp;AC276&amp;AD276&amp;AE276&amp;AF276&amp;AG276,Addresses!A:D,4,FALSE), "000000000000000")</f>
        <v>000000000000000</v>
      </c>
      <c r="AJ276"/>
      <c r="AK276"/>
      <c r="AL276"/>
      <c r="AM276"/>
      <c r="AN276"/>
    </row>
    <row r="277" spans="1:40" x14ac:dyDescent="0.25">
      <c r="A277"/>
      <c r="B277"/>
      <c r="C277"/>
      <c r="D277"/>
      <c r="E277"/>
      <c r="F277"/>
      <c r="G277"/>
      <c r="H277"/>
      <c r="I277"/>
      <c r="U277" t="str">
        <f t="shared" si="10"/>
        <v>Harlan Co School District, KY</v>
      </c>
      <c r="V277" t="s">
        <v>41</v>
      </c>
      <c r="W277" t="s">
        <v>54</v>
      </c>
      <c r="X277" t="s">
        <v>1173</v>
      </c>
      <c r="Y277" t="s">
        <v>1174</v>
      </c>
      <c r="Z277" t="s">
        <v>1173</v>
      </c>
      <c r="AA277" t="s">
        <v>1174</v>
      </c>
      <c r="AB277" t="s">
        <v>1192</v>
      </c>
      <c r="AC277" t="s">
        <v>1193</v>
      </c>
      <c r="AD277" t="s">
        <v>4139</v>
      </c>
      <c r="AE277" t="s">
        <v>1194</v>
      </c>
      <c r="AF277" t="s">
        <v>54</v>
      </c>
      <c r="AG277" t="s">
        <v>1195</v>
      </c>
      <c r="AH277" s="18" t="str">
        <f>IFERROR(VLOOKUP(AB277&amp;AC277&amp;AD277&amp;AE277&amp;AF277&amp;AG277,Addresses!A:D,4,FALSE), "000000000000000")</f>
        <v>SHIPSF000092955</v>
      </c>
      <c r="AJ277"/>
      <c r="AK277"/>
      <c r="AL277"/>
      <c r="AM277"/>
      <c r="AN277"/>
    </row>
    <row r="278" spans="1:40" x14ac:dyDescent="0.25">
      <c r="A278"/>
      <c r="B278"/>
      <c r="C278"/>
      <c r="D278"/>
      <c r="E278"/>
      <c r="F278"/>
      <c r="G278"/>
      <c r="H278"/>
      <c r="I278"/>
      <c r="U278" t="str">
        <f t="shared" si="10"/>
        <v>Harlan Co School District, KY</v>
      </c>
      <c r="V278" t="s">
        <v>41</v>
      </c>
      <c r="W278" t="s">
        <v>54</v>
      </c>
      <c r="X278" t="s">
        <v>1173</v>
      </c>
      <c r="Y278" t="s">
        <v>1174</v>
      </c>
      <c r="Z278" t="s">
        <v>1173</v>
      </c>
      <c r="AA278" t="s">
        <v>1174</v>
      </c>
      <c r="AB278" t="s">
        <v>1175</v>
      </c>
      <c r="AC278" t="s">
        <v>1176</v>
      </c>
      <c r="AD278" t="s">
        <v>1177</v>
      </c>
      <c r="AE278" t="s">
        <v>1178</v>
      </c>
      <c r="AF278" t="s">
        <v>54</v>
      </c>
      <c r="AG278" t="s">
        <v>1179</v>
      </c>
      <c r="AH278" s="18" t="str">
        <f>IFERROR(VLOOKUP(AB278&amp;AC278&amp;AD278&amp;AE278&amp;AF278&amp;AG278,Addresses!A:D,4,FALSE), "000000000000000")</f>
        <v>SHIPSF000092944</v>
      </c>
      <c r="AJ278"/>
      <c r="AK278"/>
      <c r="AL278"/>
      <c r="AM278"/>
      <c r="AN278"/>
    </row>
    <row r="279" spans="1:40" x14ac:dyDescent="0.25">
      <c r="A279"/>
      <c r="B279"/>
      <c r="C279"/>
      <c r="D279"/>
      <c r="E279"/>
      <c r="F279"/>
      <c r="G279"/>
      <c r="H279"/>
      <c r="I279"/>
      <c r="U279" t="str">
        <f t="shared" si="10"/>
        <v>Harlan Co School District, KY</v>
      </c>
      <c r="V279" t="s">
        <v>41</v>
      </c>
      <c r="W279" t="s">
        <v>54</v>
      </c>
      <c r="X279" t="s">
        <v>1173</v>
      </c>
      <c r="Y279" t="s">
        <v>1174</v>
      </c>
      <c r="Z279" t="s">
        <v>1173</v>
      </c>
      <c r="AA279" t="s">
        <v>1174</v>
      </c>
      <c r="AB279" t="s">
        <v>1201</v>
      </c>
      <c r="AC279" t="s">
        <v>4378</v>
      </c>
      <c r="AD279" t="s">
        <v>1202</v>
      </c>
      <c r="AE279" t="s">
        <v>1203</v>
      </c>
      <c r="AF279" t="s">
        <v>54</v>
      </c>
      <c r="AG279" t="s">
        <v>1204</v>
      </c>
      <c r="AH279" s="18" t="str">
        <f>IFERROR(VLOOKUP(AB279&amp;AC279&amp;AD279&amp;AE279&amp;AF279&amp;AG279,Addresses!A:D,4,FALSE), "000000000000000")</f>
        <v>SHIPSF000092957</v>
      </c>
      <c r="AJ279"/>
      <c r="AK279"/>
      <c r="AL279"/>
      <c r="AM279"/>
      <c r="AN279"/>
    </row>
    <row r="280" spans="1:40" x14ac:dyDescent="0.25">
      <c r="A280"/>
      <c r="B280"/>
      <c r="C280"/>
      <c r="D280"/>
      <c r="E280"/>
      <c r="F280"/>
      <c r="G280"/>
      <c r="H280"/>
      <c r="I280"/>
      <c r="U280" t="str">
        <f t="shared" si="10"/>
        <v>Harlan Co School District, KY</v>
      </c>
      <c r="V280" t="s">
        <v>41</v>
      </c>
      <c r="W280" t="s">
        <v>54</v>
      </c>
      <c r="X280" t="s">
        <v>1173</v>
      </c>
      <c r="Y280" t="s">
        <v>1174</v>
      </c>
      <c r="Z280" t="s">
        <v>1173</v>
      </c>
      <c r="AA280" t="s">
        <v>1174</v>
      </c>
      <c r="AB280" t="s">
        <v>1196</v>
      </c>
      <c r="AC280" t="s">
        <v>1197</v>
      </c>
      <c r="AD280" t="s">
        <v>1198</v>
      </c>
      <c r="AE280" t="s">
        <v>1199</v>
      </c>
      <c r="AF280" t="s">
        <v>54</v>
      </c>
      <c r="AG280" t="s">
        <v>1200</v>
      </c>
      <c r="AH280" s="18" t="str">
        <f>IFERROR(VLOOKUP(AB280&amp;AC280&amp;AD280&amp;AE280&amp;AF280&amp;AG280,Addresses!A:D,4,FALSE), "000000000000000")</f>
        <v>SHIPSF000092956</v>
      </c>
      <c r="AJ280"/>
      <c r="AK280"/>
      <c r="AL280"/>
      <c r="AM280"/>
      <c r="AN280"/>
    </row>
    <row r="281" spans="1:40" x14ac:dyDescent="0.25">
      <c r="A281"/>
      <c r="B281"/>
      <c r="C281"/>
      <c r="D281"/>
      <c r="E281"/>
      <c r="F281"/>
      <c r="G281"/>
      <c r="H281"/>
      <c r="I281"/>
      <c r="U281" t="str">
        <f t="shared" si="10"/>
        <v>Harlan Co School District, KY</v>
      </c>
      <c r="V281" t="s">
        <v>41</v>
      </c>
      <c r="W281" t="s">
        <v>54</v>
      </c>
      <c r="X281" t="s">
        <v>1173</v>
      </c>
      <c r="Y281" t="s">
        <v>1174</v>
      </c>
      <c r="Z281" t="s">
        <v>1173</v>
      </c>
      <c r="AA281" t="s">
        <v>1174</v>
      </c>
      <c r="AB281" t="s">
        <v>1189</v>
      </c>
      <c r="AC281" t="s">
        <v>1190</v>
      </c>
      <c r="AD281" t="s">
        <v>1191</v>
      </c>
      <c r="AE281" t="s">
        <v>1178</v>
      </c>
      <c r="AF281" t="s">
        <v>54</v>
      </c>
      <c r="AG281" t="s">
        <v>1179</v>
      </c>
      <c r="AH281" s="18" t="str">
        <f>IFERROR(VLOOKUP(AB281&amp;AC281&amp;AD281&amp;AE281&amp;AF281&amp;AG281,Addresses!A:D,4,FALSE), "000000000000000")</f>
        <v>SHIPSF000092951</v>
      </c>
      <c r="AJ281"/>
      <c r="AK281"/>
      <c r="AL281"/>
      <c r="AM281"/>
      <c r="AN281"/>
    </row>
    <row r="282" spans="1:40" x14ac:dyDescent="0.25">
      <c r="A282"/>
      <c r="B282"/>
      <c r="C282"/>
      <c r="D282"/>
      <c r="E282"/>
      <c r="F282"/>
      <c r="G282"/>
      <c r="H282"/>
      <c r="I282"/>
      <c r="U282" t="str">
        <f t="shared" si="10"/>
        <v>Harlan Co School District, KY</v>
      </c>
      <c r="V282" t="s">
        <v>41</v>
      </c>
      <c r="W282" t="s">
        <v>54</v>
      </c>
      <c r="X282" t="s">
        <v>1173</v>
      </c>
      <c r="Y282" t="s">
        <v>1174</v>
      </c>
      <c r="Z282" t="s">
        <v>1173</v>
      </c>
      <c r="AA282" t="s">
        <v>1174</v>
      </c>
      <c r="AB282" t="s">
        <v>1180</v>
      </c>
      <c r="AC282" t="s">
        <v>1181</v>
      </c>
      <c r="AD282" t="s">
        <v>4379</v>
      </c>
      <c r="AE282" t="s">
        <v>1182</v>
      </c>
      <c r="AF282" t="s">
        <v>54</v>
      </c>
      <c r="AG282" t="s">
        <v>1183</v>
      </c>
      <c r="AH282" s="18" t="str">
        <f>IFERROR(VLOOKUP(AB282&amp;AC282&amp;AD282&amp;AE282&amp;AF282&amp;AG282,Addresses!A:D,4,FALSE), "000000000000000")</f>
        <v>SHIPSF000092945</v>
      </c>
      <c r="AJ282"/>
      <c r="AK282"/>
      <c r="AL282"/>
      <c r="AM282"/>
      <c r="AN282"/>
    </row>
    <row r="283" spans="1:40" x14ac:dyDescent="0.25">
      <c r="A283"/>
      <c r="B283"/>
      <c r="C283"/>
      <c r="D283"/>
      <c r="E283"/>
      <c r="F283"/>
      <c r="G283"/>
      <c r="H283"/>
      <c r="I283"/>
      <c r="U283" t="str">
        <f t="shared" si="10"/>
        <v>Harlan Co School District, KY</v>
      </c>
      <c r="V283" t="s">
        <v>41</v>
      </c>
      <c r="W283" t="s">
        <v>54</v>
      </c>
      <c r="X283" t="s">
        <v>1173</v>
      </c>
      <c r="Y283" t="s">
        <v>1174</v>
      </c>
      <c r="Z283" t="s">
        <v>1173</v>
      </c>
      <c r="AA283" t="s">
        <v>1174</v>
      </c>
      <c r="AB283" t="s">
        <v>1205</v>
      </c>
      <c r="AC283" t="s">
        <v>4377</v>
      </c>
      <c r="AD283" t="s">
        <v>4140</v>
      </c>
      <c r="AE283" t="s">
        <v>1206</v>
      </c>
      <c r="AF283" t="s">
        <v>54</v>
      </c>
      <c r="AG283" t="s">
        <v>1207</v>
      </c>
      <c r="AH283" s="18" t="str">
        <f>IFERROR(VLOOKUP(AB283&amp;AC283&amp;AD283&amp;AE283&amp;AF283&amp;AG283,Addresses!A:D,4,FALSE), "000000000000000")</f>
        <v>SHIPSF000137695</v>
      </c>
      <c r="AJ283"/>
      <c r="AK283"/>
      <c r="AL283"/>
      <c r="AM283"/>
      <c r="AN283"/>
    </row>
    <row r="284" spans="1:40" x14ac:dyDescent="0.25">
      <c r="A284"/>
      <c r="B284"/>
      <c r="C284"/>
      <c r="D284"/>
      <c r="E284"/>
      <c r="F284"/>
      <c r="G284"/>
      <c r="H284"/>
      <c r="I284"/>
      <c r="U284" t="str">
        <f t="shared" si="10"/>
        <v>Harlan Co School District, KY</v>
      </c>
      <c r="V284" t="s">
        <v>41</v>
      </c>
      <c r="W284" t="s">
        <v>54</v>
      </c>
      <c r="X284" t="s">
        <v>1173</v>
      </c>
      <c r="Y284" t="s">
        <v>1174</v>
      </c>
      <c r="Z284" t="s">
        <v>1173</v>
      </c>
      <c r="AA284" t="s">
        <v>1174</v>
      </c>
      <c r="AB284" t="s">
        <v>1184</v>
      </c>
      <c r="AC284" t="s">
        <v>1185</v>
      </c>
      <c r="AD284" t="s">
        <v>1186</v>
      </c>
      <c r="AE284" t="s">
        <v>1187</v>
      </c>
      <c r="AF284" t="s">
        <v>54</v>
      </c>
      <c r="AG284" t="s">
        <v>1188</v>
      </c>
      <c r="AH284" s="18" t="str">
        <f>IFERROR(VLOOKUP(AB284&amp;AC284&amp;AD284&amp;AE284&amp;AF284&amp;AG284,Addresses!A:D,4,FALSE), "000000000000000")</f>
        <v>SHIPSF000092950</v>
      </c>
      <c r="AJ284"/>
      <c r="AK284"/>
      <c r="AL284"/>
      <c r="AM284"/>
      <c r="AN284"/>
    </row>
    <row r="285" spans="1:40" x14ac:dyDescent="0.25">
      <c r="A285"/>
      <c r="B285"/>
      <c r="C285"/>
      <c r="D285"/>
      <c r="E285"/>
      <c r="F285"/>
      <c r="G285"/>
      <c r="H285"/>
      <c r="I285"/>
      <c r="U285" t="str">
        <f t="shared" si="10"/>
        <v>Harlan Ind School District, KY</v>
      </c>
      <c r="V285" t="s">
        <v>41</v>
      </c>
      <c r="W285" t="s">
        <v>54</v>
      </c>
      <c r="X285" t="s">
        <v>1208</v>
      </c>
      <c r="Y285" t="s">
        <v>1209</v>
      </c>
      <c r="Z285" t="s">
        <v>1208</v>
      </c>
      <c r="AA285" t="s">
        <v>1209</v>
      </c>
      <c r="AB285" t="s">
        <v>1210</v>
      </c>
      <c r="AC285" t="s">
        <v>1211</v>
      </c>
      <c r="AD285" t="s">
        <v>1212</v>
      </c>
      <c r="AE285" t="s">
        <v>1199</v>
      </c>
      <c r="AF285" t="s">
        <v>54</v>
      </c>
      <c r="AG285" t="s">
        <v>1200</v>
      </c>
      <c r="AH285" s="18" t="str">
        <f>IFERROR(VLOOKUP(AB285&amp;AC285&amp;AD285&amp;AE285&amp;AF285&amp;AG285,Addresses!A:D,4,FALSE), "000000000000000")</f>
        <v>SHIPSF000123174</v>
      </c>
      <c r="AJ285"/>
      <c r="AK285"/>
      <c r="AL285"/>
      <c r="AM285"/>
      <c r="AN285"/>
    </row>
    <row r="286" spans="1:40" x14ac:dyDescent="0.25">
      <c r="A286"/>
      <c r="B286"/>
      <c r="C286"/>
      <c r="D286"/>
      <c r="E286"/>
      <c r="F286"/>
      <c r="G286"/>
      <c r="H286"/>
      <c r="I286"/>
      <c r="U286" t="str">
        <f t="shared" si="10"/>
        <v>Harrison Co School District, KY</v>
      </c>
      <c r="V286" t="s">
        <v>41</v>
      </c>
      <c r="W286" t="s">
        <v>54</v>
      </c>
      <c r="X286" t="s">
        <v>1213</v>
      </c>
      <c r="Y286" t="s">
        <v>1214</v>
      </c>
      <c r="Z286" t="s">
        <v>1213</v>
      </c>
      <c r="AA286" t="s">
        <v>1214</v>
      </c>
      <c r="AB286" t="s">
        <v>1215</v>
      </c>
      <c r="AC286" t="s">
        <v>1216</v>
      </c>
      <c r="AD286" t="s">
        <v>1217</v>
      </c>
      <c r="AE286" t="s">
        <v>1218</v>
      </c>
      <c r="AF286" t="s">
        <v>54</v>
      </c>
      <c r="AG286" t="s">
        <v>1219</v>
      </c>
      <c r="AH286" s="18" t="str">
        <f>IFERROR(VLOOKUP(AB286&amp;AC286&amp;AD286&amp;AE286&amp;AF286&amp;AG286,Addresses!A:D,4,FALSE), "000000000000000")</f>
        <v>SHIPSF000123353</v>
      </c>
      <c r="AJ286"/>
      <c r="AK286"/>
      <c r="AL286"/>
      <c r="AM286"/>
      <c r="AN286"/>
    </row>
    <row r="287" spans="1:40" x14ac:dyDescent="0.25">
      <c r="A287"/>
      <c r="B287"/>
      <c r="C287"/>
      <c r="D287"/>
      <c r="E287"/>
      <c r="F287"/>
      <c r="G287"/>
      <c r="H287"/>
      <c r="I287"/>
      <c r="U287" t="str">
        <f t="shared" si="10"/>
        <v>Harrison Co School District, KY</v>
      </c>
      <c r="V287" t="s">
        <v>41</v>
      </c>
      <c r="W287" t="s">
        <v>54</v>
      </c>
      <c r="X287" t="s">
        <v>1213</v>
      </c>
      <c r="Y287" t="s">
        <v>1214</v>
      </c>
      <c r="Z287" t="s">
        <v>1213</v>
      </c>
      <c r="AA287" t="s">
        <v>1214</v>
      </c>
      <c r="AB287" t="s">
        <v>1226</v>
      </c>
      <c r="AC287" t="s">
        <v>4385</v>
      </c>
      <c r="AD287" t="s">
        <v>3841</v>
      </c>
      <c r="AE287" t="s">
        <v>1218</v>
      </c>
      <c r="AF287" t="s">
        <v>54</v>
      </c>
      <c r="AG287" t="s">
        <v>1219</v>
      </c>
      <c r="AH287" s="18" t="str">
        <f>IFERROR(VLOOKUP(AB287&amp;AC287&amp;AD287&amp;AE287&amp;AF287&amp;AG287,Addresses!A:D,4,FALSE), "000000000000000")</f>
        <v>SHIPSF000137696</v>
      </c>
      <c r="AJ287"/>
      <c r="AK287"/>
      <c r="AL287"/>
      <c r="AM287"/>
      <c r="AN287"/>
    </row>
    <row r="288" spans="1:40" x14ac:dyDescent="0.25">
      <c r="A288"/>
      <c r="B288"/>
      <c r="C288"/>
      <c r="D288"/>
      <c r="E288"/>
      <c r="F288"/>
      <c r="G288"/>
      <c r="H288"/>
      <c r="I288"/>
      <c r="U288" t="str">
        <f t="shared" si="10"/>
        <v>Harrison Co School District, KY</v>
      </c>
      <c r="V288" t="s">
        <v>41</v>
      </c>
      <c r="W288" t="s">
        <v>54</v>
      </c>
      <c r="X288" t="s">
        <v>1213</v>
      </c>
      <c r="Y288" t="s">
        <v>1214</v>
      </c>
      <c r="Z288" t="s">
        <v>1213</v>
      </c>
      <c r="AA288" t="s">
        <v>1214</v>
      </c>
      <c r="AB288" t="s">
        <v>1220</v>
      </c>
      <c r="AC288" t="s">
        <v>1221</v>
      </c>
      <c r="AD288" t="s">
        <v>1222</v>
      </c>
      <c r="AE288" t="s">
        <v>1218</v>
      </c>
      <c r="AF288" t="s">
        <v>54</v>
      </c>
      <c r="AG288" t="s">
        <v>1219</v>
      </c>
      <c r="AH288" s="18" t="str">
        <f>IFERROR(VLOOKUP(AB288&amp;AC288&amp;AD288&amp;AE288&amp;AF288&amp;AG288,Addresses!A:D,4,FALSE), "000000000000000")</f>
        <v>SHIPSF000123354</v>
      </c>
      <c r="AJ288"/>
      <c r="AK288"/>
      <c r="AL288"/>
      <c r="AM288"/>
      <c r="AN288"/>
    </row>
    <row r="289" spans="1:40" x14ac:dyDescent="0.25">
      <c r="A289"/>
      <c r="B289"/>
      <c r="C289"/>
      <c r="D289"/>
      <c r="E289"/>
      <c r="F289"/>
      <c r="G289"/>
      <c r="H289"/>
      <c r="I289"/>
      <c r="U289" t="str">
        <f t="shared" si="10"/>
        <v>Harrison Co School District, KY</v>
      </c>
      <c r="V289" t="s">
        <v>41</v>
      </c>
      <c r="W289" t="s">
        <v>54</v>
      </c>
      <c r="X289" t="s">
        <v>1213</v>
      </c>
      <c r="Y289" t="s">
        <v>1214</v>
      </c>
      <c r="Z289" t="s">
        <v>1213</v>
      </c>
      <c r="AA289" t="s">
        <v>1214</v>
      </c>
      <c r="AB289" t="s">
        <v>1223</v>
      </c>
      <c r="AC289" t="s">
        <v>1224</v>
      </c>
      <c r="AD289" t="s">
        <v>1225</v>
      </c>
      <c r="AE289" t="s">
        <v>1218</v>
      </c>
      <c r="AF289" t="s">
        <v>54</v>
      </c>
      <c r="AG289" t="s">
        <v>1219</v>
      </c>
      <c r="AH289" s="18" t="str">
        <f>IFERROR(VLOOKUP(AB289&amp;AC289&amp;AD289&amp;AE289&amp;AF289&amp;AG289,Addresses!A:D,4,FALSE), "000000000000000")</f>
        <v>SHIPSF000044365</v>
      </c>
      <c r="AJ289"/>
      <c r="AK289"/>
      <c r="AL289"/>
      <c r="AM289"/>
      <c r="AN289"/>
    </row>
    <row r="290" spans="1:40" x14ac:dyDescent="0.25">
      <c r="A290"/>
      <c r="B290"/>
      <c r="C290"/>
      <c r="D290"/>
      <c r="E290"/>
      <c r="F290"/>
      <c r="G290"/>
      <c r="H290"/>
      <c r="I290"/>
      <c r="U290" t="str">
        <f t="shared" si="10"/>
        <v>Hart Co School District, KY</v>
      </c>
      <c r="V290" t="s">
        <v>41</v>
      </c>
      <c r="W290" t="s">
        <v>54</v>
      </c>
      <c r="X290" t="s">
        <v>1227</v>
      </c>
      <c r="Y290" t="s">
        <v>1228</v>
      </c>
      <c r="Z290" t="s">
        <v>1227</v>
      </c>
      <c r="AA290" t="s">
        <v>1228</v>
      </c>
      <c r="AB290" t="s">
        <v>1244</v>
      </c>
      <c r="AC290" t="s">
        <v>1245</v>
      </c>
      <c r="AD290" t="s">
        <v>1246</v>
      </c>
      <c r="AE290" t="s">
        <v>1247</v>
      </c>
      <c r="AF290" t="s">
        <v>54</v>
      </c>
      <c r="AG290" t="s">
        <v>1248</v>
      </c>
      <c r="AH290" s="18" t="str">
        <f>IFERROR(VLOOKUP(AB290&amp;AC290&amp;AD290&amp;AE290&amp;AF290&amp;AG290,Addresses!A:D,4,FALSE), "000000000000000")</f>
        <v>SHIPSF000043736</v>
      </c>
      <c r="AJ290"/>
      <c r="AK290"/>
      <c r="AL290"/>
      <c r="AM290"/>
      <c r="AN290"/>
    </row>
    <row r="291" spans="1:40" x14ac:dyDescent="0.25">
      <c r="A291"/>
      <c r="B291"/>
      <c r="C291"/>
      <c r="D291"/>
      <c r="E291"/>
      <c r="F291"/>
      <c r="G291"/>
      <c r="H291"/>
      <c r="I291"/>
      <c r="U291" t="str">
        <f t="shared" si="10"/>
        <v>Hart Co School District, KY</v>
      </c>
      <c r="V291" t="s">
        <v>41</v>
      </c>
      <c r="W291" t="s">
        <v>54</v>
      </c>
      <c r="X291" t="s">
        <v>1227</v>
      </c>
      <c r="Y291" t="s">
        <v>1228</v>
      </c>
      <c r="Z291" t="s">
        <v>1227</v>
      </c>
      <c r="AA291" t="s">
        <v>1228</v>
      </c>
      <c r="AB291" t="s">
        <v>1229</v>
      </c>
      <c r="AC291" t="s">
        <v>1230</v>
      </c>
      <c r="AD291" t="s">
        <v>1231</v>
      </c>
      <c r="AE291" t="s">
        <v>1232</v>
      </c>
      <c r="AF291" t="s">
        <v>54</v>
      </c>
      <c r="AG291" t="s">
        <v>1233</v>
      </c>
      <c r="AH291" s="18" t="str">
        <f>IFERROR(VLOOKUP(AB291&amp;AC291&amp;AD291&amp;AE291&amp;AF291&amp;AG291,Addresses!A:D,4,FALSE), "000000000000000")</f>
        <v>SHIPSF000043718</v>
      </c>
      <c r="AJ291"/>
      <c r="AK291"/>
      <c r="AL291"/>
      <c r="AM291"/>
      <c r="AN291"/>
    </row>
    <row r="292" spans="1:40" x14ac:dyDescent="0.25">
      <c r="A292"/>
      <c r="B292"/>
      <c r="C292"/>
      <c r="D292"/>
      <c r="E292"/>
      <c r="F292"/>
      <c r="G292"/>
      <c r="H292"/>
      <c r="I292"/>
      <c r="U292" t="str">
        <f t="shared" si="10"/>
        <v>Hart Co School District, KY</v>
      </c>
      <c r="V292" t="s">
        <v>41</v>
      </c>
      <c r="W292" t="s">
        <v>54</v>
      </c>
      <c r="X292" t="s">
        <v>1227</v>
      </c>
      <c r="Y292" t="s">
        <v>1228</v>
      </c>
      <c r="Z292" t="s">
        <v>1227</v>
      </c>
      <c r="AA292" t="s">
        <v>1228</v>
      </c>
      <c r="AB292" t="s">
        <v>1234</v>
      </c>
      <c r="AC292" t="s">
        <v>1235</v>
      </c>
      <c r="AD292" t="s">
        <v>1236</v>
      </c>
      <c r="AE292" t="s">
        <v>1237</v>
      </c>
      <c r="AF292" t="s">
        <v>54</v>
      </c>
      <c r="AG292" t="s">
        <v>1238</v>
      </c>
      <c r="AH292" s="18" t="str">
        <f>IFERROR(VLOOKUP(AB292&amp;AC292&amp;AD292&amp;AE292&amp;AF292&amp;AG292,Addresses!A:D,4,FALSE), "000000000000000")</f>
        <v>SHIPSF000043956</v>
      </c>
      <c r="AJ292"/>
      <c r="AK292"/>
      <c r="AL292"/>
      <c r="AM292"/>
      <c r="AN292"/>
    </row>
    <row r="293" spans="1:40" x14ac:dyDescent="0.25">
      <c r="A293"/>
      <c r="B293"/>
      <c r="C293"/>
      <c r="D293"/>
      <c r="E293"/>
      <c r="F293"/>
      <c r="G293"/>
      <c r="H293"/>
      <c r="I293"/>
      <c r="U293" t="str">
        <f t="shared" si="10"/>
        <v>Hart Co School District, KY</v>
      </c>
      <c r="V293" t="s">
        <v>41</v>
      </c>
      <c r="W293" t="s">
        <v>54</v>
      </c>
      <c r="X293" t="s">
        <v>1227</v>
      </c>
      <c r="Y293" t="s">
        <v>1228</v>
      </c>
      <c r="Z293" t="s">
        <v>1227</v>
      </c>
      <c r="AA293" t="s">
        <v>1228</v>
      </c>
      <c r="AB293" t="s">
        <v>1239</v>
      </c>
      <c r="AC293" t="s">
        <v>1240</v>
      </c>
      <c r="AD293" t="s">
        <v>1241</v>
      </c>
      <c r="AE293" t="s">
        <v>1242</v>
      </c>
      <c r="AF293" t="s">
        <v>54</v>
      </c>
      <c r="AG293" t="s">
        <v>1243</v>
      </c>
      <c r="AH293" s="18" t="str">
        <f>IFERROR(VLOOKUP(AB293&amp;AC293&amp;AD293&amp;AE293&amp;AF293&amp;AG293,Addresses!A:D,4,FALSE), "000000000000000")</f>
        <v>SHIPSF000043729</v>
      </c>
      <c r="AJ293"/>
      <c r="AK293"/>
      <c r="AL293"/>
      <c r="AM293"/>
      <c r="AN293"/>
    </row>
    <row r="294" spans="1:40" x14ac:dyDescent="0.25">
      <c r="A294"/>
      <c r="B294"/>
      <c r="C294"/>
      <c r="D294"/>
      <c r="E294"/>
      <c r="F294"/>
      <c r="G294"/>
      <c r="H294"/>
      <c r="I294"/>
      <c r="U294" t="str">
        <f t="shared" si="10"/>
        <v>Hart Co School District, KY</v>
      </c>
      <c r="V294" t="s">
        <v>41</v>
      </c>
      <c r="W294" t="s">
        <v>54</v>
      </c>
      <c r="X294" t="s">
        <v>1227</v>
      </c>
      <c r="Y294" t="s">
        <v>1228</v>
      </c>
      <c r="Z294" t="s">
        <v>1227</v>
      </c>
      <c r="AA294" t="s">
        <v>1228</v>
      </c>
      <c r="AB294" t="s">
        <v>1249</v>
      </c>
      <c r="AC294" t="s">
        <v>1250</v>
      </c>
      <c r="AD294" t="s">
        <v>1251</v>
      </c>
      <c r="AE294" t="s">
        <v>1252</v>
      </c>
      <c r="AF294" t="s">
        <v>54</v>
      </c>
      <c r="AG294" t="s">
        <v>1253</v>
      </c>
      <c r="AH294" s="18" t="str">
        <f>IFERROR(VLOOKUP(AB294&amp;AC294&amp;AD294&amp;AE294&amp;AF294&amp;AG294,Addresses!A:D,4,FALSE), "000000000000000")</f>
        <v>SHIPSF000043704</v>
      </c>
      <c r="AJ294"/>
      <c r="AK294"/>
      <c r="AL294"/>
      <c r="AM294"/>
      <c r="AN294"/>
    </row>
    <row r="295" spans="1:40" x14ac:dyDescent="0.25">
      <c r="A295"/>
      <c r="B295"/>
      <c r="C295"/>
      <c r="D295"/>
      <c r="E295"/>
      <c r="F295"/>
      <c r="G295"/>
      <c r="H295"/>
      <c r="I295"/>
      <c r="U295" t="str">
        <f t="shared" si="10"/>
        <v>Hazard Ind School District, KY</v>
      </c>
      <c r="V295" t="s">
        <v>41</v>
      </c>
      <c r="W295" t="s">
        <v>54</v>
      </c>
      <c r="X295" t="s">
        <v>1254</v>
      </c>
      <c r="Y295" t="s">
        <v>1255</v>
      </c>
      <c r="Z295" t="s">
        <v>1254</v>
      </c>
      <c r="AA295" t="s">
        <v>1255</v>
      </c>
      <c r="AB295" t="s">
        <v>1256</v>
      </c>
      <c r="AC295" t="s">
        <v>4395</v>
      </c>
      <c r="AD295" t="s">
        <v>1257</v>
      </c>
      <c r="AE295" t="s">
        <v>1258</v>
      </c>
      <c r="AF295" t="s">
        <v>54</v>
      </c>
      <c r="AG295" t="s">
        <v>1259</v>
      </c>
      <c r="AH295" s="18" t="str">
        <f>IFERROR(VLOOKUP(AB295&amp;AC295&amp;AD295&amp;AE295&amp;AF295&amp;AG295,Addresses!A:D,4,FALSE), "000000000000000")</f>
        <v>SHIPSF000054287</v>
      </c>
      <c r="AJ295"/>
      <c r="AK295"/>
      <c r="AL295"/>
      <c r="AM295"/>
      <c r="AN295"/>
    </row>
    <row r="296" spans="1:40" x14ac:dyDescent="0.25">
      <c r="A296"/>
      <c r="B296"/>
      <c r="C296"/>
      <c r="D296"/>
      <c r="E296"/>
      <c r="F296"/>
      <c r="G296"/>
      <c r="H296"/>
      <c r="I296"/>
      <c r="U296" t="str">
        <f t="shared" si="10"/>
        <v>Henderson Co School District, KY</v>
      </c>
      <c r="V296" t="s">
        <v>41</v>
      </c>
      <c r="W296" t="s">
        <v>54</v>
      </c>
      <c r="X296" t="s">
        <v>1260</v>
      </c>
      <c r="Y296" t="s">
        <v>1261</v>
      </c>
      <c r="Z296" t="s">
        <v>1260</v>
      </c>
      <c r="AA296" t="s">
        <v>1261</v>
      </c>
      <c r="AB296" t="s">
        <v>1262</v>
      </c>
      <c r="AC296" t="s">
        <v>4399</v>
      </c>
      <c r="AD296" t="s">
        <v>1263</v>
      </c>
      <c r="AE296" t="s">
        <v>1264</v>
      </c>
      <c r="AF296" t="s">
        <v>54</v>
      </c>
      <c r="AG296" t="s">
        <v>1265</v>
      </c>
      <c r="AH296" s="18" t="str">
        <f>IFERROR(VLOOKUP(AB296&amp;AC296&amp;AD296&amp;AE296&amp;AF296&amp;AG296,Addresses!A:D,4,FALSE), "000000000000000")</f>
        <v>SHIPSF000123376</v>
      </c>
      <c r="AJ296"/>
      <c r="AK296"/>
      <c r="AL296"/>
      <c r="AM296"/>
      <c r="AN296"/>
    </row>
    <row r="297" spans="1:40" x14ac:dyDescent="0.25">
      <c r="A297"/>
      <c r="B297"/>
      <c r="C297"/>
      <c r="D297"/>
      <c r="E297"/>
      <c r="F297"/>
      <c r="G297"/>
      <c r="H297"/>
      <c r="I297"/>
      <c r="U297" t="str">
        <f t="shared" si="10"/>
        <v>Henderson Co School District, KY</v>
      </c>
      <c r="V297" t="s">
        <v>41</v>
      </c>
      <c r="W297" t="s">
        <v>54</v>
      </c>
      <c r="X297" t="s">
        <v>1260</v>
      </c>
      <c r="Y297" t="s">
        <v>1261</v>
      </c>
      <c r="Z297" t="s">
        <v>1260</v>
      </c>
      <c r="AA297" t="s">
        <v>1261</v>
      </c>
      <c r="AB297" t="s">
        <v>9840</v>
      </c>
      <c r="AC297" t="s">
        <v>9841</v>
      </c>
      <c r="AD297" t="s">
        <v>9842</v>
      </c>
      <c r="AE297" t="s">
        <v>1269</v>
      </c>
      <c r="AF297" t="s">
        <v>54</v>
      </c>
      <c r="AG297" t="s">
        <v>1270</v>
      </c>
      <c r="AH297" s="18" t="str">
        <f>IFERROR(VLOOKUP(AB297&amp;AC297&amp;AD297&amp;AE297&amp;AF297&amp;AG297,Addresses!A:D,4,FALSE), "000000000000000")</f>
        <v>000000000000000</v>
      </c>
      <c r="AJ297"/>
      <c r="AK297"/>
      <c r="AL297"/>
      <c r="AM297"/>
      <c r="AN297"/>
    </row>
    <row r="298" spans="1:40" x14ac:dyDescent="0.25">
      <c r="A298"/>
      <c r="B298"/>
      <c r="C298"/>
      <c r="D298"/>
      <c r="E298"/>
      <c r="F298"/>
      <c r="G298"/>
      <c r="H298"/>
      <c r="I298"/>
      <c r="U298" t="str">
        <f t="shared" si="10"/>
        <v>Henderson Co School District, KY</v>
      </c>
      <c r="V298" t="s">
        <v>41</v>
      </c>
      <c r="W298" t="s">
        <v>54</v>
      </c>
      <c r="X298" t="s">
        <v>1260</v>
      </c>
      <c r="Y298" t="s">
        <v>1261</v>
      </c>
      <c r="Z298" t="s">
        <v>1260</v>
      </c>
      <c r="AA298" t="s">
        <v>1261</v>
      </c>
      <c r="AB298" t="s">
        <v>1280</v>
      </c>
      <c r="AC298" t="s">
        <v>1281</v>
      </c>
      <c r="AD298" t="s">
        <v>1282</v>
      </c>
      <c r="AE298" t="s">
        <v>1269</v>
      </c>
      <c r="AF298" t="s">
        <v>54</v>
      </c>
      <c r="AG298" t="s">
        <v>1270</v>
      </c>
      <c r="AH298" s="18" t="str">
        <f>IFERROR(VLOOKUP(AB298&amp;AC298&amp;AD298&amp;AE298&amp;AF298&amp;AG298,Addresses!A:D,4,FALSE), "000000000000000")</f>
        <v>SHIPSF000123382</v>
      </c>
      <c r="AJ298"/>
      <c r="AK298"/>
      <c r="AL298"/>
      <c r="AM298"/>
      <c r="AN298"/>
    </row>
    <row r="299" spans="1:40" x14ac:dyDescent="0.25">
      <c r="A299"/>
      <c r="B299"/>
      <c r="C299"/>
      <c r="D299"/>
      <c r="E299"/>
      <c r="F299"/>
      <c r="G299"/>
      <c r="H299"/>
      <c r="I299"/>
      <c r="U299" t="str">
        <f t="shared" si="10"/>
        <v>Henderson Co School District, KY</v>
      </c>
      <c r="V299" t="s">
        <v>41</v>
      </c>
      <c r="W299" t="s">
        <v>54</v>
      </c>
      <c r="X299" t="s">
        <v>1260</v>
      </c>
      <c r="Y299" t="s">
        <v>1261</v>
      </c>
      <c r="Z299" t="s">
        <v>1260</v>
      </c>
      <c r="AA299" t="s">
        <v>1261</v>
      </c>
      <c r="AB299" t="s">
        <v>1266</v>
      </c>
      <c r="AC299" t="s">
        <v>1267</v>
      </c>
      <c r="AD299" t="s">
        <v>1268</v>
      </c>
      <c r="AE299" t="s">
        <v>1269</v>
      </c>
      <c r="AF299" t="s">
        <v>54</v>
      </c>
      <c r="AG299" t="s">
        <v>1270</v>
      </c>
      <c r="AH299" s="18" t="str">
        <f>IFERROR(VLOOKUP(AB299&amp;AC299&amp;AD299&amp;AE299&amp;AF299&amp;AG299,Addresses!A:D,4,FALSE), "000000000000000")</f>
        <v>SHIPSF000123377</v>
      </c>
      <c r="AJ299"/>
      <c r="AK299"/>
      <c r="AL299"/>
      <c r="AM299"/>
      <c r="AN299"/>
    </row>
    <row r="300" spans="1:40" x14ac:dyDescent="0.25">
      <c r="A300"/>
      <c r="B300"/>
      <c r="C300"/>
      <c r="D300"/>
      <c r="E300"/>
      <c r="F300"/>
      <c r="G300"/>
      <c r="H300"/>
      <c r="I300"/>
      <c r="U300" t="str">
        <f t="shared" si="10"/>
        <v>Henderson Co School District, KY</v>
      </c>
      <c r="V300" t="s">
        <v>41</v>
      </c>
      <c r="W300" t="s">
        <v>54</v>
      </c>
      <c r="X300" t="s">
        <v>1260</v>
      </c>
      <c r="Y300" t="s">
        <v>1261</v>
      </c>
      <c r="Z300" t="s">
        <v>1260</v>
      </c>
      <c r="AA300" t="s">
        <v>1261</v>
      </c>
      <c r="AB300" t="s">
        <v>1271</v>
      </c>
      <c r="AC300" t="s">
        <v>1272</v>
      </c>
      <c r="AD300" t="s">
        <v>1273</v>
      </c>
      <c r="AE300" t="s">
        <v>1269</v>
      </c>
      <c r="AF300" t="s">
        <v>54</v>
      </c>
      <c r="AG300" t="s">
        <v>1270</v>
      </c>
      <c r="AH300" s="18" t="str">
        <f>IFERROR(VLOOKUP(AB300&amp;AC300&amp;AD300&amp;AE300&amp;AF300&amp;AG300,Addresses!A:D,4,FALSE), "000000000000000")</f>
        <v>SHIPSF000123379</v>
      </c>
      <c r="AJ300"/>
      <c r="AK300"/>
      <c r="AL300"/>
      <c r="AM300"/>
      <c r="AN300"/>
    </row>
    <row r="301" spans="1:40" x14ac:dyDescent="0.25">
      <c r="A301"/>
      <c r="B301"/>
      <c r="C301"/>
      <c r="D301"/>
      <c r="E301"/>
      <c r="F301"/>
      <c r="G301"/>
      <c r="H301"/>
      <c r="I301"/>
      <c r="U301" t="str">
        <f t="shared" si="10"/>
        <v>Henderson Co School District, KY</v>
      </c>
      <c r="V301" t="s">
        <v>41</v>
      </c>
      <c r="W301" t="s">
        <v>54</v>
      </c>
      <c r="X301" t="s">
        <v>1260</v>
      </c>
      <c r="Y301" t="s">
        <v>1261</v>
      </c>
      <c r="Z301" t="s">
        <v>1260</v>
      </c>
      <c r="AA301" t="s">
        <v>1261</v>
      </c>
      <c r="AB301" t="s">
        <v>1283</v>
      </c>
      <c r="AC301" t="s">
        <v>1284</v>
      </c>
      <c r="AD301" t="s">
        <v>1285</v>
      </c>
      <c r="AE301" t="s">
        <v>1269</v>
      </c>
      <c r="AF301" t="s">
        <v>54</v>
      </c>
      <c r="AG301" t="s">
        <v>1270</v>
      </c>
      <c r="AH301" s="18" t="str">
        <f>IFERROR(VLOOKUP(AB301&amp;AC301&amp;AD301&amp;AE301&amp;AF301&amp;AG301,Addresses!A:D,4,FALSE), "000000000000000")</f>
        <v>SHIPSF000123383</v>
      </c>
      <c r="AJ301"/>
      <c r="AK301"/>
      <c r="AL301"/>
      <c r="AM301"/>
      <c r="AN301"/>
    </row>
    <row r="302" spans="1:40" x14ac:dyDescent="0.25">
      <c r="A302"/>
      <c r="B302"/>
      <c r="C302"/>
      <c r="D302"/>
      <c r="E302"/>
      <c r="F302"/>
      <c r="G302"/>
      <c r="H302"/>
      <c r="I302"/>
      <c r="U302" t="str">
        <f t="shared" si="10"/>
        <v>Henderson Co School District, KY</v>
      </c>
      <c r="V302" t="s">
        <v>41</v>
      </c>
      <c r="W302" t="s">
        <v>54</v>
      </c>
      <c r="X302" t="s">
        <v>1260</v>
      </c>
      <c r="Y302" t="s">
        <v>1261</v>
      </c>
      <c r="Z302" t="s">
        <v>1260</v>
      </c>
      <c r="AA302" t="s">
        <v>1261</v>
      </c>
      <c r="AB302" t="s">
        <v>1286</v>
      </c>
      <c r="AC302" t="s">
        <v>1287</v>
      </c>
      <c r="AD302" t="s">
        <v>1288</v>
      </c>
      <c r="AE302" t="s">
        <v>1289</v>
      </c>
      <c r="AF302" t="s">
        <v>54</v>
      </c>
      <c r="AG302" t="s">
        <v>1290</v>
      </c>
      <c r="AH302" s="18" t="str">
        <f>IFERROR(VLOOKUP(AB302&amp;AC302&amp;AD302&amp;AE302&amp;AF302&amp;AG302,Addresses!A:D,4,FALSE), "000000000000000")</f>
        <v>SHIPSF000123384</v>
      </c>
      <c r="AJ302"/>
      <c r="AK302"/>
      <c r="AL302"/>
      <c r="AM302"/>
      <c r="AN302"/>
    </row>
    <row r="303" spans="1:40" x14ac:dyDescent="0.25">
      <c r="A303"/>
      <c r="B303"/>
      <c r="C303"/>
      <c r="D303"/>
      <c r="E303"/>
      <c r="F303"/>
      <c r="G303"/>
      <c r="H303"/>
      <c r="I303"/>
      <c r="U303" t="str">
        <f t="shared" si="10"/>
        <v>Henderson Co School District, KY</v>
      </c>
      <c r="V303" t="s">
        <v>41</v>
      </c>
      <c r="W303" t="s">
        <v>54</v>
      </c>
      <c r="X303" t="s">
        <v>1260</v>
      </c>
      <c r="Y303" t="s">
        <v>1261</v>
      </c>
      <c r="Z303" t="s">
        <v>1260</v>
      </c>
      <c r="AA303" t="s">
        <v>1261</v>
      </c>
      <c r="AB303" t="s">
        <v>1277</v>
      </c>
      <c r="AC303" t="s">
        <v>1278</v>
      </c>
      <c r="AD303" t="s">
        <v>1279</v>
      </c>
      <c r="AE303" t="s">
        <v>1269</v>
      </c>
      <c r="AF303" t="s">
        <v>54</v>
      </c>
      <c r="AG303" t="s">
        <v>1270</v>
      </c>
      <c r="AH303" s="18" t="str">
        <f>IFERROR(VLOOKUP(AB303&amp;AC303&amp;AD303&amp;AE303&amp;AF303&amp;AG303,Addresses!A:D,4,FALSE), "000000000000000")</f>
        <v>SHIPSF000123381</v>
      </c>
      <c r="AJ303"/>
      <c r="AK303"/>
      <c r="AL303"/>
      <c r="AM303"/>
      <c r="AN303"/>
    </row>
    <row r="304" spans="1:40" x14ac:dyDescent="0.25">
      <c r="A304"/>
      <c r="B304"/>
      <c r="C304"/>
      <c r="D304"/>
      <c r="E304"/>
      <c r="F304"/>
      <c r="G304"/>
      <c r="H304"/>
      <c r="I304"/>
      <c r="U304" t="str">
        <f t="shared" si="10"/>
        <v>Henderson Co School District, KY</v>
      </c>
      <c r="V304" t="s">
        <v>41</v>
      </c>
      <c r="W304" t="s">
        <v>54</v>
      </c>
      <c r="X304" t="s">
        <v>1260</v>
      </c>
      <c r="Y304" t="s">
        <v>1261</v>
      </c>
      <c r="Z304" t="s">
        <v>1260</v>
      </c>
      <c r="AA304" t="s">
        <v>1261</v>
      </c>
      <c r="AB304" t="s">
        <v>1274</v>
      </c>
      <c r="AC304" t="s">
        <v>1275</v>
      </c>
      <c r="AD304" t="s">
        <v>1276</v>
      </c>
      <c r="AE304" t="s">
        <v>1269</v>
      </c>
      <c r="AF304" t="s">
        <v>54</v>
      </c>
      <c r="AG304" t="s">
        <v>1270</v>
      </c>
      <c r="AH304" s="18" t="str">
        <f>IFERROR(VLOOKUP(AB304&amp;AC304&amp;AD304&amp;AE304&amp;AF304&amp;AG304,Addresses!A:D,4,FALSE), "000000000000000")</f>
        <v>SHIPSF000123380</v>
      </c>
      <c r="AJ304"/>
      <c r="AK304"/>
      <c r="AL304"/>
      <c r="AM304"/>
      <c r="AN304"/>
    </row>
    <row r="305" spans="1:40" x14ac:dyDescent="0.25">
      <c r="A305"/>
      <c r="B305"/>
      <c r="C305"/>
      <c r="D305"/>
      <c r="E305"/>
      <c r="F305"/>
      <c r="G305"/>
      <c r="H305"/>
      <c r="I305"/>
      <c r="U305" t="str">
        <f t="shared" si="10"/>
        <v>Henry Co Public School Dist, KY</v>
      </c>
      <c r="V305" t="s">
        <v>41</v>
      </c>
      <c r="W305" t="s">
        <v>54</v>
      </c>
      <c r="X305" t="s">
        <v>1291</v>
      </c>
      <c r="Y305" t="s">
        <v>1292</v>
      </c>
      <c r="Z305" t="s">
        <v>1291</v>
      </c>
      <c r="AA305" t="s">
        <v>1292</v>
      </c>
      <c r="AB305" t="s">
        <v>1297</v>
      </c>
      <c r="AC305" t="s">
        <v>132</v>
      </c>
      <c r="AD305" t="s">
        <v>1298</v>
      </c>
      <c r="AE305" t="s">
        <v>1299</v>
      </c>
      <c r="AF305" t="s">
        <v>54</v>
      </c>
      <c r="AG305" t="s">
        <v>1300</v>
      </c>
      <c r="AH305" s="18" t="str">
        <f>IFERROR(VLOOKUP(AB305&amp;AC305&amp;AD305&amp;AE305&amp;AF305&amp;AG305,Addresses!A:D,4,FALSE), "000000000000000")</f>
        <v>SHIPSF000043744</v>
      </c>
      <c r="AJ305"/>
      <c r="AK305"/>
      <c r="AL305"/>
      <c r="AM305"/>
      <c r="AN305"/>
    </row>
    <row r="306" spans="1:40" x14ac:dyDescent="0.25">
      <c r="A306"/>
      <c r="B306"/>
      <c r="C306"/>
      <c r="D306"/>
      <c r="E306"/>
      <c r="F306"/>
      <c r="G306"/>
      <c r="H306"/>
      <c r="I306"/>
      <c r="U306" t="str">
        <f t="shared" si="10"/>
        <v>Henry Co Public School Dist, KY</v>
      </c>
      <c r="V306" t="s">
        <v>41</v>
      </c>
      <c r="W306" t="s">
        <v>54</v>
      </c>
      <c r="X306" t="s">
        <v>1291</v>
      </c>
      <c r="Y306" t="s">
        <v>1292</v>
      </c>
      <c r="Z306" t="s">
        <v>1291</v>
      </c>
      <c r="AA306" t="s">
        <v>1292</v>
      </c>
      <c r="AB306" t="s">
        <v>1293</v>
      </c>
      <c r="AC306" t="s">
        <v>1294</v>
      </c>
      <c r="AD306" t="s">
        <v>1295</v>
      </c>
      <c r="AE306" t="s">
        <v>17</v>
      </c>
      <c r="AF306" t="s">
        <v>54</v>
      </c>
      <c r="AG306" t="s">
        <v>1296</v>
      </c>
      <c r="AH306" s="18" t="str">
        <f>IFERROR(VLOOKUP(AB306&amp;AC306&amp;AD306&amp;AE306&amp;AF306&amp;AG306,Addresses!A:D,4,FALSE), "000000000000000")</f>
        <v>SHIPSF000043747</v>
      </c>
      <c r="AJ306"/>
      <c r="AK306"/>
      <c r="AL306"/>
      <c r="AM306"/>
      <c r="AN306"/>
    </row>
    <row r="307" spans="1:40" x14ac:dyDescent="0.25">
      <c r="A307"/>
      <c r="B307"/>
      <c r="C307"/>
      <c r="D307"/>
      <c r="E307"/>
      <c r="F307"/>
      <c r="G307"/>
      <c r="H307"/>
      <c r="I307"/>
      <c r="U307" t="str">
        <f t="shared" si="10"/>
        <v>Henry Co Public School Dist, KY</v>
      </c>
      <c r="V307" t="s">
        <v>41</v>
      </c>
      <c r="W307" t="s">
        <v>54</v>
      </c>
      <c r="X307" t="s">
        <v>1291</v>
      </c>
      <c r="Y307" t="s">
        <v>1292</v>
      </c>
      <c r="Z307" t="s">
        <v>1291</v>
      </c>
      <c r="AA307" t="s">
        <v>1292</v>
      </c>
      <c r="AB307" t="s">
        <v>1301</v>
      </c>
      <c r="AC307" t="s">
        <v>1302</v>
      </c>
      <c r="AD307" t="s">
        <v>1303</v>
      </c>
      <c r="AE307" t="s">
        <v>16</v>
      </c>
      <c r="AF307" t="s">
        <v>54</v>
      </c>
      <c r="AG307" t="s">
        <v>1304</v>
      </c>
      <c r="AH307" s="18" t="str">
        <f>IFERROR(VLOOKUP(AB307&amp;AC307&amp;AD307&amp;AE307&amp;AF307&amp;AG307,Addresses!A:D,4,FALSE), "000000000000000")</f>
        <v>SHIPSF000043759</v>
      </c>
      <c r="AJ307"/>
      <c r="AK307"/>
      <c r="AL307"/>
      <c r="AM307"/>
      <c r="AN307"/>
    </row>
    <row r="308" spans="1:40" x14ac:dyDescent="0.25">
      <c r="A308"/>
      <c r="B308"/>
      <c r="C308"/>
      <c r="D308"/>
      <c r="E308"/>
      <c r="F308"/>
      <c r="G308"/>
      <c r="H308"/>
      <c r="I308"/>
      <c r="U308" t="str">
        <f t="shared" si="10"/>
        <v>Hickman Co School District, KY</v>
      </c>
      <c r="V308" t="s">
        <v>41</v>
      </c>
      <c r="W308" t="s">
        <v>54</v>
      </c>
      <c r="X308" t="s">
        <v>1305</v>
      </c>
      <c r="Y308" t="s">
        <v>1306</v>
      </c>
      <c r="Z308" t="s">
        <v>1305</v>
      </c>
      <c r="AA308" t="s">
        <v>1306</v>
      </c>
      <c r="AB308" t="s">
        <v>1307</v>
      </c>
      <c r="AC308" t="s">
        <v>1308</v>
      </c>
      <c r="AD308" t="s">
        <v>1309</v>
      </c>
      <c r="AE308" t="s">
        <v>1310</v>
      </c>
      <c r="AF308" t="s">
        <v>54</v>
      </c>
      <c r="AG308" t="s">
        <v>1311</v>
      </c>
      <c r="AH308" s="18" t="str">
        <f>IFERROR(VLOOKUP(AB308&amp;AC308&amp;AD308&amp;AE308&amp;AF308&amp;AG308,Addresses!A:D,4,FALSE), "000000000000000")</f>
        <v>SHIPSF000043745</v>
      </c>
      <c r="AJ308"/>
      <c r="AK308"/>
      <c r="AL308"/>
      <c r="AM308"/>
      <c r="AN308"/>
    </row>
    <row r="309" spans="1:40" x14ac:dyDescent="0.25">
      <c r="A309"/>
      <c r="B309"/>
      <c r="C309"/>
      <c r="D309"/>
      <c r="E309"/>
      <c r="F309"/>
      <c r="G309"/>
      <c r="H309"/>
      <c r="I309"/>
      <c r="U309" t="str">
        <f t="shared" si="10"/>
        <v>Hopkins Co School District, KY</v>
      </c>
      <c r="V309" t="s">
        <v>41</v>
      </c>
      <c r="W309" t="s">
        <v>54</v>
      </c>
      <c r="X309" t="s">
        <v>1312</v>
      </c>
      <c r="Y309" t="s">
        <v>1313</v>
      </c>
      <c r="Z309" t="s">
        <v>1312</v>
      </c>
      <c r="AA309" t="s">
        <v>1313</v>
      </c>
      <c r="AB309" t="s">
        <v>1319</v>
      </c>
      <c r="AC309" t="s">
        <v>1320</v>
      </c>
      <c r="AD309" t="s">
        <v>1321</v>
      </c>
      <c r="AE309" t="s">
        <v>1322</v>
      </c>
      <c r="AF309" t="s">
        <v>54</v>
      </c>
      <c r="AG309" t="s">
        <v>1323</v>
      </c>
      <c r="AH309" s="18" t="str">
        <f>IFERROR(VLOOKUP(AB309&amp;AC309&amp;AD309&amp;AE309&amp;AF309&amp;AG309,Addresses!A:D,4,FALSE), "000000000000000")</f>
        <v>SHIPSF000043738</v>
      </c>
      <c r="AJ309"/>
      <c r="AK309"/>
      <c r="AL309"/>
      <c r="AM309"/>
      <c r="AN309"/>
    </row>
    <row r="310" spans="1:40" x14ac:dyDescent="0.25">
      <c r="A310"/>
      <c r="B310"/>
      <c r="C310"/>
      <c r="D310"/>
      <c r="E310"/>
      <c r="F310"/>
      <c r="G310"/>
      <c r="H310"/>
      <c r="I310"/>
      <c r="U310" t="str">
        <f t="shared" si="10"/>
        <v>Hopkins Co School District, KY</v>
      </c>
      <c r="V310" t="s">
        <v>41</v>
      </c>
      <c r="W310" t="s">
        <v>54</v>
      </c>
      <c r="X310" t="s">
        <v>1312</v>
      </c>
      <c r="Y310" t="s">
        <v>1313</v>
      </c>
      <c r="Z310" t="s">
        <v>1312</v>
      </c>
      <c r="AA310" t="s">
        <v>1313</v>
      </c>
      <c r="AB310" t="s">
        <v>1332</v>
      </c>
      <c r="AC310" t="s">
        <v>1333</v>
      </c>
      <c r="AD310" t="s">
        <v>1334</v>
      </c>
      <c r="AE310" t="s">
        <v>1322</v>
      </c>
      <c r="AF310" t="s">
        <v>54</v>
      </c>
      <c r="AG310" t="s">
        <v>1323</v>
      </c>
      <c r="AH310" s="18" t="str">
        <f>IFERROR(VLOOKUP(AB310&amp;AC310&amp;AD310&amp;AE310&amp;AF310&amp;AG310,Addresses!A:D,4,FALSE), "000000000000000")</f>
        <v>SHIPSF000043739</v>
      </c>
      <c r="AJ310"/>
      <c r="AK310"/>
      <c r="AL310"/>
      <c r="AM310"/>
      <c r="AN310"/>
    </row>
    <row r="311" spans="1:40" x14ac:dyDescent="0.25">
      <c r="A311"/>
      <c r="B311"/>
      <c r="C311"/>
      <c r="D311"/>
      <c r="E311"/>
      <c r="F311"/>
      <c r="G311"/>
      <c r="H311"/>
      <c r="I311"/>
      <c r="U311" t="str">
        <f t="shared" si="10"/>
        <v>Hopkins Co School District, KY</v>
      </c>
      <c r="V311" t="s">
        <v>41</v>
      </c>
      <c r="W311" t="s">
        <v>54</v>
      </c>
      <c r="X311" t="s">
        <v>1312</v>
      </c>
      <c r="Y311" t="s">
        <v>1313</v>
      </c>
      <c r="Z311" t="s">
        <v>1312</v>
      </c>
      <c r="AA311" t="s">
        <v>1313</v>
      </c>
      <c r="AB311" t="s">
        <v>1335</v>
      </c>
      <c r="AC311" t="s">
        <v>1224</v>
      </c>
      <c r="AD311" t="s">
        <v>1336</v>
      </c>
      <c r="AE311" t="s">
        <v>1337</v>
      </c>
      <c r="AF311" t="s">
        <v>54</v>
      </c>
      <c r="AG311" t="s">
        <v>1338</v>
      </c>
      <c r="AH311" s="18" t="str">
        <f>IFERROR(VLOOKUP(AB311&amp;AC311&amp;AD311&amp;AE311&amp;AF311&amp;AG311,Addresses!A:D,4,FALSE), "000000000000000")</f>
        <v>SHIPSF000043757</v>
      </c>
      <c r="AJ311"/>
      <c r="AK311"/>
      <c r="AL311"/>
      <c r="AM311"/>
      <c r="AN311"/>
    </row>
    <row r="312" spans="1:40" x14ac:dyDescent="0.25">
      <c r="A312"/>
      <c r="B312"/>
      <c r="C312"/>
      <c r="D312"/>
      <c r="E312"/>
      <c r="F312"/>
      <c r="G312"/>
      <c r="H312"/>
      <c r="I312"/>
      <c r="U312" t="str">
        <f t="shared" si="10"/>
        <v>Hopkins Co School District, KY</v>
      </c>
      <c r="V312" t="s">
        <v>41</v>
      </c>
      <c r="W312" t="s">
        <v>54</v>
      </c>
      <c r="X312" t="s">
        <v>1312</v>
      </c>
      <c r="Y312" t="s">
        <v>1313</v>
      </c>
      <c r="Z312" t="s">
        <v>1312</v>
      </c>
      <c r="AA312" t="s">
        <v>1313</v>
      </c>
      <c r="AB312" t="s">
        <v>1341</v>
      </c>
      <c r="AC312" t="s">
        <v>4401</v>
      </c>
      <c r="AD312" t="s">
        <v>1342</v>
      </c>
      <c r="AE312" t="s">
        <v>1343</v>
      </c>
      <c r="AF312" t="s">
        <v>54</v>
      </c>
      <c r="AG312" t="s">
        <v>1344</v>
      </c>
      <c r="AH312" s="18" t="str">
        <f>IFERROR(VLOOKUP(AB312&amp;AC312&amp;AD312&amp;AE312&amp;AF312&amp;AG312,Addresses!A:D,4,FALSE), "000000000000000")</f>
        <v>SHIPSF000043746</v>
      </c>
      <c r="AJ312"/>
      <c r="AK312"/>
      <c r="AL312"/>
      <c r="AM312"/>
      <c r="AN312"/>
    </row>
    <row r="313" spans="1:40" x14ac:dyDescent="0.25">
      <c r="A313"/>
      <c r="B313"/>
      <c r="C313"/>
      <c r="D313"/>
      <c r="E313"/>
      <c r="F313"/>
      <c r="G313"/>
      <c r="H313"/>
      <c r="I313"/>
      <c r="U313" t="str">
        <f t="shared" si="10"/>
        <v>Hopkins Co School District, KY</v>
      </c>
      <c r="V313" t="s">
        <v>41</v>
      </c>
      <c r="W313" t="s">
        <v>54</v>
      </c>
      <c r="X313" t="s">
        <v>1312</v>
      </c>
      <c r="Y313" t="s">
        <v>1313</v>
      </c>
      <c r="Z313" t="s">
        <v>1312</v>
      </c>
      <c r="AA313" t="s">
        <v>1313</v>
      </c>
      <c r="AB313" t="s">
        <v>1339</v>
      </c>
      <c r="AC313" t="s">
        <v>4405</v>
      </c>
      <c r="AD313" t="s">
        <v>1340</v>
      </c>
      <c r="AE313" t="s">
        <v>1322</v>
      </c>
      <c r="AF313" t="s">
        <v>54</v>
      </c>
      <c r="AG313" t="s">
        <v>1323</v>
      </c>
      <c r="AH313" s="18" t="str">
        <f>IFERROR(VLOOKUP(AB313&amp;AC313&amp;AD313&amp;AE313&amp;AF313&amp;AG313,Addresses!A:D,4,FALSE), "000000000000000")</f>
        <v>SHIPSF000123098</v>
      </c>
      <c r="AJ313"/>
      <c r="AK313"/>
      <c r="AL313"/>
      <c r="AM313"/>
      <c r="AN313"/>
    </row>
    <row r="314" spans="1:40" x14ac:dyDescent="0.25">
      <c r="A314"/>
      <c r="B314"/>
      <c r="C314"/>
      <c r="D314"/>
      <c r="E314"/>
      <c r="F314"/>
      <c r="G314"/>
      <c r="H314"/>
      <c r="I314"/>
      <c r="U314" t="str">
        <f t="shared" si="10"/>
        <v>Hopkins Co School District, KY</v>
      </c>
      <c r="V314" t="s">
        <v>41</v>
      </c>
      <c r="W314" t="s">
        <v>54</v>
      </c>
      <c r="X314" t="s">
        <v>1312</v>
      </c>
      <c r="Y314" t="s">
        <v>1313</v>
      </c>
      <c r="Z314" t="s">
        <v>1312</v>
      </c>
      <c r="AA314" t="s">
        <v>1313</v>
      </c>
      <c r="AB314" t="s">
        <v>1329</v>
      </c>
      <c r="AC314" t="s">
        <v>1330</v>
      </c>
      <c r="AD314" t="s">
        <v>1331</v>
      </c>
      <c r="AE314" t="s">
        <v>1322</v>
      </c>
      <c r="AF314" t="s">
        <v>54</v>
      </c>
      <c r="AG314" t="s">
        <v>1323</v>
      </c>
      <c r="AH314" s="18" t="str">
        <f>IFERROR(VLOOKUP(AB314&amp;AC314&amp;AD314&amp;AE314&amp;AF314&amp;AG314,Addresses!A:D,4,FALSE), "000000000000000")</f>
        <v>SHIPSF000043764</v>
      </c>
      <c r="AJ314"/>
      <c r="AK314"/>
      <c r="AL314"/>
      <c r="AM314"/>
      <c r="AN314"/>
    </row>
    <row r="315" spans="1:40" x14ac:dyDescent="0.25">
      <c r="A315"/>
      <c r="B315"/>
      <c r="C315"/>
      <c r="D315"/>
      <c r="E315"/>
      <c r="F315"/>
      <c r="G315"/>
      <c r="H315"/>
      <c r="I315"/>
      <c r="U315" t="str">
        <f t="shared" si="10"/>
        <v>Hopkins Co School District, KY</v>
      </c>
      <c r="V315" t="s">
        <v>41</v>
      </c>
      <c r="W315" t="s">
        <v>54</v>
      </c>
      <c r="X315" t="s">
        <v>1312</v>
      </c>
      <c r="Y315" t="s">
        <v>1313</v>
      </c>
      <c r="Z315" t="s">
        <v>1312</v>
      </c>
      <c r="AA315" t="s">
        <v>1313</v>
      </c>
      <c r="AB315" t="s">
        <v>1324</v>
      </c>
      <c r="AC315" t="s">
        <v>1325</v>
      </c>
      <c r="AD315" t="s">
        <v>1326</v>
      </c>
      <c r="AE315" t="s">
        <v>1327</v>
      </c>
      <c r="AF315" t="s">
        <v>54</v>
      </c>
      <c r="AG315" t="s">
        <v>1328</v>
      </c>
      <c r="AH315" s="18" t="str">
        <f>IFERROR(VLOOKUP(AB315&amp;AC315&amp;AD315&amp;AE315&amp;AF315&amp;AG315,Addresses!A:D,4,FALSE), "000000000000000")</f>
        <v>SHIPSF000043733</v>
      </c>
      <c r="AJ315"/>
      <c r="AK315"/>
      <c r="AL315"/>
      <c r="AM315"/>
      <c r="AN315"/>
    </row>
    <row r="316" spans="1:40" x14ac:dyDescent="0.25">
      <c r="A316"/>
      <c r="B316"/>
      <c r="C316"/>
      <c r="D316"/>
      <c r="E316"/>
      <c r="F316"/>
      <c r="G316"/>
      <c r="H316"/>
      <c r="I316"/>
      <c r="U316" t="str">
        <f t="shared" si="10"/>
        <v>Hopkins Co School District, KY</v>
      </c>
      <c r="V316" t="s">
        <v>41</v>
      </c>
      <c r="W316" t="s">
        <v>54</v>
      </c>
      <c r="X316" t="s">
        <v>1312</v>
      </c>
      <c r="Y316" t="s">
        <v>1313</v>
      </c>
      <c r="Z316" t="s">
        <v>1312</v>
      </c>
      <c r="AA316" t="s">
        <v>1313</v>
      </c>
      <c r="AB316" t="s">
        <v>1314</v>
      </c>
      <c r="AC316" t="s">
        <v>1315</v>
      </c>
      <c r="AD316" t="s">
        <v>1316</v>
      </c>
      <c r="AE316" t="s">
        <v>1317</v>
      </c>
      <c r="AF316" t="s">
        <v>54</v>
      </c>
      <c r="AG316" t="s">
        <v>1318</v>
      </c>
      <c r="AH316" s="18" t="str">
        <f>IFERROR(VLOOKUP(AB316&amp;AC316&amp;AD316&amp;AE316&amp;AF316&amp;AG316,Addresses!A:D,4,FALSE), "000000000000000")</f>
        <v>SHIPSF000044352</v>
      </c>
      <c r="AJ316"/>
      <c r="AK316"/>
      <c r="AL316"/>
      <c r="AM316"/>
      <c r="AN316"/>
    </row>
    <row r="317" spans="1:40" x14ac:dyDescent="0.25">
      <c r="A317"/>
      <c r="B317"/>
      <c r="C317"/>
      <c r="D317"/>
      <c r="E317"/>
      <c r="F317"/>
      <c r="G317"/>
      <c r="H317"/>
      <c r="I317"/>
      <c r="U317" t="str">
        <f t="shared" si="10"/>
        <v>Jackson County School District, KY</v>
      </c>
      <c r="V317" t="s">
        <v>41</v>
      </c>
      <c r="W317" t="s">
        <v>54</v>
      </c>
      <c r="X317" t="s">
        <v>1345</v>
      </c>
      <c r="Y317" t="s">
        <v>4069</v>
      </c>
      <c r="Z317" t="s">
        <v>1345</v>
      </c>
      <c r="AA317" t="s">
        <v>4069</v>
      </c>
      <c r="AB317" t="s">
        <v>1352</v>
      </c>
      <c r="AC317" t="s">
        <v>4410</v>
      </c>
      <c r="AD317" t="s">
        <v>4411</v>
      </c>
      <c r="AE317" t="s">
        <v>1353</v>
      </c>
      <c r="AF317" t="s">
        <v>54</v>
      </c>
      <c r="AG317" t="s">
        <v>1354</v>
      </c>
      <c r="AH317" s="18" t="str">
        <f>IFERROR(VLOOKUP(AB317&amp;AC317&amp;AD317&amp;AE317&amp;AF317&amp;AG317,Addresses!A:D,4,FALSE), "000000000000000")</f>
        <v>SHIPSF000123199</v>
      </c>
      <c r="AJ317"/>
      <c r="AK317"/>
      <c r="AL317"/>
      <c r="AM317"/>
      <c r="AN317"/>
    </row>
    <row r="318" spans="1:40" x14ac:dyDescent="0.25">
      <c r="A318"/>
      <c r="B318"/>
      <c r="C318"/>
      <c r="D318"/>
      <c r="E318"/>
      <c r="F318"/>
      <c r="G318"/>
      <c r="H318"/>
      <c r="I318"/>
      <c r="U318" t="str">
        <f t="shared" si="10"/>
        <v>Jackson County School District, KY</v>
      </c>
      <c r="V318" t="s">
        <v>41</v>
      </c>
      <c r="W318" t="s">
        <v>54</v>
      </c>
      <c r="X318" t="s">
        <v>1345</v>
      </c>
      <c r="Y318" t="s">
        <v>4069</v>
      </c>
      <c r="Z318" t="s">
        <v>1345</v>
      </c>
      <c r="AA318" t="s">
        <v>4069</v>
      </c>
      <c r="AB318" t="s">
        <v>1346</v>
      </c>
      <c r="AC318" t="s">
        <v>4408</v>
      </c>
      <c r="AD318" t="s">
        <v>4409</v>
      </c>
      <c r="AE318" t="s">
        <v>1347</v>
      </c>
      <c r="AF318" t="s">
        <v>54</v>
      </c>
      <c r="AG318" t="s">
        <v>1348</v>
      </c>
      <c r="AH318" s="18" t="str">
        <f>IFERROR(VLOOKUP(AB318&amp;AC318&amp;AD318&amp;AE318&amp;AF318&amp;AG318,Addresses!A:D,4,FALSE), "000000000000000")</f>
        <v>SHIPSF000043223</v>
      </c>
      <c r="AJ318"/>
      <c r="AK318"/>
      <c r="AL318"/>
      <c r="AM318"/>
      <c r="AN318"/>
    </row>
    <row r="319" spans="1:40" x14ac:dyDescent="0.25">
      <c r="A319"/>
      <c r="B319"/>
      <c r="C319"/>
      <c r="D319"/>
      <c r="E319"/>
      <c r="F319"/>
      <c r="G319"/>
      <c r="H319"/>
      <c r="I319"/>
      <c r="U319" t="str">
        <f t="shared" si="10"/>
        <v>Jackson County School District, KY</v>
      </c>
      <c r="V319" t="s">
        <v>41</v>
      </c>
      <c r="W319" t="s">
        <v>54</v>
      </c>
      <c r="X319" t="s">
        <v>1345</v>
      </c>
      <c r="Y319" t="s">
        <v>4069</v>
      </c>
      <c r="Z319" t="s">
        <v>1345</v>
      </c>
      <c r="AA319" t="s">
        <v>4069</v>
      </c>
      <c r="AB319" t="s">
        <v>1349</v>
      </c>
      <c r="AC319" t="s">
        <v>4406</v>
      </c>
      <c r="AD319" t="s">
        <v>4407</v>
      </c>
      <c r="AE319" t="s">
        <v>1350</v>
      </c>
      <c r="AF319" t="s">
        <v>54</v>
      </c>
      <c r="AG319" t="s">
        <v>1351</v>
      </c>
      <c r="AH319" s="18" t="str">
        <f>IFERROR(VLOOKUP(AB319&amp;AC319&amp;AD319&amp;AE319&amp;AF319&amp;AG319,Addresses!A:D,4,FALSE), "000000000000000")</f>
        <v>SHIPSF000043222</v>
      </c>
      <c r="AJ319"/>
      <c r="AK319"/>
      <c r="AL319"/>
      <c r="AM319"/>
      <c r="AN319"/>
    </row>
    <row r="320" spans="1:40" x14ac:dyDescent="0.25">
      <c r="A320"/>
      <c r="B320"/>
      <c r="C320"/>
      <c r="D320"/>
      <c r="E320"/>
      <c r="F320"/>
      <c r="G320"/>
      <c r="H320"/>
      <c r="I320"/>
      <c r="U320" t="str">
        <f t="shared" si="10"/>
        <v>Jackson Ind School District, KY</v>
      </c>
      <c r="V320" t="s">
        <v>41</v>
      </c>
      <c r="W320" t="s">
        <v>54</v>
      </c>
      <c r="X320" t="s">
        <v>1355</v>
      </c>
      <c r="Y320" t="s">
        <v>1356</v>
      </c>
      <c r="Z320" t="s">
        <v>1355</v>
      </c>
      <c r="AA320" t="s">
        <v>1356</v>
      </c>
      <c r="AB320" t="s">
        <v>1357</v>
      </c>
      <c r="AC320" t="s">
        <v>1358</v>
      </c>
      <c r="AD320" t="s">
        <v>1359</v>
      </c>
      <c r="AE320" t="s">
        <v>329</v>
      </c>
      <c r="AF320" t="s">
        <v>54</v>
      </c>
      <c r="AG320" t="s">
        <v>330</v>
      </c>
      <c r="AH320" s="18" t="str">
        <f>IFERROR(VLOOKUP(AB320&amp;AC320&amp;AD320&amp;AE320&amp;AF320&amp;AG320,Addresses!A:D,4,FALSE), "000000000000000")</f>
        <v>SHIPSF000123138</v>
      </c>
      <c r="AJ320"/>
      <c r="AK320"/>
      <c r="AL320"/>
      <c r="AM320"/>
      <c r="AN320"/>
    </row>
    <row r="321" spans="1:40" x14ac:dyDescent="0.25">
      <c r="A321"/>
      <c r="B321"/>
      <c r="C321"/>
      <c r="D321"/>
      <c r="E321"/>
      <c r="F321"/>
      <c r="G321"/>
      <c r="H321"/>
      <c r="I321"/>
      <c r="U321" t="str">
        <f t="shared" si="10"/>
        <v>Jefferson County School District, KY</v>
      </c>
      <c r="V321" t="s">
        <v>41</v>
      </c>
      <c r="W321" t="s">
        <v>54</v>
      </c>
      <c r="X321" t="s">
        <v>1360</v>
      </c>
      <c r="Y321" t="s">
        <v>3223</v>
      </c>
      <c r="Z321" t="s">
        <v>1360</v>
      </c>
      <c r="AA321" t="s">
        <v>3223</v>
      </c>
      <c r="AB321" t="s">
        <v>1579</v>
      </c>
      <c r="AC321" t="s">
        <v>1580</v>
      </c>
      <c r="AD321" t="s">
        <v>1581</v>
      </c>
      <c r="AE321" t="s">
        <v>1582</v>
      </c>
      <c r="AF321" t="s">
        <v>54</v>
      </c>
      <c r="AG321" t="s">
        <v>1583</v>
      </c>
      <c r="AH321" s="18" t="str">
        <f>IFERROR(VLOOKUP(AB321&amp;AC321&amp;AD321&amp;AE321&amp;AF321&amp;AG321,Addresses!A:D,4,FALSE), "000000000000000")</f>
        <v>SHIPSF000123052</v>
      </c>
      <c r="AJ321"/>
      <c r="AK321"/>
      <c r="AL321"/>
      <c r="AM321"/>
      <c r="AN321"/>
    </row>
    <row r="322" spans="1:40" x14ac:dyDescent="0.25">
      <c r="A322"/>
      <c r="B322"/>
      <c r="C322"/>
      <c r="D322"/>
      <c r="E322"/>
      <c r="F322"/>
      <c r="G322"/>
      <c r="H322"/>
      <c r="I322"/>
      <c r="U322" t="str">
        <f t="shared" si="10"/>
        <v>Jefferson County School District, KY</v>
      </c>
      <c r="V322" t="s">
        <v>41</v>
      </c>
      <c r="W322" t="s">
        <v>54</v>
      </c>
      <c r="X322" t="s">
        <v>1360</v>
      </c>
      <c r="Y322" t="s">
        <v>3223</v>
      </c>
      <c r="Z322" t="s">
        <v>1360</v>
      </c>
      <c r="AA322" t="s">
        <v>3223</v>
      </c>
      <c r="AB322" t="s">
        <v>1392</v>
      </c>
      <c r="AC322" t="s">
        <v>1393</v>
      </c>
      <c r="AD322" t="s">
        <v>1394</v>
      </c>
      <c r="AE322" t="s">
        <v>382</v>
      </c>
      <c r="AF322" t="s">
        <v>54</v>
      </c>
      <c r="AG322" t="s">
        <v>383</v>
      </c>
      <c r="AH322" s="18" t="str">
        <f>IFERROR(VLOOKUP(AB322&amp;AC322&amp;AD322&amp;AE322&amp;AF322&amp;AG322,Addresses!A:D,4,FALSE), "000000000000000")</f>
        <v>SHIPSF000043726</v>
      </c>
      <c r="AJ322"/>
      <c r="AK322"/>
      <c r="AL322"/>
      <c r="AM322"/>
      <c r="AN322"/>
    </row>
    <row r="323" spans="1:40" x14ac:dyDescent="0.25">
      <c r="A323"/>
      <c r="B323"/>
      <c r="C323"/>
      <c r="D323"/>
      <c r="E323"/>
      <c r="F323"/>
      <c r="G323"/>
      <c r="H323"/>
      <c r="I323"/>
      <c r="U323" t="str">
        <f t="shared" ref="U323:U386" si="11">Y323&amp;", KY"</f>
        <v>Jefferson County School District, KY</v>
      </c>
      <c r="V323" t="s">
        <v>41</v>
      </c>
      <c r="W323" t="s">
        <v>54</v>
      </c>
      <c r="X323" t="s">
        <v>1360</v>
      </c>
      <c r="Y323" t="s">
        <v>3223</v>
      </c>
      <c r="Z323" t="s">
        <v>1360</v>
      </c>
      <c r="AA323" t="s">
        <v>3223</v>
      </c>
      <c r="AB323" t="s">
        <v>1509</v>
      </c>
      <c r="AC323" t="s">
        <v>14</v>
      </c>
      <c r="AD323" t="s">
        <v>1510</v>
      </c>
      <c r="AE323" t="s">
        <v>382</v>
      </c>
      <c r="AF323" t="s">
        <v>54</v>
      </c>
      <c r="AG323" t="s">
        <v>1409</v>
      </c>
      <c r="AH323" s="18" t="str">
        <f>IFERROR(VLOOKUP(AB323&amp;AC323&amp;AD323&amp;AE323&amp;AF323&amp;AG323,Addresses!A:D,4,FALSE), "000000000000000")</f>
        <v>SHIPSF000123048</v>
      </c>
      <c r="AJ323"/>
      <c r="AK323"/>
      <c r="AL323"/>
      <c r="AM323"/>
      <c r="AN323"/>
    </row>
    <row r="324" spans="1:40" x14ac:dyDescent="0.25">
      <c r="A324"/>
      <c r="B324"/>
      <c r="C324"/>
      <c r="D324"/>
      <c r="E324"/>
      <c r="F324"/>
      <c r="G324"/>
      <c r="H324"/>
      <c r="I324"/>
      <c r="U324" t="str">
        <f t="shared" si="11"/>
        <v>Jefferson County School District, KY</v>
      </c>
      <c r="V324" t="s">
        <v>41</v>
      </c>
      <c r="W324" t="s">
        <v>54</v>
      </c>
      <c r="X324" t="s">
        <v>1360</v>
      </c>
      <c r="Y324" t="s">
        <v>3223</v>
      </c>
      <c r="Z324" t="s">
        <v>1360</v>
      </c>
      <c r="AA324" t="s">
        <v>3223</v>
      </c>
      <c r="AB324" t="s">
        <v>1649</v>
      </c>
      <c r="AC324" t="s">
        <v>4416</v>
      </c>
      <c r="AD324" t="s">
        <v>1650</v>
      </c>
      <c r="AE324" t="s">
        <v>382</v>
      </c>
      <c r="AF324" t="s">
        <v>54</v>
      </c>
      <c r="AG324" t="s">
        <v>1444</v>
      </c>
      <c r="AH324" s="18" t="str">
        <f>IFERROR(VLOOKUP(AB324&amp;AC324&amp;AD324&amp;AE324&amp;AF324&amp;AG324,Addresses!A:D,4,FALSE), "000000000000000")</f>
        <v>SHIPSF000105934</v>
      </c>
      <c r="AJ324"/>
      <c r="AK324"/>
      <c r="AL324"/>
      <c r="AM324"/>
      <c r="AN324"/>
    </row>
    <row r="325" spans="1:40" x14ac:dyDescent="0.25">
      <c r="A325"/>
      <c r="B325"/>
      <c r="C325"/>
      <c r="D325"/>
      <c r="E325"/>
      <c r="F325"/>
      <c r="G325"/>
      <c r="H325"/>
      <c r="I325"/>
      <c r="U325" t="str">
        <f t="shared" si="11"/>
        <v>Jefferson County School District, KY</v>
      </c>
      <c r="V325" t="s">
        <v>41</v>
      </c>
      <c r="W325" t="s">
        <v>54</v>
      </c>
      <c r="X325" t="s">
        <v>1360</v>
      </c>
      <c r="Y325" t="s">
        <v>3223</v>
      </c>
      <c r="Z325" t="s">
        <v>1360</v>
      </c>
      <c r="AA325" t="s">
        <v>3223</v>
      </c>
      <c r="AB325" t="s">
        <v>1473</v>
      </c>
      <c r="AC325" t="s">
        <v>1474</v>
      </c>
      <c r="AD325" t="s">
        <v>1475</v>
      </c>
      <c r="AE325" t="s">
        <v>382</v>
      </c>
      <c r="AF325" t="s">
        <v>54</v>
      </c>
      <c r="AG325" t="s">
        <v>1476</v>
      </c>
      <c r="AH325" s="18" t="str">
        <f>IFERROR(VLOOKUP(AB325&amp;AC325&amp;AD325&amp;AE325&amp;AF325&amp;AG325,Addresses!A:D,4,FALSE), "000000000000000")</f>
        <v>SHIPSF000043403</v>
      </c>
      <c r="AJ325"/>
      <c r="AK325"/>
      <c r="AL325"/>
      <c r="AM325"/>
      <c r="AN325"/>
    </row>
    <row r="326" spans="1:40" x14ac:dyDescent="0.25">
      <c r="A326"/>
      <c r="B326"/>
      <c r="C326"/>
      <c r="D326"/>
      <c r="E326"/>
      <c r="F326"/>
      <c r="G326"/>
      <c r="H326"/>
      <c r="I326"/>
      <c r="U326" t="str">
        <f t="shared" si="11"/>
        <v>Jefferson County School District, KY</v>
      </c>
      <c r="V326" t="s">
        <v>41</v>
      </c>
      <c r="W326" t="s">
        <v>54</v>
      </c>
      <c r="X326" t="s">
        <v>1360</v>
      </c>
      <c r="Y326" t="s">
        <v>3223</v>
      </c>
      <c r="Z326" t="s">
        <v>1360</v>
      </c>
      <c r="AA326" t="s">
        <v>3223</v>
      </c>
      <c r="AB326" t="s">
        <v>1372</v>
      </c>
      <c r="AC326" t="s">
        <v>1373</v>
      </c>
      <c r="AD326" t="s">
        <v>1374</v>
      </c>
      <c r="AE326" t="s">
        <v>382</v>
      </c>
      <c r="AF326" t="s">
        <v>54</v>
      </c>
      <c r="AG326" t="s">
        <v>1375</v>
      </c>
      <c r="AH326" s="18" t="str">
        <f>IFERROR(VLOOKUP(AB326&amp;AC326&amp;AD326&amp;AE326&amp;AF326&amp;AG326,Addresses!A:D,4,FALSE), "000000000000000")</f>
        <v>SHIPSF000043758</v>
      </c>
      <c r="AJ326"/>
      <c r="AK326"/>
      <c r="AL326"/>
      <c r="AM326"/>
      <c r="AN326"/>
    </row>
    <row r="327" spans="1:40" x14ac:dyDescent="0.25">
      <c r="A327"/>
      <c r="B327"/>
      <c r="C327"/>
      <c r="D327"/>
      <c r="E327"/>
      <c r="F327"/>
      <c r="G327"/>
      <c r="H327"/>
      <c r="I327"/>
      <c r="U327" t="str">
        <f t="shared" si="11"/>
        <v>Jefferson County School District, KY</v>
      </c>
      <c r="V327" t="s">
        <v>41</v>
      </c>
      <c r="W327" t="s">
        <v>54</v>
      </c>
      <c r="X327" t="s">
        <v>1360</v>
      </c>
      <c r="Y327" t="s">
        <v>3223</v>
      </c>
      <c r="Z327" t="s">
        <v>1360</v>
      </c>
      <c r="AA327" t="s">
        <v>3223</v>
      </c>
      <c r="AB327" t="s">
        <v>1384</v>
      </c>
      <c r="AC327" t="s">
        <v>1385</v>
      </c>
      <c r="AD327" t="s">
        <v>1386</v>
      </c>
      <c r="AE327" t="s">
        <v>382</v>
      </c>
      <c r="AF327" t="s">
        <v>54</v>
      </c>
      <c r="AG327" t="s">
        <v>1387</v>
      </c>
      <c r="AH327" s="18" t="str">
        <f>IFERROR(VLOOKUP(AB327&amp;AC327&amp;AD327&amp;AE327&amp;AF327&amp;AG327,Addresses!A:D,4,FALSE), "000000000000000")</f>
        <v>SHIPSF000043760</v>
      </c>
      <c r="AJ327"/>
      <c r="AK327"/>
      <c r="AL327"/>
      <c r="AM327"/>
      <c r="AN327"/>
    </row>
    <row r="328" spans="1:40" x14ac:dyDescent="0.25">
      <c r="A328"/>
      <c r="B328"/>
      <c r="C328"/>
      <c r="D328"/>
      <c r="E328"/>
      <c r="F328"/>
      <c r="G328"/>
      <c r="H328"/>
      <c r="I328"/>
      <c r="U328" t="str">
        <f t="shared" si="11"/>
        <v>Jefferson County School District, KY</v>
      </c>
      <c r="V328" t="s">
        <v>41</v>
      </c>
      <c r="W328" t="s">
        <v>54</v>
      </c>
      <c r="X328" t="s">
        <v>1360</v>
      </c>
      <c r="Y328" t="s">
        <v>3223</v>
      </c>
      <c r="Z328" t="s">
        <v>1360</v>
      </c>
      <c r="AA328" t="s">
        <v>3223</v>
      </c>
      <c r="AB328" t="s">
        <v>1406</v>
      </c>
      <c r="AC328" t="s">
        <v>1407</v>
      </c>
      <c r="AD328" t="s">
        <v>1408</v>
      </c>
      <c r="AE328" t="s">
        <v>382</v>
      </c>
      <c r="AF328" t="s">
        <v>54</v>
      </c>
      <c r="AG328" t="s">
        <v>1409</v>
      </c>
      <c r="AH328" s="18" t="str">
        <f>IFERROR(VLOOKUP(AB328&amp;AC328&amp;AD328&amp;AE328&amp;AF328&amp;AG328,Addresses!A:D,4,FALSE), "000000000000000")</f>
        <v>SHIPSF000043761</v>
      </c>
      <c r="AJ328"/>
      <c r="AK328"/>
      <c r="AL328"/>
      <c r="AM328"/>
      <c r="AN328"/>
    </row>
    <row r="329" spans="1:40" x14ac:dyDescent="0.25">
      <c r="A329"/>
      <c r="B329"/>
      <c r="C329"/>
      <c r="D329"/>
      <c r="E329"/>
      <c r="F329"/>
      <c r="G329"/>
      <c r="H329"/>
      <c r="I329"/>
      <c r="U329" t="str">
        <f t="shared" si="11"/>
        <v>Jefferson County School District, KY</v>
      </c>
      <c r="V329" t="s">
        <v>41</v>
      </c>
      <c r="W329" t="s">
        <v>54</v>
      </c>
      <c r="X329" t="s">
        <v>1360</v>
      </c>
      <c r="Y329" t="s">
        <v>3223</v>
      </c>
      <c r="Z329" t="s">
        <v>1360</v>
      </c>
      <c r="AA329" t="s">
        <v>3223</v>
      </c>
      <c r="AB329" t="s">
        <v>1445</v>
      </c>
      <c r="AC329" t="s">
        <v>1446</v>
      </c>
      <c r="AD329" t="s">
        <v>1447</v>
      </c>
      <c r="AE329" t="s">
        <v>382</v>
      </c>
      <c r="AF329" t="s">
        <v>54</v>
      </c>
      <c r="AG329" t="s">
        <v>1419</v>
      </c>
      <c r="AH329" s="18" t="str">
        <f>IFERROR(VLOOKUP(AB329&amp;AC329&amp;AD329&amp;AE329&amp;AF329&amp;AG329,Addresses!A:D,4,FALSE), "000000000000000")</f>
        <v>SHIPSF000043684</v>
      </c>
      <c r="AJ329"/>
      <c r="AK329"/>
      <c r="AL329"/>
      <c r="AM329"/>
      <c r="AN329"/>
    </row>
    <row r="330" spans="1:40" x14ac:dyDescent="0.25">
      <c r="A330"/>
      <c r="B330"/>
      <c r="C330"/>
      <c r="D330"/>
      <c r="E330"/>
      <c r="F330"/>
      <c r="G330"/>
      <c r="H330"/>
      <c r="I330"/>
      <c r="U330" t="str">
        <f t="shared" si="11"/>
        <v>Jefferson County School District, KY</v>
      </c>
      <c r="V330" t="s">
        <v>41</v>
      </c>
      <c r="W330" t="s">
        <v>54</v>
      </c>
      <c r="X330" t="s">
        <v>1360</v>
      </c>
      <c r="Y330" t="s">
        <v>3223</v>
      </c>
      <c r="Z330" t="s">
        <v>1360</v>
      </c>
      <c r="AA330" t="s">
        <v>3223</v>
      </c>
      <c r="AB330" t="s">
        <v>1635</v>
      </c>
      <c r="AC330" t="s">
        <v>4417</v>
      </c>
      <c r="AD330" t="s">
        <v>1636</v>
      </c>
      <c r="AE330" t="s">
        <v>382</v>
      </c>
      <c r="AF330" t="s">
        <v>54</v>
      </c>
      <c r="AG330" t="s">
        <v>1539</v>
      </c>
      <c r="AH330" s="18" t="str">
        <f>IFERROR(VLOOKUP(AB330&amp;AC330&amp;AD330&amp;AE330&amp;AF330&amp;AG330,Addresses!A:D,4,FALSE), "000000000000000")</f>
        <v>SHIPSF000123057</v>
      </c>
      <c r="AJ330"/>
      <c r="AK330"/>
      <c r="AL330"/>
      <c r="AM330"/>
      <c r="AN330"/>
    </row>
    <row r="331" spans="1:40" x14ac:dyDescent="0.25">
      <c r="A331"/>
      <c r="B331"/>
      <c r="C331"/>
      <c r="D331"/>
      <c r="E331"/>
      <c r="F331"/>
      <c r="G331"/>
      <c r="H331"/>
      <c r="I331"/>
      <c r="U331" t="str">
        <f t="shared" si="11"/>
        <v>Jefferson County School District, KY</v>
      </c>
      <c r="V331" t="s">
        <v>41</v>
      </c>
      <c r="W331" t="s">
        <v>54</v>
      </c>
      <c r="X331" t="s">
        <v>1360</v>
      </c>
      <c r="Y331" t="s">
        <v>3223</v>
      </c>
      <c r="Z331" t="s">
        <v>1360</v>
      </c>
      <c r="AA331" t="s">
        <v>3223</v>
      </c>
      <c r="AB331" t="s">
        <v>1458</v>
      </c>
      <c r="AC331" t="s">
        <v>1459</v>
      </c>
      <c r="AD331" t="s">
        <v>1460</v>
      </c>
      <c r="AE331" t="s">
        <v>1435</v>
      </c>
      <c r="AF331" t="s">
        <v>54</v>
      </c>
      <c r="AG331" t="s">
        <v>1436</v>
      </c>
      <c r="AH331" s="18" t="str">
        <f>IFERROR(VLOOKUP(AB331&amp;AC331&amp;AD331&amp;AE331&amp;AF331&amp;AG331,Addresses!A:D,4,FALSE), "000000000000000")</f>
        <v>SHIPSF000043766</v>
      </c>
      <c r="AJ331"/>
      <c r="AK331"/>
      <c r="AL331"/>
      <c r="AM331"/>
      <c r="AN331"/>
    </row>
    <row r="332" spans="1:40" x14ac:dyDescent="0.25">
      <c r="A332"/>
      <c r="B332"/>
      <c r="C332"/>
      <c r="D332"/>
      <c r="E332"/>
      <c r="F332"/>
      <c r="G332"/>
      <c r="H332"/>
      <c r="I332"/>
      <c r="U332" t="str">
        <f t="shared" si="11"/>
        <v>Jefferson County School District, KY</v>
      </c>
      <c r="V332" t="s">
        <v>41</v>
      </c>
      <c r="W332" t="s">
        <v>54</v>
      </c>
      <c r="X332" t="s">
        <v>1360</v>
      </c>
      <c r="Y332" t="s">
        <v>3223</v>
      </c>
      <c r="Z332" t="s">
        <v>1360</v>
      </c>
      <c r="AA332" t="s">
        <v>3223</v>
      </c>
      <c r="AB332" t="s">
        <v>1464</v>
      </c>
      <c r="AC332" t="s">
        <v>1465</v>
      </c>
      <c r="AD332" t="s">
        <v>1466</v>
      </c>
      <c r="AE332" t="s">
        <v>382</v>
      </c>
      <c r="AF332" t="s">
        <v>54</v>
      </c>
      <c r="AG332" t="s">
        <v>1383</v>
      </c>
      <c r="AH332" s="18" t="str">
        <f>IFERROR(VLOOKUP(AB332&amp;AC332&amp;AD332&amp;AE332&amp;AF332&amp;AG332,Addresses!A:D,4,FALSE), "000000000000000")</f>
        <v>SHIPSF000123045</v>
      </c>
      <c r="AJ332"/>
      <c r="AK332"/>
      <c r="AL332"/>
      <c r="AM332"/>
      <c r="AN332"/>
    </row>
    <row r="333" spans="1:40" x14ac:dyDescent="0.25">
      <c r="A333"/>
      <c r="B333"/>
      <c r="C333"/>
      <c r="D333"/>
      <c r="E333"/>
      <c r="F333"/>
      <c r="G333"/>
      <c r="H333"/>
      <c r="I333"/>
      <c r="U333" t="str">
        <f t="shared" si="11"/>
        <v>Jefferson County School District, KY</v>
      </c>
      <c r="V333" t="s">
        <v>41</v>
      </c>
      <c r="W333" t="s">
        <v>54</v>
      </c>
      <c r="X333" t="s">
        <v>1360</v>
      </c>
      <c r="Y333" t="s">
        <v>3223</v>
      </c>
      <c r="Z333" t="s">
        <v>1360</v>
      </c>
      <c r="AA333" t="s">
        <v>3223</v>
      </c>
      <c r="AB333" t="s">
        <v>1527</v>
      </c>
      <c r="AC333" t="s">
        <v>1528</v>
      </c>
      <c r="AD333" t="s">
        <v>1529</v>
      </c>
      <c r="AE333" t="s">
        <v>382</v>
      </c>
      <c r="AF333" t="s">
        <v>54</v>
      </c>
      <c r="AG333" t="s">
        <v>1375</v>
      </c>
      <c r="AH333" s="18" t="str">
        <f>IFERROR(VLOOKUP(AB333&amp;AC333&amp;AD333&amp;AE333&amp;AF333&amp;AG333,Addresses!A:D,4,FALSE), "000000000000000")</f>
        <v>SHIPSF000043887</v>
      </c>
      <c r="AJ333"/>
      <c r="AK333"/>
      <c r="AL333"/>
      <c r="AM333"/>
      <c r="AN333"/>
    </row>
    <row r="334" spans="1:40" x14ac:dyDescent="0.25">
      <c r="A334"/>
      <c r="B334"/>
      <c r="C334"/>
      <c r="D334"/>
      <c r="E334"/>
      <c r="F334"/>
      <c r="G334"/>
      <c r="H334"/>
      <c r="I334"/>
      <c r="U334" t="str">
        <f t="shared" si="11"/>
        <v>Jefferson County School District, KY</v>
      </c>
      <c r="V334" t="s">
        <v>41</v>
      </c>
      <c r="W334" t="s">
        <v>54</v>
      </c>
      <c r="X334" t="s">
        <v>1360</v>
      </c>
      <c r="Y334" t="s">
        <v>3223</v>
      </c>
      <c r="Z334" t="s">
        <v>1360</v>
      </c>
      <c r="AA334" t="s">
        <v>3223</v>
      </c>
      <c r="AB334" t="s">
        <v>1573</v>
      </c>
      <c r="AC334" t="s">
        <v>1574</v>
      </c>
      <c r="AD334" t="s">
        <v>1575</v>
      </c>
      <c r="AE334" t="s">
        <v>382</v>
      </c>
      <c r="AF334" t="s">
        <v>54</v>
      </c>
      <c r="AG334" t="s">
        <v>1440</v>
      </c>
      <c r="AH334" s="18" t="str">
        <f>IFERROR(VLOOKUP(AB334&amp;AC334&amp;AD334&amp;AE334&amp;AF334&amp;AG334,Addresses!A:D,4,FALSE), "000000000000000")</f>
        <v>SHIPSF000043891</v>
      </c>
      <c r="AJ334"/>
      <c r="AK334"/>
      <c r="AL334"/>
      <c r="AM334"/>
      <c r="AN334"/>
    </row>
    <row r="335" spans="1:40" x14ac:dyDescent="0.25">
      <c r="A335"/>
      <c r="B335"/>
      <c r="C335"/>
      <c r="D335"/>
      <c r="E335"/>
      <c r="F335"/>
      <c r="G335"/>
      <c r="H335"/>
      <c r="I335"/>
      <c r="U335" t="str">
        <f t="shared" si="11"/>
        <v>Jefferson County School District, KY</v>
      </c>
      <c r="V335" t="s">
        <v>41</v>
      </c>
      <c r="W335" t="s">
        <v>54</v>
      </c>
      <c r="X335" t="s">
        <v>1360</v>
      </c>
      <c r="Y335" t="s">
        <v>3223</v>
      </c>
      <c r="Z335" t="s">
        <v>1360</v>
      </c>
      <c r="AA335" t="s">
        <v>3223</v>
      </c>
      <c r="AB335" t="s">
        <v>1608</v>
      </c>
      <c r="AC335" t="s">
        <v>4415</v>
      </c>
      <c r="AD335" t="s">
        <v>1609</v>
      </c>
      <c r="AE335" t="s">
        <v>382</v>
      </c>
      <c r="AF335" t="s">
        <v>54</v>
      </c>
      <c r="AG335" t="s">
        <v>1454</v>
      </c>
      <c r="AH335" s="18" t="str">
        <f>IFERROR(VLOOKUP(AB335&amp;AC335&amp;AD335&amp;AE335&amp;AF335&amp;AG335,Addresses!A:D,4,FALSE), "000000000000000")</f>
        <v>SHIPSF000043934</v>
      </c>
      <c r="AJ335"/>
      <c r="AK335"/>
      <c r="AL335"/>
      <c r="AM335"/>
      <c r="AN335"/>
    </row>
    <row r="336" spans="1:40" x14ac:dyDescent="0.25">
      <c r="A336"/>
      <c r="B336"/>
      <c r="C336"/>
      <c r="D336"/>
      <c r="E336"/>
      <c r="F336"/>
      <c r="G336"/>
      <c r="H336"/>
      <c r="I336"/>
      <c r="U336" t="str">
        <f t="shared" si="11"/>
        <v>Jefferson County School District, KY</v>
      </c>
      <c r="V336" t="s">
        <v>41</v>
      </c>
      <c r="W336" t="s">
        <v>54</v>
      </c>
      <c r="X336" t="s">
        <v>1360</v>
      </c>
      <c r="Y336" t="s">
        <v>3223</v>
      </c>
      <c r="Z336" t="s">
        <v>1360</v>
      </c>
      <c r="AA336" t="s">
        <v>3223</v>
      </c>
      <c r="AB336" t="s">
        <v>1533</v>
      </c>
      <c r="AC336" t="s">
        <v>1534</v>
      </c>
      <c r="AD336" t="s">
        <v>1535</v>
      </c>
      <c r="AE336" t="s">
        <v>382</v>
      </c>
      <c r="AF336" t="s">
        <v>54</v>
      </c>
      <c r="AG336" t="s">
        <v>1364</v>
      </c>
      <c r="AH336" s="18" t="str">
        <f>IFERROR(VLOOKUP(AB336&amp;AC336&amp;AD336&amp;AE336&amp;AF336&amp;AG336,Addresses!A:D,4,FALSE), "000000000000000")</f>
        <v>SHIPSF000043421</v>
      </c>
      <c r="AJ336"/>
      <c r="AK336"/>
      <c r="AL336"/>
      <c r="AM336"/>
      <c r="AN336"/>
    </row>
    <row r="337" spans="1:40" x14ac:dyDescent="0.25">
      <c r="A337"/>
      <c r="B337"/>
      <c r="C337"/>
      <c r="D337"/>
      <c r="E337"/>
      <c r="F337"/>
      <c r="G337"/>
      <c r="H337"/>
      <c r="I337"/>
      <c r="U337" t="str">
        <f t="shared" si="11"/>
        <v>Jefferson County School District, KY</v>
      </c>
      <c r="V337" t="s">
        <v>41</v>
      </c>
      <c r="W337" t="s">
        <v>54</v>
      </c>
      <c r="X337" t="s">
        <v>1360</v>
      </c>
      <c r="Y337" t="s">
        <v>3223</v>
      </c>
      <c r="Z337" t="s">
        <v>1360</v>
      </c>
      <c r="AA337" t="s">
        <v>3223</v>
      </c>
      <c r="AB337" t="s">
        <v>1600</v>
      </c>
      <c r="AC337" t="s">
        <v>4424</v>
      </c>
      <c r="AD337" t="s">
        <v>1601</v>
      </c>
      <c r="AE337" t="s">
        <v>382</v>
      </c>
      <c r="AF337" t="s">
        <v>54</v>
      </c>
      <c r="AG337" t="s">
        <v>1375</v>
      </c>
      <c r="AH337" s="18" t="str">
        <f>IFERROR(VLOOKUP(AB337&amp;AC337&amp;AD337&amp;AE337&amp;AF337&amp;AG337,Addresses!A:D,4,FALSE), "000000000000000")</f>
        <v>SHIPSF000043741</v>
      </c>
      <c r="AJ337"/>
      <c r="AK337"/>
      <c r="AL337"/>
      <c r="AM337"/>
      <c r="AN337"/>
    </row>
    <row r="338" spans="1:40" x14ac:dyDescent="0.25">
      <c r="A338"/>
      <c r="B338"/>
      <c r="C338"/>
      <c r="D338"/>
      <c r="E338"/>
      <c r="F338"/>
      <c r="G338"/>
      <c r="H338"/>
      <c r="I338"/>
      <c r="U338" t="str">
        <f t="shared" si="11"/>
        <v>Jefferson County School District, KY</v>
      </c>
      <c r="V338" t="s">
        <v>41</v>
      </c>
      <c r="W338" t="s">
        <v>54</v>
      </c>
      <c r="X338" t="s">
        <v>1360</v>
      </c>
      <c r="Y338" t="s">
        <v>3223</v>
      </c>
      <c r="Z338" t="s">
        <v>1360</v>
      </c>
      <c r="AA338" t="s">
        <v>3223</v>
      </c>
      <c r="AB338" t="s">
        <v>1395</v>
      </c>
      <c r="AC338" t="s">
        <v>1396</v>
      </c>
      <c r="AD338" t="s">
        <v>1397</v>
      </c>
      <c r="AE338" t="s">
        <v>382</v>
      </c>
      <c r="AF338" t="s">
        <v>54</v>
      </c>
      <c r="AG338" t="s">
        <v>1398</v>
      </c>
      <c r="AH338" s="18" t="str">
        <f>IFERROR(VLOOKUP(AB338&amp;AC338&amp;AD338&amp;AE338&amp;AF338&amp;AG338,Addresses!A:D,4,FALSE), "000000000000000")</f>
        <v>SHIPSF000123037</v>
      </c>
      <c r="AJ338"/>
      <c r="AK338"/>
      <c r="AL338"/>
      <c r="AM338"/>
      <c r="AN338"/>
    </row>
    <row r="339" spans="1:40" x14ac:dyDescent="0.25">
      <c r="A339"/>
      <c r="B339"/>
      <c r="C339"/>
      <c r="D339"/>
      <c r="E339"/>
      <c r="F339"/>
      <c r="G339"/>
      <c r="H339"/>
      <c r="I339"/>
      <c r="U339" t="str">
        <f t="shared" si="11"/>
        <v>Jefferson County School District, KY</v>
      </c>
      <c r="V339" t="s">
        <v>41</v>
      </c>
      <c r="W339" t="s">
        <v>54</v>
      </c>
      <c r="X339" t="s">
        <v>1360</v>
      </c>
      <c r="Y339" t="s">
        <v>3223</v>
      </c>
      <c r="Z339" t="s">
        <v>1360</v>
      </c>
      <c r="AA339" t="s">
        <v>3223</v>
      </c>
      <c r="AB339" t="s">
        <v>1480</v>
      </c>
      <c r="AC339" t="s">
        <v>1481</v>
      </c>
      <c r="AD339" t="s">
        <v>1482</v>
      </c>
      <c r="AE339" t="s">
        <v>382</v>
      </c>
      <c r="AF339" t="s">
        <v>54</v>
      </c>
      <c r="AG339" t="s">
        <v>1367</v>
      </c>
      <c r="AH339" s="18" t="str">
        <f>IFERROR(VLOOKUP(AB339&amp;AC339&amp;AD339&amp;AE339&amp;AF339&amp;AG339,Addresses!A:D,4,FALSE), "000000000000000")</f>
        <v>SHIPSF000043882</v>
      </c>
      <c r="AJ339"/>
      <c r="AK339"/>
      <c r="AL339"/>
      <c r="AM339"/>
      <c r="AN339"/>
    </row>
    <row r="340" spans="1:40" x14ac:dyDescent="0.25">
      <c r="A340"/>
      <c r="B340"/>
      <c r="C340"/>
      <c r="D340"/>
      <c r="E340"/>
      <c r="F340"/>
      <c r="G340"/>
      <c r="H340"/>
      <c r="I340"/>
      <c r="U340" t="str">
        <f t="shared" si="11"/>
        <v>Jefferson County School District, KY</v>
      </c>
      <c r="V340" t="s">
        <v>41</v>
      </c>
      <c r="W340" t="s">
        <v>54</v>
      </c>
      <c r="X340" t="s">
        <v>1360</v>
      </c>
      <c r="Y340" t="s">
        <v>3223</v>
      </c>
      <c r="Z340" t="s">
        <v>1360</v>
      </c>
      <c r="AA340" t="s">
        <v>3223</v>
      </c>
      <c r="AB340" t="s">
        <v>1644</v>
      </c>
      <c r="AC340" t="s">
        <v>1645</v>
      </c>
      <c r="AD340" t="s">
        <v>1646</v>
      </c>
      <c r="AE340" t="s">
        <v>382</v>
      </c>
      <c r="AF340" t="s">
        <v>54</v>
      </c>
      <c r="AG340" t="s">
        <v>1383</v>
      </c>
      <c r="AH340" s="18" t="str">
        <f>IFERROR(VLOOKUP(AB340&amp;AC340&amp;AD340&amp;AE340&amp;AF340&amp;AG340,Addresses!A:D,4,FALSE), "000000000000000")</f>
        <v>SHIPSF000043927</v>
      </c>
      <c r="AJ340"/>
      <c r="AK340"/>
      <c r="AL340"/>
      <c r="AM340"/>
      <c r="AN340"/>
    </row>
    <row r="341" spans="1:40" x14ac:dyDescent="0.25">
      <c r="A341"/>
      <c r="B341"/>
      <c r="C341"/>
      <c r="D341"/>
      <c r="E341"/>
      <c r="F341"/>
      <c r="G341"/>
      <c r="H341"/>
      <c r="I341"/>
      <c r="U341" t="str">
        <f t="shared" si="11"/>
        <v>Jefferson County School District, KY</v>
      </c>
      <c r="V341" t="s">
        <v>41</v>
      </c>
      <c r="W341" t="s">
        <v>54</v>
      </c>
      <c r="X341" t="s">
        <v>1360</v>
      </c>
      <c r="Y341" t="s">
        <v>3223</v>
      </c>
      <c r="Z341" t="s">
        <v>1360</v>
      </c>
      <c r="AA341" t="s">
        <v>3223</v>
      </c>
      <c r="AB341" t="s">
        <v>1564</v>
      </c>
      <c r="AC341" t="s">
        <v>1565</v>
      </c>
      <c r="AD341" t="s">
        <v>1566</v>
      </c>
      <c r="AE341" t="s">
        <v>382</v>
      </c>
      <c r="AF341" t="s">
        <v>54</v>
      </c>
      <c r="AG341" t="s">
        <v>1423</v>
      </c>
      <c r="AH341" s="18" t="str">
        <f>IFERROR(VLOOKUP(AB341&amp;AC341&amp;AD341&amp;AE341&amp;AF341&amp;AG341,Addresses!A:D,4,FALSE), "000000000000000")</f>
        <v>SHIPSF000043929</v>
      </c>
      <c r="AJ341"/>
      <c r="AK341"/>
      <c r="AL341"/>
      <c r="AM341"/>
      <c r="AN341"/>
    </row>
    <row r="342" spans="1:40" x14ac:dyDescent="0.25">
      <c r="A342"/>
      <c r="B342"/>
      <c r="C342"/>
      <c r="D342"/>
      <c r="E342"/>
      <c r="F342"/>
      <c r="G342"/>
      <c r="H342"/>
      <c r="I342"/>
      <c r="U342" t="str">
        <f t="shared" si="11"/>
        <v>Jefferson County School District, KY</v>
      </c>
      <c r="V342" t="s">
        <v>41</v>
      </c>
      <c r="W342" t="s">
        <v>54</v>
      </c>
      <c r="X342" t="s">
        <v>1360</v>
      </c>
      <c r="Y342" t="s">
        <v>3223</v>
      </c>
      <c r="Z342" t="s">
        <v>1360</v>
      </c>
      <c r="AA342" t="s">
        <v>3223</v>
      </c>
      <c r="AB342" t="s">
        <v>1641</v>
      </c>
      <c r="AC342" t="s">
        <v>4421</v>
      </c>
      <c r="AD342" t="s">
        <v>1642</v>
      </c>
      <c r="AE342" t="s">
        <v>382</v>
      </c>
      <c r="AF342" t="s">
        <v>54</v>
      </c>
      <c r="AG342" t="s">
        <v>1643</v>
      </c>
      <c r="AH342" s="18" t="str">
        <f>IFERROR(VLOOKUP(AB342&amp;AC342&amp;AD342&amp;AE342&amp;AF342&amp;AG342,Addresses!A:D,4,FALSE), "000000000000000")</f>
        <v>SHIPSF000123058</v>
      </c>
      <c r="AJ342"/>
      <c r="AK342"/>
      <c r="AL342"/>
      <c r="AM342"/>
      <c r="AN342"/>
    </row>
    <row r="343" spans="1:40" x14ac:dyDescent="0.25">
      <c r="A343"/>
      <c r="B343"/>
      <c r="C343"/>
      <c r="D343"/>
      <c r="E343"/>
      <c r="F343"/>
      <c r="G343"/>
      <c r="H343"/>
      <c r="I343"/>
      <c r="U343" t="str">
        <f t="shared" si="11"/>
        <v>Jefferson County School District, KY</v>
      </c>
      <c r="V343" t="s">
        <v>41</v>
      </c>
      <c r="W343" t="s">
        <v>54</v>
      </c>
      <c r="X343" t="s">
        <v>1360</v>
      </c>
      <c r="Y343" t="s">
        <v>3223</v>
      </c>
      <c r="Z343" t="s">
        <v>1360</v>
      </c>
      <c r="AA343" t="s">
        <v>3223</v>
      </c>
      <c r="AB343" t="s">
        <v>1432</v>
      </c>
      <c r="AC343" t="s">
        <v>1433</v>
      </c>
      <c r="AD343" t="s">
        <v>1434</v>
      </c>
      <c r="AE343" t="s">
        <v>1435</v>
      </c>
      <c r="AF343" t="s">
        <v>54</v>
      </c>
      <c r="AG343" t="s">
        <v>1436</v>
      </c>
      <c r="AH343" s="18" t="str">
        <f>IFERROR(VLOOKUP(AB343&amp;AC343&amp;AD343&amp;AE343&amp;AF343&amp;AG343,Addresses!A:D,4,FALSE), "000000000000000")</f>
        <v>SHIPSF000123041</v>
      </c>
      <c r="AJ343"/>
      <c r="AK343"/>
      <c r="AL343"/>
      <c r="AM343"/>
      <c r="AN343"/>
    </row>
    <row r="344" spans="1:40" x14ac:dyDescent="0.25">
      <c r="A344"/>
      <c r="B344"/>
      <c r="C344"/>
      <c r="D344"/>
      <c r="E344"/>
      <c r="F344"/>
      <c r="G344"/>
      <c r="H344"/>
      <c r="I344"/>
      <c r="U344" t="str">
        <f t="shared" si="11"/>
        <v>Jefferson County School District, KY</v>
      </c>
      <c r="V344" t="s">
        <v>41</v>
      </c>
      <c r="W344" t="s">
        <v>54</v>
      </c>
      <c r="X344" t="s">
        <v>1360</v>
      </c>
      <c r="Y344" t="s">
        <v>3223</v>
      </c>
      <c r="Z344" t="s">
        <v>1360</v>
      </c>
      <c r="AA344" t="s">
        <v>3223</v>
      </c>
      <c r="AB344" t="s">
        <v>1477</v>
      </c>
      <c r="AC344" t="s">
        <v>1478</v>
      </c>
      <c r="AD344" t="s">
        <v>1479</v>
      </c>
      <c r="AE344" t="s">
        <v>382</v>
      </c>
      <c r="AF344" t="s">
        <v>54</v>
      </c>
      <c r="AG344" t="s">
        <v>1409</v>
      </c>
      <c r="AH344" s="18" t="str">
        <f>IFERROR(VLOOKUP(AB344&amp;AC344&amp;AD344&amp;AE344&amp;AF344&amp;AG344,Addresses!A:D,4,FALSE), "000000000000000")</f>
        <v>SHIPSF000043880</v>
      </c>
      <c r="AJ344"/>
      <c r="AK344"/>
      <c r="AL344"/>
      <c r="AM344"/>
      <c r="AN344"/>
    </row>
    <row r="345" spans="1:40" x14ac:dyDescent="0.25">
      <c r="A345"/>
      <c r="B345"/>
      <c r="C345"/>
      <c r="D345"/>
      <c r="E345"/>
      <c r="F345"/>
      <c r="G345"/>
      <c r="H345"/>
      <c r="I345"/>
      <c r="U345" t="str">
        <f t="shared" si="11"/>
        <v>Jefferson County School District, KY</v>
      </c>
      <c r="V345" t="s">
        <v>41</v>
      </c>
      <c r="W345" t="s">
        <v>54</v>
      </c>
      <c r="X345" t="s">
        <v>1360</v>
      </c>
      <c r="Y345" t="s">
        <v>3223</v>
      </c>
      <c r="Z345" t="s">
        <v>1360</v>
      </c>
      <c r="AA345" t="s">
        <v>3223</v>
      </c>
      <c r="AB345" t="s">
        <v>1657</v>
      </c>
      <c r="AC345" t="s">
        <v>4419</v>
      </c>
      <c r="AD345" t="s">
        <v>1658</v>
      </c>
      <c r="AE345" t="s">
        <v>382</v>
      </c>
      <c r="AF345" t="s">
        <v>54</v>
      </c>
      <c r="AG345" t="s">
        <v>1560</v>
      </c>
      <c r="AH345" s="18" t="str">
        <f>IFERROR(VLOOKUP(AB345&amp;AC345&amp;AD345&amp;AE345&amp;AF345&amp;AG345,Addresses!A:D,4,FALSE), "000000000000000")</f>
        <v>SHIPSF000043925</v>
      </c>
      <c r="AJ345"/>
      <c r="AK345"/>
      <c r="AL345"/>
      <c r="AM345"/>
      <c r="AN345"/>
    </row>
    <row r="346" spans="1:40" x14ac:dyDescent="0.25">
      <c r="A346"/>
      <c r="B346"/>
      <c r="C346"/>
      <c r="D346"/>
      <c r="E346"/>
      <c r="F346"/>
      <c r="G346"/>
      <c r="H346"/>
      <c r="I346"/>
      <c r="U346" t="str">
        <f t="shared" si="11"/>
        <v>Jefferson County School District, KY</v>
      </c>
      <c r="V346" t="s">
        <v>41</v>
      </c>
      <c r="W346" t="s">
        <v>54</v>
      </c>
      <c r="X346" t="s">
        <v>1360</v>
      </c>
      <c r="Y346" t="s">
        <v>3223</v>
      </c>
      <c r="Z346" t="s">
        <v>1360</v>
      </c>
      <c r="AA346" t="s">
        <v>3223</v>
      </c>
      <c r="AB346" t="s">
        <v>1428</v>
      </c>
      <c r="AC346" t="s">
        <v>1429</v>
      </c>
      <c r="AD346" t="s">
        <v>1430</v>
      </c>
      <c r="AE346" t="s">
        <v>382</v>
      </c>
      <c r="AF346" t="s">
        <v>54</v>
      </c>
      <c r="AG346" t="s">
        <v>1431</v>
      </c>
      <c r="AH346" s="18" t="str">
        <f>IFERROR(VLOOKUP(AB346&amp;AC346&amp;AD346&amp;AE346&amp;AF346&amp;AG346,Addresses!A:D,4,FALSE), "000000000000000")</f>
        <v>SHIPSF000043941</v>
      </c>
      <c r="AJ346"/>
      <c r="AK346"/>
      <c r="AL346"/>
      <c r="AM346"/>
      <c r="AN346"/>
    </row>
    <row r="347" spans="1:40" x14ac:dyDescent="0.25">
      <c r="A347"/>
      <c r="B347"/>
      <c r="C347"/>
      <c r="D347"/>
      <c r="E347"/>
      <c r="F347"/>
      <c r="G347"/>
      <c r="H347"/>
      <c r="I347"/>
      <c r="U347" t="str">
        <f t="shared" si="11"/>
        <v>Jefferson County School District, KY</v>
      </c>
      <c r="V347" t="s">
        <v>41</v>
      </c>
      <c r="W347" t="s">
        <v>54</v>
      </c>
      <c r="X347" t="s">
        <v>1360</v>
      </c>
      <c r="Y347" t="s">
        <v>3223</v>
      </c>
      <c r="Z347" t="s">
        <v>1360</v>
      </c>
      <c r="AA347" t="s">
        <v>3223</v>
      </c>
      <c r="AB347" t="s">
        <v>1518</v>
      </c>
      <c r="AC347" t="s">
        <v>1519</v>
      </c>
      <c r="AD347" t="s">
        <v>1520</v>
      </c>
      <c r="AE347" t="s">
        <v>382</v>
      </c>
      <c r="AF347" t="s">
        <v>54</v>
      </c>
      <c r="AG347" t="s">
        <v>1476</v>
      </c>
      <c r="AH347" s="18" t="str">
        <f>IFERROR(VLOOKUP(AB347&amp;AC347&amp;AD347&amp;AE347&amp;AF347&amp;AG347,Addresses!A:D,4,FALSE), "000000000000000")</f>
        <v>SHIPSF000105932</v>
      </c>
      <c r="AJ347"/>
      <c r="AK347"/>
      <c r="AL347"/>
      <c r="AM347"/>
      <c r="AN347"/>
    </row>
    <row r="348" spans="1:40" x14ac:dyDescent="0.25">
      <c r="A348"/>
      <c r="B348"/>
      <c r="C348"/>
      <c r="D348"/>
      <c r="E348"/>
      <c r="F348"/>
      <c r="G348"/>
      <c r="H348"/>
      <c r="I348"/>
      <c r="U348" t="str">
        <f t="shared" si="11"/>
        <v>Jefferson County School District, KY</v>
      </c>
      <c r="V348" t="s">
        <v>41</v>
      </c>
      <c r="W348" t="s">
        <v>54</v>
      </c>
      <c r="X348" t="s">
        <v>1360</v>
      </c>
      <c r="Y348" t="s">
        <v>3223</v>
      </c>
      <c r="Z348" t="s">
        <v>1360</v>
      </c>
      <c r="AA348" t="s">
        <v>3223</v>
      </c>
      <c r="AB348" t="s">
        <v>1470</v>
      </c>
      <c r="AC348" t="s">
        <v>1471</v>
      </c>
      <c r="AD348" t="s">
        <v>1472</v>
      </c>
      <c r="AE348" t="s">
        <v>382</v>
      </c>
      <c r="AF348" t="s">
        <v>54</v>
      </c>
      <c r="AG348" t="s">
        <v>1364</v>
      </c>
      <c r="AH348" s="18" t="str">
        <f>IFERROR(VLOOKUP(AB348&amp;AC348&amp;AD348&amp;AE348&amp;AF348&amp;AG348,Addresses!A:D,4,FALSE), "000000000000000")</f>
        <v>SHIPSF000123046</v>
      </c>
      <c r="AJ348"/>
      <c r="AK348"/>
      <c r="AL348"/>
      <c r="AM348"/>
      <c r="AN348"/>
    </row>
    <row r="349" spans="1:40" x14ac:dyDescent="0.25">
      <c r="A349"/>
      <c r="B349"/>
      <c r="C349"/>
      <c r="D349"/>
      <c r="E349"/>
      <c r="F349"/>
      <c r="G349"/>
      <c r="H349"/>
      <c r="I349"/>
      <c r="U349" t="str">
        <f t="shared" si="11"/>
        <v>Jefferson County School District, KY</v>
      </c>
      <c r="V349" t="s">
        <v>41</v>
      </c>
      <c r="W349" t="s">
        <v>54</v>
      </c>
      <c r="X349" t="s">
        <v>1360</v>
      </c>
      <c r="Y349" t="s">
        <v>3223</v>
      </c>
      <c r="Z349" t="s">
        <v>1360</v>
      </c>
      <c r="AA349" t="s">
        <v>3223</v>
      </c>
      <c r="AB349" t="s">
        <v>1506</v>
      </c>
      <c r="AC349" t="s">
        <v>1507</v>
      </c>
      <c r="AD349" t="s">
        <v>1508</v>
      </c>
      <c r="AE349" t="s">
        <v>382</v>
      </c>
      <c r="AF349" t="s">
        <v>54</v>
      </c>
      <c r="AG349" t="s">
        <v>1402</v>
      </c>
      <c r="AH349" s="18" t="str">
        <f>IFERROR(VLOOKUP(AB349&amp;AC349&amp;AD349&amp;AE349&amp;AF349&amp;AG349,Addresses!A:D,4,FALSE), "000000000000000")</f>
        <v>SHIPSF000137699</v>
      </c>
      <c r="AJ349"/>
      <c r="AK349"/>
      <c r="AL349"/>
      <c r="AM349"/>
      <c r="AN349"/>
    </row>
    <row r="350" spans="1:40" x14ac:dyDescent="0.25">
      <c r="A350"/>
      <c r="B350"/>
      <c r="C350"/>
      <c r="D350"/>
      <c r="E350"/>
      <c r="F350"/>
      <c r="G350"/>
      <c r="H350"/>
      <c r="I350"/>
      <c r="U350" t="str">
        <f t="shared" si="11"/>
        <v>Jefferson County School District, KY</v>
      </c>
      <c r="V350" t="s">
        <v>41</v>
      </c>
      <c r="W350" t="s">
        <v>54</v>
      </c>
      <c r="X350" t="s">
        <v>1360</v>
      </c>
      <c r="Y350" t="s">
        <v>3223</v>
      </c>
      <c r="Z350" t="s">
        <v>1360</v>
      </c>
      <c r="AA350" t="s">
        <v>3223</v>
      </c>
      <c r="AB350" t="s">
        <v>1403</v>
      </c>
      <c r="AC350" t="s">
        <v>1404</v>
      </c>
      <c r="AD350" t="s">
        <v>1405</v>
      </c>
      <c r="AE350" t="s">
        <v>382</v>
      </c>
      <c r="AF350" t="s">
        <v>54</v>
      </c>
      <c r="AG350" t="s">
        <v>1371</v>
      </c>
      <c r="AH350" s="18" t="str">
        <f>IFERROR(VLOOKUP(AB350&amp;AC350&amp;AD350&amp;AE350&amp;AF350&amp;AG350,Addresses!A:D,4,FALSE), "000000000000000")</f>
        <v>SHIPSF000043939</v>
      </c>
      <c r="AJ350"/>
      <c r="AK350"/>
      <c r="AL350"/>
      <c r="AM350"/>
      <c r="AN350"/>
    </row>
    <row r="351" spans="1:40" x14ac:dyDescent="0.25">
      <c r="A351"/>
      <c r="B351"/>
      <c r="C351"/>
      <c r="D351"/>
      <c r="E351"/>
      <c r="F351"/>
      <c r="G351"/>
      <c r="H351"/>
      <c r="I351"/>
      <c r="U351" t="str">
        <f t="shared" si="11"/>
        <v>Jefferson County School District, KY</v>
      </c>
      <c r="V351" t="s">
        <v>41</v>
      </c>
      <c r="W351" t="s">
        <v>54</v>
      </c>
      <c r="X351" t="s">
        <v>1360</v>
      </c>
      <c r="Y351" t="s">
        <v>3223</v>
      </c>
      <c r="Z351" t="s">
        <v>1360</v>
      </c>
      <c r="AA351" t="s">
        <v>3223</v>
      </c>
      <c r="AB351" t="s">
        <v>1511</v>
      </c>
      <c r="AC351" t="s">
        <v>1512</v>
      </c>
      <c r="AD351" t="s">
        <v>1513</v>
      </c>
      <c r="AE351" t="s">
        <v>382</v>
      </c>
      <c r="AF351" t="s">
        <v>54</v>
      </c>
      <c r="AG351" t="s">
        <v>1364</v>
      </c>
      <c r="AH351" s="18" t="str">
        <f>IFERROR(VLOOKUP(AB351&amp;AC351&amp;AD351&amp;AE351&amp;AF351&amp;AG351,Addresses!A:D,4,FALSE), "000000000000000")</f>
        <v>SHIPSF000043940</v>
      </c>
      <c r="AJ351"/>
      <c r="AK351"/>
      <c r="AL351"/>
      <c r="AM351"/>
      <c r="AN351"/>
    </row>
    <row r="352" spans="1:40" x14ac:dyDescent="0.25">
      <c r="A352"/>
      <c r="B352"/>
      <c r="C352"/>
      <c r="D352"/>
      <c r="E352"/>
      <c r="F352"/>
      <c r="G352"/>
      <c r="H352"/>
      <c r="I352"/>
      <c r="U352" t="str">
        <f t="shared" si="11"/>
        <v>Jefferson County School District, KY</v>
      </c>
      <c r="V352" t="s">
        <v>41</v>
      </c>
      <c r="W352" t="s">
        <v>54</v>
      </c>
      <c r="X352" t="s">
        <v>1360</v>
      </c>
      <c r="Y352" t="s">
        <v>3223</v>
      </c>
      <c r="Z352" t="s">
        <v>1360</v>
      </c>
      <c r="AA352" t="s">
        <v>3223</v>
      </c>
      <c r="AB352" t="s">
        <v>1627</v>
      </c>
      <c r="AC352" t="s">
        <v>1628</v>
      </c>
      <c r="AD352" t="s">
        <v>1629</v>
      </c>
      <c r="AE352" t="s">
        <v>382</v>
      </c>
      <c r="AF352" t="s">
        <v>54</v>
      </c>
      <c r="AG352" t="s">
        <v>1375</v>
      </c>
      <c r="AH352" s="18" t="str">
        <f>IFERROR(VLOOKUP(AB352&amp;AC352&amp;AD352&amp;AE352&amp;AF352&amp;AG352,Addresses!A:D,4,FALSE), "000000000000000")</f>
        <v>SHIPSF000123055</v>
      </c>
      <c r="AJ352"/>
      <c r="AK352"/>
      <c r="AL352"/>
      <c r="AM352"/>
      <c r="AN352"/>
    </row>
    <row r="353" spans="1:40" x14ac:dyDescent="0.25">
      <c r="A353"/>
      <c r="B353"/>
      <c r="C353"/>
      <c r="D353"/>
      <c r="E353"/>
      <c r="F353"/>
      <c r="G353"/>
      <c r="H353"/>
      <c r="I353"/>
      <c r="U353" t="str">
        <f t="shared" si="11"/>
        <v>Jefferson County School District, KY</v>
      </c>
      <c r="V353" t="s">
        <v>41</v>
      </c>
      <c r="W353" t="s">
        <v>54</v>
      </c>
      <c r="X353" t="s">
        <v>1360</v>
      </c>
      <c r="Y353" t="s">
        <v>3223</v>
      </c>
      <c r="Z353" t="s">
        <v>1360</v>
      </c>
      <c r="AA353" t="s">
        <v>3223</v>
      </c>
      <c r="AB353" t="s">
        <v>1416</v>
      </c>
      <c r="AC353" t="s">
        <v>1417</v>
      </c>
      <c r="AD353" t="s">
        <v>1418</v>
      </c>
      <c r="AE353" t="s">
        <v>382</v>
      </c>
      <c r="AF353" t="s">
        <v>54</v>
      </c>
      <c r="AG353" t="s">
        <v>1419</v>
      </c>
      <c r="AH353" s="18" t="str">
        <f>IFERROR(VLOOKUP(AB353&amp;AC353&amp;AD353&amp;AE353&amp;AF353&amp;AG353,Addresses!A:D,4,FALSE), "000000000000000")</f>
        <v>SHIPSF000043769</v>
      </c>
      <c r="AJ353"/>
      <c r="AK353"/>
      <c r="AL353"/>
      <c r="AM353"/>
      <c r="AN353"/>
    </row>
    <row r="354" spans="1:40" x14ac:dyDescent="0.25">
      <c r="A354"/>
      <c r="B354"/>
      <c r="C354"/>
      <c r="D354"/>
      <c r="E354"/>
      <c r="F354"/>
      <c r="G354"/>
      <c r="H354"/>
      <c r="I354"/>
      <c r="U354" t="str">
        <f t="shared" si="11"/>
        <v>Jefferson County School District, KY</v>
      </c>
      <c r="V354" t="s">
        <v>41</v>
      </c>
      <c r="W354" t="s">
        <v>54</v>
      </c>
      <c r="X354" t="s">
        <v>1360</v>
      </c>
      <c r="Y354" t="s">
        <v>3223</v>
      </c>
      <c r="Z354" t="s">
        <v>1360</v>
      </c>
      <c r="AA354" t="s">
        <v>3223</v>
      </c>
      <c r="AB354" t="s">
        <v>1451</v>
      </c>
      <c r="AC354" t="s">
        <v>1452</v>
      </c>
      <c r="AD354" t="s">
        <v>1453</v>
      </c>
      <c r="AE354" t="s">
        <v>382</v>
      </c>
      <c r="AF354" t="s">
        <v>54</v>
      </c>
      <c r="AG354" t="s">
        <v>1454</v>
      </c>
      <c r="AH354" s="18" t="str">
        <f>IFERROR(VLOOKUP(AB354&amp;AC354&amp;AD354&amp;AE354&amp;AF354&amp;AG354,Addresses!A:D,4,FALSE), "000000000000000")</f>
        <v>SHIPSF000043883</v>
      </c>
      <c r="AJ354"/>
      <c r="AK354"/>
      <c r="AL354"/>
      <c r="AM354"/>
      <c r="AN354"/>
    </row>
    <row r="355" spans="1:40" x14ac:dyDescent="0.25">
      <c r="A355"/>
      <c r="B355"/>
      <c r="C355"/>
      <c r="D355"/>
      <c r="E355"/>
      <c r="F355"/>
      <c r="G355"/>
      <c r="H355"/>
      <c r="I355"/>
      <c r="U355" t="str">
        <f t="shared" si="11"/>
        <v>Jefferson County School District, KY</v>
      </c>
      <c r="V355" t="s">
        <v>41</v>
      </c>
      <c r="W355" t="s">
        <v>54</v>
      </c>
      <c r="X355" t="s">
        <v>1360</v>
      </c>
      <c r="Y355" t="s">
        <v>3223</v>
      </c>
      <c r="Z355" t="s">
        <v>1360</v>
      </c>
      <c r="AA355" t="s">
        <v>3223</v>
      </c>
      <c r="AB355" t="s">
        <v>1647</v>
      </c>
      <c r="AC355" t="s">
        <v>4412</v>
      </c>
      <c r="AD355" t="s">
        <v>1648</v>
      </c>
      <c r="AE355" t="s">
        <v>382</v>
      </c>
      <c r="AF355" t="s">
        <v>54</v>
      </c>
      <c r="AG355" t="s">
        <v>1552</v>
      </c>
      <c r="AH355" s="18" t="str">
        <f>IFERROR(VLOOKUP(AB355&amp;AC355&amp;AD355&amp;AE355&amp;AF355&amp;AG355,Addresses!A:D,4,FALSE), "000000000000000")</f>
        <v>SHIPSF000123059</v>
      </c>
      <c r="AJ355"/>
      <c r="AK355"/>
      <c r="AL355"/>
      <c r="AM355"/>
      <c r="AN355"/>
    </row>
    <row r="356" spans="1:40" x14ac:dyDescent="0.25">
      <c r="A356"/>
      <c r="B356"/>
      <c r="C356"/>
      <c r="D356"/>
      <c r="E356"/>
      <c r="F356"/>
      <c r="G356"/>
      <c r="H356"/>
      <c r="I356"/>
      <c r="U356" t="str">
        <f t="shared" si="11"/>
        <v>Jefferson County School District, KY</v>
      </c>
      <c r="V356" t="s">
        <v>41</v>
      </c>
      <c r="W356" t="s">
        <v>54</v>
      </c>
      <c r="X356" t="s">
        <v>1360</v>
      </c>
      <c r="Y356" t="s">
        <v>3223</v>
      </c>
      <c r="Z356" t="s">
        <v>1360</v>
      </c>
      <c r="AA356" t="s">
        <v>3223</v>
      </c>
      <c r="AB356" t="s">
        <v>1388</v>
      </c>
      <c r="AC356" t="s">
        <v>1389</v>
      </c>
      <c r="AD356" t="s">
        <v>1390</v>
      </c>
      <c r="AE356" t="s">
        <v>382</v>
      </c>
      <c r="AF356" t="s">
        <v>54</v>
      </c>
      <c r="AG356" t="s">
        <v>1391</v>
      </c>
      <c r="AH356" s="18" t="str">
        <f>IFERROR(VLOOKUP(AB356&amp;AC356&amp;AD356&amp;AE356&amp;AF356&amp;AG356,Addresses!A:D,4,FALSE), "000000000000000")</f>
        <v>SHIPSF000043749</v>
      </c>
      <c r="AJ356"/>
      <c r="AK356"/>
      <c r="AL356"/>
      <c r="AM356"/>
      <c r="AN356"/>
    </row>
    <row r="357" spans="1:40" x14ac:dyDescent="0.25">
      <c r="A357"/>
      <c r="B357"/>
      <c r="C357"/>
      <c r="D357"/>
      <c r="E357"/>
      <c r="F357"/>
      <c r="G357"/>
      <c r="H357"/>
      <c r="I357"/>
      <c r="U357" t="str">
        <f t="shared" si="11"/>
        <v>Jefferson County School District, KY</v>
      </c>
      <c r="V357" t="s">
        <v>41</v>
      </c>
      <c r="W357" t="s">
        <v>54</v>
      </c>
      <c r="X357" t="s">
        <v>1360</v>
      </c>
      <c r="Y357" t="s">
        <v>3223</v>
      </c>
      <c r="Z357" t="s">
        <v>1360</v>
      </c>
      <c r="AA357" t="s">
        <v>3223</v>
      </c>
      <c r="AB357" t="s">
        <v>1380</v>
      </c>
      <c r="AC357" t="s">
        <v>1381</v>
      </c>
      <c r="AD357" t="s">
        <v>1382</v>
      </c>
      <c r="AE357" t="s">
        <v>382</v>
      </c>
      <c r="AF357" t="s">
        <v>54</v>
      </c>
      <c r="AG357" t="s">
        <v>1383</v>
      </c>
      <c r="AH357" s="18" t="str">
        <f>IFERROR(VLOOKUP(AB357&amp;AC357&amp;AD357&amp;AE357&amp;AF357&amp;AG357,Addresses!A:D,4,FALSE), "000000000000000")</f>
        <v>SHIPSF000043754</v>
      </c>
      <c r="AJ357"/>
      <c r="AK357"/>
      <c r="AL357"/>
      <c r="AM357"/>
      <c r="AN357"/>
    </row>
    <row r="358" spans="1:40" x14ac:dyDescent="0.25">
      <c r="A358"/>
      <c r="B358"/>
      <c r="C358"/>
      <c r="D358"/>
      <c r="E358"/>
      <c r="F358"/>
      <c r="G358"/>
      <c r="H358"/>
      <c r="I358"/>
      <c r="U358" t="str">
        <f t="shared" si="11"/>
        <v>Jefferson County School District, KY</v>
      </c>
      <c r="V358" t="s">
        <v>41</v>
      </c>
      <c r="W358" t="s">
        <v>54</v>
      </c>
      <c r="X358" t="s">
        <v>1360</v>
      </c>
      <c r="Y358" t="s">
        <v>3223</v>
      </c>
      <c r="Z358" t="s">
        <v>1360</v>
      </c>
      <c r="AA358" t="s">
        <v>3223</v>
      </c>
      <c r="AB358" t="s">
        <v>1598</v>
      </c>
      <c r="AC358" t="s">
        <v>4420</v>
      </c>
      <c r="AD358" t="s">
        <v>1599</v>
      </c>
      <c r="AE358" t="s">
        <v>382</v>
      </c>
      <c r="AF358" t="s">
        <v>54</v>
      </c>
      <c r="AG358" t="s">
        <v>1431</v>
      </c>
      <c r="AH358" s="18" t="str">
        <f>IFERROR(VLOOKUP(AB358&amp;AC358&amp;AD358&amp;AE358&amp;AF358&amp;AG358,Addresses!A:D,4,FALSE), "000000000000000")</f>
        <v>SHIPSF000043768</v>
      </c>
      <c r="AJ358"/>
      <c r="AK358"/>
      <c r="AL358"/>
      <c r="AM358"/>
      <c r="AN358"/>
    </row>
    <row r="359" spans="1:40" x14ac:dyDescent="0.25">
      <c r="A359"/>
      <c r="B359"/>
      <c r="C359"/>
      <c r="D359"/>
      <c r="E359"/>
      <c r="F359"/>
      <c r="G359"/>
      <c r="H359"/>
      <c r="I359"/>
      <c r="U359" t="str">
        <f t="shared" si="11"/>
        <v>Jefferson County School District, KY</v>
      </c>
      <c r="V359" t="s">
        <v>41</v>
      </c>
      <c r="W359" t="s">
        <v>54</v>
      </c>
      <c r="X359" t="s">
        <v>1360</v>
      </c>
      <c r="Y359" t="s">
        <v>3223</v>
      </c>
      <c r="Z359" t="s">
        <v>1360</v>
      </c>
      <c r="AA359" t="s">
        <v>3223</v>
      </c>
      <c r="AB359" t="s">
        <v>1489</v>
      </c>
      <c r="AC359" t="s">
        <v>1490</v>
      </c>
      <c r="AD359" t="s">
        <v>1491</v>
      </c>
      <c r="AE359" t="s">
        <v>382</v>
      </c>
      <c r="AF359" t="s">
        <v>54</v>
      </c>
      <c r="AG359" t="s">
        <v>1440</v>
      </c>
      <c r="AH359" s="18" t="str">
        <f>IFERROR(VLOOKUP(AB359&amp;AC359&amp;AD359&amp;AE359&amp;AF359&amp;AG359,Addresses!A:D,4,FALSE), "000000000000000")</f>
        <v>SHIPSF000043707</v>
      </c>
      <c r="AJ359"/>
      <c r="AK359"/>
      <c r="AL359"/>
      <c r="AM359"/>
      <c r="AN359"/>
    </row>
    <row r="360" spans="1:40" x14ac:dyDescent="0.25">
      <c r="A360"/>
      <c r="B360"/>
      <c r="C360"/>
      <c r="D360"/>
      <c r="E360"/>
      <c r="F360"/>
      <c r="G360"/>
      <c r="H360"/>
      <c r="I360"/>
      <c r="U360" t="str">
        <f t="shared" si="11"/>
        <v>Jefferson County School District, KY</v>
      </c>
      <c r="V360" t="s">
        <v>41</v>
      </c>
      <c r="W360" t="s">
        <v>54</v>
      </c>
      <c r="X360" t="s">
        <v>1360</v>
      </c>
      <c r="Y360" t="s">
        <v>3223</v>
      </c>
      <c r="Z360" t="s">
        <v>1360</v>
      </c>
      <c r="AA360" t="s">
        <v>3223</v>
      </c>
      <c r="AB360" t="s">
        <v>1524</v>
      </c>
      <c r="AC360" t="s">
        <v>1525</v>
      </c>
      <c r="AD360" t="s">
        <v>1526</v>
      </c>
      <c r="AE360" t="s">
        <v>382</v>
      </c>
      <c r="AF360" t="s">
        <v>54</v>
      </c>
      <c r="AG360" t="s">
        <v>1444</v>
      </c>
      <c r="AH360" s="18" t="str">
        <f>IFERROR(VLOOKUP(AB360&amp;AC360&amp;AD360&amp;AE360&amp;AF360&amp;AG360,Addresses!A:D,4,FALSE), "000000000000000")</f>
        <v>SHIPSF000105933</v>
      </c>
      <c r="AJ360"/>
      <c r="AK360"/>
      <c r="AL360"/>
      <c r="AM360"/>
      <c r="AN360"/>
    </row>
    <row r="361" spans="1:40" x14ac:dyDescent="0.25">
      <c r="A361"/>
      <c r="B361"/>
      <c r="C361"/>
      <c r="D361"/>
      <c r="E361"/>
      <c r="F361"/>
      <c r="G361"/>
      <c r="H361"/>
      <c r="I361"/>
      <c r="U361" t="str">
        <f t="shared" si="11"/>
        <v>Jefferson County School District, KY</v>
      </c>
      <c r="V361" t="s">
        <v>41</v>
      </c>
      <c r="W361" t="s">
        <v>54</v>
      </c>
      <c r="X361" t="s">
        <v>1360</v>
      </c>
      <c r="Y361" t="s">
        <v>3223</v>
      </c>
      <c r="Z361" t="s">
        <v>1360</v>
      </c>
      <c r="AA361" t="s">
        <v>3223</v>
      </c>
      <c r="AB361" t="s">
        <v>1540</v>
      </c>
      <c r="AC361" t="s">
        <v>1541</v>
      </c>
      <c r="AD361" t="s">
        <v>1542</v>
      </c>
      <c r="AE361" t="s">
        <v>382</v>
      </c>
      <c r="AF361" t="s">
        <v>54</v>
      </c>
      <c r="AG361" t="s">
        <v>383</v>
      </c>
      <c r="AH361" s="18" t="str">
        <f>IFERROR(VLOOKUP(AB361&amp;AC361&amp;AD361&amp;AE361&amp;AF361&amp;AG361,Addresses!A:D,4,FALSE), "000000000000000")</f>
        <v>SHIPSF000043893</v>
      </c>
      <c r="AJ361"/>
      <c r="AK361"/>
      <c r="AL361"/>
      <c r="AM361"/>
      <c r="AN361"/>
    </row>
    <row r="362" spans="1:40" x14ac:dyDescent="0.25">
      <c r="A362"/>
      <c r="B362"/>
      <c r="C362"/>
      <c r="D362"/>
      <c r="E362"/>
      <c r="F362"/>
      <c r="G362"/>
      <c r="H362"/>
      <c r="I362"/>
      <c r="U362" t="str">
        <f t="shared" si="11"/>
        <v>Jefferson County School District, KY</v>
      </c>
      <c r="V362" t="s">
        <v>41</v>
      </c>
      <c r="W362" t="s">
        <v>54</v>
      </c>
      <c r="X362" t="s">
        <v>1360</v>
      </c>
      <c r="Y362" t="s">
        <v>3223</v>
      </c>
      <c r="Z362" t="s">
        <v>1360</v>
      </c>
      <c r="AA362" t="s">
        <v>3223</v>
      </c>
      <c r="AB362" t="s">
        <v>1567</v>
      </c>
      <c r="AC362" t="s">
        <v>1568</v>
      </c>
      <c r="AD362" t="s">
        <v>1569</v>
      </c>
      <c r="AE362" t="s">
        <v>382</v>
      </c>
      <c r="AF362" t="s">
        <v>54</v>
      </c>
      <c r="AG362" t="s">
        <v>1444</v>
      </c>
      <c r="AH362" s="18" t="str">
        <f>IFERROR(VLOOKUP(AB362&amp;AC362&amp;AD362&amp;AE362&amp;AF362&amp;AG362,Addresses!A:D,4,FALSE), "000000000000000")</f>
        <v>SHIPSF000043894</v>
      </c>
      <c r="AJ362"/>
      <c r="AK362"/>
      <c r="AL362"/>
      <c r="AM362"/>
      <c r="AN362"/>
    </row>
    <row r="363" spans="1:40" x14ac:dyDescent="0.25">
      <c r="A363"/>
      <c r="B363"/>
      <c r="C363"/>
      <c r="D363"/>
      <c r="E363"/>
      <c r="F363"/>
      <c r="G363"/>
      <c r="H363"/>
      <c r="I363"/>
      <c r="U363" t="str">
        <f t="shared" si="11"/>
        <v>Jefferson County School District, KY</v>
      </c>
      <c r="V363" t="s">
        <v>41</v>
      </c>
      <c r="W363" t="s">
        <v>54</v>
      </c>
      <c r="X363" t="s">
        <v>1360</v>
      </c>
      <c r="Y363" t="s">
        <v>3223</v>
      </c>
      <c r="Z363" t="s">
        <v>1360</v>
      </c>
      <c r="AA363" t="s">
        <v>3223</v>
      </c>
      <c r="AB363" t="s">
        <v>1570</v>
      </c>
      <c r="AC363" t="s">
        <v>1571</v>
      </c>
      <c r="AD363" t="s">
        <v>1572</v>
      </c>
      <c r="AE363" t="s">
        <v>382</v>
      </c>
      <c r="AF363" t="s">
        <v>54</v>
      </c>
      <c r="AG363" t="s">
        <v>1505</v>
      </c>
      <c r="AH363" s="18" t="str">
        <f>IFERROR(VLOOKUP(AB363&amp;AC363&amp;AD363&amp;AE363&amp;AF363&amp;AG363,Addresses!A:D,4,FALSE), "000000000000000")</f>
        <v>SHIPSF000043906</v>
      </c>
      <c r="AJ363"/>
      <c r="AK363"/>
      <c r="AL363"/>
      <c r="AM363"/>
      <c r="AN363"/>
    </row>
    <row r="364" spans="1:40" x14ac:dyDescent="0.25">
      <c r="A364"/>
      <c r="B364"/>
      <c r="C364"/>
      <c r="D364"/>
      <c r="E364"/>
      <c r="F364"/>
      <c r="G364"/>
      <c r="H364"/>
      <c r="I364"/>
      <c r="U364" t="str">
        <f t="shared" si="11"/>
        <v>Jefferson County School District, KY</v>
      </c>
      <c r="V364" t="s">
        <v>41</v>
      </c>
      <c r="W364" t="s">
        <v>54</v>
      </c>
      <c r="X364" t="s">
        <v>1360</v>
      </c>
      <c r="Y364" t="s">
        <v>3223</v>
      </c>
      <c r="Z364" t="s">
        <v>1360</v>
      </c>
      <c r="AA364" t="s">
        <v>3223</v>
      </c>
      <c r="AB364" t="s">
        <v>1587</v>
      </c>
      <c r="AC364" t="s">
        <v>1588</v>
      </c>
      <c r="AD364" t="s">
        <v>1589</v>
      </c>
      <c r="AE364" t="s">
        <v>382</v>
      </c>
      <c r="AF364" t="s">
        <v>54</v>
      </c>
      <c r="AG364" t="s">
        <v>1387</v>
      </c>
      <c r="AH364" s="18" t="str">
        <f>IFERROR(VLOOKUP(AB364&amp;AC364&amp;AD364&amp;AE364&amp;AF364&amp;AG364,Addresses!A:D,4,FALSE), "000000000000000")</f>
        <v>SHIPSF000043896</v>
      </c>
      <c r="AJ364"/>
      <c r="AK364"/>
      <c r="AL364"/>
      <c r="AM364"/>
      <c r="AN364"/>
    </row>
    <row r="365" spans="1:40" x14ac:dyDescent="0.25">
      <c r="A365"/>
      <c r="B365"/>
      <c r="C365"/>
      <c r="D365"/>
      <c r="E365"/>
      <c r="F365"/>
      <c r="G365"/>
      <c r="H365"/>
      <c r="I365"/>
      <c r="U365" t="str">
        <f t="shared" si="11"/>
        <v>Jefferson County School District, KY</v>
      </c>
      <c r="V365" t="s">
        <v>41</v>
      </c>
      <c r="W365" t="s">
        <v>54</v>
      </c>
      <c r="X365" t="s">
        <v>1360</v>
      </c>
      <c r="Y365" t="s">
        <v>3223</v>
      </c>
      <c r="Z365" t="s">
        <v>1360</v>
      </c>
      <c r="AA365" t="s">
        <v>3223</v>
      </c>
      <c r="AB365" t="s">
        <v>1613</v>
      </c>
      <c r="AC365" t="s">
        <v>4427</v>
      </c>
      <c r="AD365" t="s">
        <v>1614</v>
      </c>
      <c r="AE365" t="s">
        <v>382</v>
      </c>
      <c r="AF365" t="s">
        <v>54</v>
      </c>
      <c r="AG365" t="s">
        <v>1387</v>
      </c>
      <c r="AH365" s="18" t="str">
        <f>IFERROR(VLOOKUP(AB365&amp;AC365&amp;AD365&amp;AE365&amp;AF365&amp;AG365,Addresses!A:D,4,FALSE), "000000000000000")</f>
        <v>SHIPSF000014139</v>
      </c>
      <c r="AJ365"/>
      <c r="AK365"/>
      <c r="AL365"/>
      <c r="AM365"/>
      <c r="AN365"/>
    </row>
    <row r="366" spans="1:40" x14ac:dyDescent="0.25">
      <c r="A366"/>
      <c r="B366"/>
      <c r="C366"/>
      <c r="D366"/>
      <c r="E366"/>
      <c r="F366"/>
      <c r="G366"/>
      <c r="H366"/>
      <c r="I366"/>
      <c r="U366" t="str">
        <f t="shared" si="11"/>
        <v>Jefferson County School District, KY</v>
      </c>
      <c r="V366" t="s">
        <v>41</v>
      </c>
      <c r="W366" t="s">
        <v>54</v>
      </c>
      <c r="X366" t="s">
        <v>1360</v>
      </c>
      <c r="Y366" t="s">
        <v>3223</v>
      </c>
      <c r="Z366" t="s">
        <v>1360</v>
      </c>
      <c r="AA366" t="s">
        <v>3223</v>
      </c>
      <c r="AB366" t="s">
        <v>1543</v>
      </c>
      <c r="AC366" t="s">
        <v>1544</v>
      </c>
      <c r="AD366" t="s">
        <v>1545</v>
      </c>
      <c r="AE366" t="s">
        <v>382</v>
      </c>
      <c r="AF366" t="s">
        <v>54</v>
      </c>
      <c r="AG366" t="s">
        <v>1444</v>
      </c>
      <c r="AH366" s="18" t="str">
        <f>IFERROR(VLOOKUP(AB366&amp;AC366&amp;AD366&amp;AE366&amp;AF366&amp;AG366,Addresses!A:D,4,FALSE), "000000000000000")</f>
        <v>SHIPSF000043670</v>
      </c>
      <c r="AJ366"/>
      <c r="AK366"/>
      <c r="AL366"/>
      <c r="AM366"/>
      <c r="AN366"/>
    </row>
    <row r="367" spans="1:40" x14ac:dyDescent="0.25">
      <c r="A367"/>
      <c r="B367"/>
      <c r="C367"/>
      <c r="D367"/>
      <c r="E367"/>
      <c r="F367"/>
      <c r="G367"/>
      <c r="H367"/>
      <c r="I367"/>
      <c r="U367" t="str">
        <f t="shared" si="11"/>
        <v>Jefferson County School District, KY</v>
      </c>
      <c r="V367" t="s">
        <v>41</v>
      </c>
      <c r="W367" t="s">
        <v>54</v>
      </c>
      <c r="X367" t="s">
        <v>1360</v>
      </c>
      <c r="Y367" t="s">
        <v>3223</v>
      </c>
      <c r="Z367" t="s">
        <v>1360</v>
      </c>
      <c r="AA367" t="s">
        <v>3223</v>
      </c>
      <c r="AB367" t="s">
        <v>1561</v>
      </c>
      <c r="AC367" t="s">
        <v>1562</v>
      </c>
      <c r="AD367" t="s">
        <v>1563</v>
      </c>
      <c r="AE367" t="s">
        <v>382</v>
      </c>
      <c r="AF367" t="s">
        <v>54</v>
      </c>
      <c r="AG367" t="s">
        <v>1364</v>
      </c>
      <c r="AH367" s="18" t="str">
        <f>IFERROR(VLOOKUP(AB367&amp;AC367&amp;AD367&amp;AE367&amp;AF367&amp;AG367,Addresses!A:D,4,FALSE), "000000000000000")</f>
        <v>SHIPSF000043948</v>
      </c>
      <c r="AJ367"/>
      <c r="AK367"/>
      <c r="AL367"/>
      <c r="AM367"/>
      <c r="AN367"/>
    </row>
    <row r="368" spans="1:40" x14ac:dyDescent="0.25">
      <c r="A368"/>
      <c r="B368"/>
      <c r="C368"/>
      <c r="D368"/>
      <c r="E368"/>
      <c r="F368"/>
      <c r="G368"/>
      <c r="H368"/>
      <c r="I368"/>
      <c r="U368" t="str">
        <f t="shared" si="11"/>
        <v>Jefferson County School District, KY</v>
      </c>
      <c r="V368" t="s">
        <v>41</v>
      </c>
      <c r="W368" t="s">
        <v>54</v>
      </c>
      <c r="X368" t="s">
        <v>1360</v>
      </c>
      <c r="Y368" t="s">
        <v>3223</v>
      </c>
      <c r="Z368" t="s">
        <v>1360</v>
      </c>
      <c r="AA368" t="s">
        <v>3223</v>
      </c>
      <c r="AB368" t="s">
        <v>1553</v>
      </c>
      <c r="AC368" t="s">
        <v>1554</v>
      </c>
      <c r="AD368" t="s">
        <v>1555</v>
      </c>
      <c r="AE368" t="s">
        <v>382</v>
      </c>
      <c r="AF368" t="s">
        <v>54</v>
      </c>
      <c r="AG368" t="s">
        <v>1556</v>
      </c>
      <c r="AH368" s="18" t="str">
        <f>IFERROR(VLOOKUP(AB368&amp;AC368&amp;AD368&amp;AE368&amp;AF368&amp;AG368,Addresses!A:D,4,FALSE), "000000000000000")</f>
        <v>SHIPSF000043902</v>
      </c>
      <c r="AJ368"/>
      <c r="AK368"/>
      <c r="AL368"/>
      <c r="AM368"/>
      <c r="AN368"/>
    </row>
    <row r="369" spans="1:40" x14ac:dyDescent="0.25">
      <c r="A369"/>
      <c r="B369"/>
      <c r="C369"/>
      <c r="D369"/>
      <c r="E369"/>
      <c r="F369"/>
      <c r="G369"/>
      <c r="H369"/>
      <c r="I369"/>
      <c r="U369" t="str">
        <f t="shared" si="11"/>
        <v>Jefferson County School District, KY</v>
      </c>
      <c r="V369" t="s">
        <v>41</v>
      </c>
      <c r="W369" t="s">
        <v>54</v>
      </c>
      <c r="X369" t="s">
        <v>1360</v>
      </c>
      <c r="Y369" t="s">
        <v>3223</v>
      </c>
      <c r="Z369" t="s">
        <v>1360</v>
      </c>
      <c r="AA369" t="s">
        <v>3223</v>
      </c>
      <c r="AB369" t="s">
        <v>1602</v>
      </c>
      <c r="AC369" t="s">
        <v>4413</v>
      </c>
      <c r="AD369" t="s">
        <v>1603</v>
      </c>
      <c r="AE369" t="s">
        <v>382</v>
      </c>
      <c r="AF369" t="s">
        <v>54</v>
      </c>
      <c r="AG369" t="s">
        <v>1454</v>
      </c>
      <c r="AH369" s="18" t="str">
        <f>IFERROR(VLOOKUP(AB369&amp;AC369&amp;AD369&amp;AE369&amp;AF369&amp;AG369,Addresses!A:D,4,FALSE), "000000000000000")</f>
        <v>SHIPSF000043904</v>
      </c>
      <c r="AJ369"/>
      <c r="AK369"/>
      <c r="AL369"/>
      <c r="AM369"/>
      <c r="AN369"/>
    </row>
    <row r="370" spans="1:40" x14ac:dyDescent="0.25">
      <c r="A370"/>
      <c r="B370"/>
      <c r="C370"/>
      <c r="D370"/>
      <c r="E370"/>
      <c r="F370"/>
      <c r="G370"/>
      <c r="H370"/>
      <c r="I370"/>
      <c r="U370" t="str">
        <f t="shared" si="11"/>
        <v>Jefferson County School District, KY</v>
      </c>
      <c r="V370" t="s">
        <v>41</v>
      </c>
      <c r="W370" t="s">
        <v>54</v>
      </c>
      <c r="X370" t="s">
        <v>1360</v>
      </c>
      <c r="Y370" t="s">
        <v>3223</v>
      </c>
      <c r="Z370" t="s">
        <v>1360</v>
      </c>
      <c r="AA370" t="s">
        <v>3223</v>
      </c>
      <c r="AB370" t="s">
        <v>1651</v>
      </c>
      <c r="AC370" t="s">
        <v>1652</v>
      </c>
      <c r="AD370" t="s">
        <v>1653</v>
      </c>
      <c r="AE370" t="s">
        <v>382</v>
      </c>
      <c r="AF370" t="s">
        <v>54</v>
      </c>
      <c r="AG370" t="s">
        <v>383</v>
      </c>
      <c r="AH370" s="18" t="str">
        <f>IFERROR(VLOOKUP(AB370&amp;AC370&amp;AD370&amp;AE370&amp;AF370&amp;AG370,Addresses!A:D,4,FALSE), "000000000000000")</f>
        <v>SHIPSF000123060</v>
      </c>
      <c r="AJ370"/>
      <c r="AK370"/>
      <c r="AL370"/>
      <c r="AM370"/>
      <c r="AN370"/>
    </row>
    <row r="371" spans="1:40" x14ac:dyDescent="0.25">
      <c r="A371"/>
      <c r="B371"/>
      <c r="C371"/>
      <c r="D371"/>
      <c r="E371"/>
      <c r="F371"/>
      <c r="G371"/>
      <c r="H371"/>
      <c r="I371"/>
      <c r="U371" t="str">
        <f t="shared" si="11"/>
        <v>Jefferson County School District, KY</v>
      </c>
      <c r="V371" t="s">
        <v>41</v>
      </c>
      <c r="W371" t="s">
        <v>54</v>
      </c>
      <c r="X371" t="s">
        <v>1360</v>
      </c>
      <c r="Y371" t="s">
        <v>3223</v>
      </c>
      <c r="Z371" t="s">
        <v>1360</v>
      </c>
      <c r="AA371" t="s">
        <v>3223</v>
      </c>
      <c r="AB371" t="s">
        <v>1455</v>
      </c>
      <c r="AC371" t="s">
        <v>1456</v>
      </c>
      <c r="AD371" t="s">
        <v>1457</v>
      </c>
      <c r="AE371" t="s">
        <v>382</v>
      </c>
      <c r="AF371" t="s">
        <v>54</v>
      </c>
      <c r="AG371" t="s">
        <v>1431</v>
      </c>
      <c r="AH371" s="18" t="str">
        <f>IFERROR(VLOOKUP(AB371&amp;AC371&amp;AD371&amp;AE371&amp;AF371&amp;AG371,Addresses!A:D,4,FALSE), "000000000000000")</f>
        <v>SHIPSF000123043</v>
      </c>
      <c r="AJ371"/>
      <c r="AK371"/>
      <c r="AL371"/>
      <c r="AM371"/>
      <c r="AN371"/>
    </row>
    <row r="372" spans="1:40" x14ac:dyDescent="0.25">
      <c r="A372"/>
      <c r="B372"/>
      <c r="C372"/>
      <c r="D372"/>
      <c r="E372"/>
      <c r="F372"/>
      <c r="G372"/>
      <c r="H372"/>
      <c r="I372"/>
      <c r="U372" t="str">
        <f t="shared" si="11"/>
        <v>Jefferson County School District, KY</v>
      </c>
      <c r="V372" t="s">
        <v>41</v>
      </c>
      <c r="W372" t="s">
        <v>54</v>
      </c>
      <c r="X372" t="s">
        <v>1360</v>
      </c>
      <c r="Y372" t="s">
        <v>3223</v>
      </c>
      <c r="Z372" t="s">
        <v>1360</v>
      </c>
      <c r="AA372" t="s">
        <v>3223</v>
      </c>
      <c r="AB372" t="s">
        <v>1590</v>
      </c>
      <c r="AC372" t="s">
        <v>1591</v>
      </c>
      <c r="AD372" t="s">
        <v>1592</v>
      </c>
      <c r="AE372" t="s">
        <v>382</v>
      </c>
      <c r="AF372" t="s">
        <v>54</v>
      </c>
      <c r="AG372" t="s">
        <v>1371</v>
      </c>
      <c r="AH372" s="18" t="str">
        <f>IFERROR(VLOOKUP(AB372&amp;AC372&amp;AD372&amp;AE372&amp;AF372&amp;AG372,Addresses!A:D,4,FALSE), "000000000000000")</f>
        <v>SHIPSF000014122</v>
      </c>
      <c r="AJ372"/>
      <c r="AK372"/>
      <c r="AL372"/>
      <c r="AM372"/>
      <c r="AN372"/>
    </row>
    <row r="373" spans="1:40" x14ac:dyDescent="0.25">
      <c r="A373"/>
      <c r="B373"/>
      <c r="C373"/>
      <c r="D373"/>
      <c r="E373"/>
      <c r="F373"/>
      <c r="G373"/>
      <c r="H373"/>
      <c r="I373"/>
      <c r="U373" t="str">
        <f t="shared" si="11"/>
        <v>Jefferson County School District, KY</v>
      </c>
      <c r="V373" t="s">
        <v>41</v>
      </c>
      <c r="W373" t="s">
        <v>54</v>
      </c>
      <c r="X373" t="s">
        <v>1360</v>
      </c>
      <c r="Y373" t="s">
        <v>3223</v>
      </c>
      <c r="Z373" t="s">
        <v>1360</v>
      </c>
      <c r="AA373" t="s">
        <v>3223</v>
      </c>
      <c r="AB373" t="s">
        <v>1606</v>
      </c>
      <c r="AC373" t="s">
        <v>4425</v>
      </c>
      <c r="AD373" t="s">
        <v>1607</v>
      </c>
      <c r="AE373" t="s">
        <v>382</v>
      </c>
      <c r="AF373" t="s">
        <v>54</v>
      </c>
      <c r="AG373" t="s">
        <v>1476</v>
      </c>
      <c r="AH373" s="18" t="str">
        <f>IFERROR(VLOOKUP(AB373&amp;AC373&amp;AD373&amp;AE373&amp;AF373&amp;AG373,Addresses!A:D,4,FALSE), "000000000000000")</f>
        <v>SHIPSF000043954</v>
      </c>
      <c r="AJ373"/>
      <c r="AK373"/>
      <c r="AL373"/>
      <c r="AM373"/>
      <c r="AN373"/>
    </row>
    <row r="374" spans="1:40" x14ac:dyDescent="0.25">
      <c r="A374"/>
      <c r="B374"/>
      <c r="C374"/>
      <c r="D374"/>
      <c r="E374"/>
      <c r="F374"/>
      <c r="G374"/>
      <c r="H374"/>
      <c r="I374"/>
      <c r="U374" t="str">
        <f t="shared" si="11"/>
        <v>Jefferson County School District, KY</v>
      </c>
      <c r="V374" t="s">
        <v>41</v>
      </c>
      <c r="W374" t="s">
        <v>54</v>
      </c>
      <c r="X374" t="s">
        <v>1360</v>
      </c>
      <c r="Y374" t="s">
        <v>3223</v>
      </c>
      <c r="Z374" t="s">
        <v>1360</v>
      </c>
      <c r="AA374" t="s">
        <v>3223</v>
      </c>
      <c r="AB374" t="s">
        <v>1593</v>
      </c>
      <c r="AC374" t="s">
        <v>1594</v>
      </c>
      <c r="AD374" t="s">
        <v>1595</v>
      </c>
      <c r="AE374" t="s">
        <v>382</v>
      </c>
      <c r="AF374" t="s">
        <v>54</v>
      </c>
      <c r="AG374" t="s">
        <v>1539</v>
      </c>
      <c r="AH374" s="18" t="str">
        <f>IFERROR(VLOOKUP(AB374&amp;AC374&amp;AD374&amp;AE374&amp;AF374&amp;AG374,Addresses!A:D,4,FALSE), "000000000000000")</f>
        <v>SHIPSF000043473</v>
      </c>
      <c r="AJ374"/>
      <c r="AK374"/>
      <c r="AL374"/>
      <c r="AM374"/>
      <c r="AN374"/>
    </row>
    <row r="375" spans="1:40" x14ac:dyDescent="0.25">
      <c r="A375"/>
      <c r="B375"/>
      <c r="C375"/>
      <c r="D375"/>
      <c r="E375"/>
      <c r="F375"/>
      <c r="G375"/>
      <c r="H375"/>
      <c r="I375"/>
      <c r="U375" t="str">
        <f t="shared" si="11"/>
        <v>Jefferson County School District, KY</v>
      </c>
      <c r="V375" t="s">
        <v>41</v>
      </c>
      <c r="W375" t="s">
        <v>54</v>
      </c>
      <c r="X375" t="s">
        <v>1360</v>
      </c>
      <c r="Y375" t="s">
        <v>3223</v>
      </c>
      <c r="Z375" t="s">
        <v>1360</v>
      </c>
      <c r="AA375" t="s">
        <v>3223</v>
      </c>
      <c r="AB375" t="s">
        <v>1633</v>
      </c>
      <c r="AC375" t="s">
        <v>4423</v>
      </c>
      <c r="AD375" t="s">
        <v>1634</v>
      </c>
      <c r="AE375" t="s">
        <v>382</v>
      </c>
      <c r="AF375" t="s">
        <v>54</v>
      </c>
      <c r="AG375" t="s">
        <v>1444</v>
      </c>
      <c r="AH375" s="18" t="str">
        <f>IFERROR(VLOOKUP(AB375&amp;AC375&amp;AD375&amp;AE375&amp;AF375&amp;AG375,Addresses!A:D,4,FALSE), "000000000000000")</f>
        <v>SHIPSF000043916</v>
      </c>
      <c r="AJ375"/>
      <c r="AK375"/>
      <c r="AL375"/>
      <c r="AM375"/>
      <c r="AN375"/>
    </row>
    <row r="376" spans="1:40" x14ac:dyDescent="0.25">
      <c r="A376"/>
      <c r="B376"/>
      <c r="C376"/>
      <c r="D376"/>
      <c r="E376"/>
      <c r="F376"/>
      <c r="G376"/>
      <c r="H376"/>
      <c r="I376"/>
      <c r="U376" t="str">
        <f t="shared" si="11"/>
        <v>Jefferson County School District, KY</v>
      </c>
      <c r="V376" t="s">
        <v>41</v>
      </c>
      <c r="W376" t="s">
        <v>54</v>
      </c>
      <c r="X376" t="s">
        <v>1360</v>
      </c>
      <c r="Y376" t="s">
        <v>3223</v>
      </c>
      <c r="Z376" t="s">
        <v>1360</v>
      </c>
      <c r="AA376" t="s">
        <v>3223</v>
      </c>
      <c r="AB376" t="s">
        <v>1549</v>
      </c>
      <c r="AC376" t="s">
        <v>1550</v>
      </c>
      <c r="AD376" t="s">
        <v>1551</v>
      </c>
      <c r="AE376" t="s">
        <v>382</v>
      </c>
      <c r="AF376" t="s">
        <v>54</v>
      </c>
      <c r="AG376" t="s">
        <v>1552</v>
      </c>
      <c r="AH376" s="18" t="str">
        <f>IFERROR(VLOOKUP(AB376&amp;AC376&amp;AD376&amp;AE376&amp;AF376&amp;AG376,Addresses!A:D,4,FALSE), "000000000000000")</f>
        <v>SHIPSF000043899</v>
      </c>
      <c r="AJ376"/>
      <c r="AK376"/>
      <c r="AL376"/>
      <c r="AM376"/>
      <c r="AN376"/>
    </row>
    <row r="377" spans="1:40" x14ac:dyDescent="0.25">
      <c r="A377"/>
      <c r="B377"/>
      <c r="C377"/>
      <c r="D377"/>
      <c r="E377"/>
      <c r="F377"/>
      <c r="G377"/>
      <c r="H377"/>
      <c r="I377"/>
      <c r="U377" t="str">
        <f t="shared" si="11"/>
        <v>Jefferson County School District, KY</v>
      </c>
      <c r="V377" t="s">
        <v>41</v>
      </c>
      <c r="W377" t="s">
        <v>54</v>
      </c>
      <c r="X377" t="s">
        <v>1360</v>
      </c>
      <c r="Y377" t="s">
        <v>3223</v>
      </c>
      <c r="Z377" t="s">
        <v>1360</v>
      </c>
      <c r="AA377" t="s">
        <v>3223</v>
      </c>
      <c r="AB377" t="s">
        <v>1615</v>
      </c>
      <c r="AC377" t="s">
        <v>4422</v>
      </c>
      <c r="AD377" t="s">
        <v>1616</v>
      </c>
      <c r="AE377" t="s">
        <v>382</v>
      </c>
      <c r="AF377" t="s">
        <v>54</v>
      </c>
      <c r="AG377" t="s">
        <v>1556</v>
      </c>
      <c r="AH377" s="18" t="str">
        <f>IFERROR(VLOOKUP(AB377&amp;AC377&amp;AD377&amp;AE377&amp;AF377&amp;AG377,Addresses!A:D,4,FALSE), "000000000000000")</f>
        <v>SHIPSF000043721</v>
      </c>
      <c r="AJ377"/>
      <c r="AK377"/>
      <c r="AL377"/>
      <c r="AM377"/>
      <c r="AN377"/>
    </row>
    <row r="378" spans="1:40" x14ac:dyDescent="0.25">
      <c r="A378"/>
      <c r="B378"/>
      <c r="C378"/>
      <c r="D378"/>
      <c r="E378"/>
      <c r="F378"/>
      <c r="G378"/>
      <c r="H378"/>
      <c r="I378"/>
      <c r="U378" t="str">
        <f t="shared" si="11"/>
        <v>Jefferson County School District, KY</v>
      </c>
      <c r="V378" t="s">
        <v>41</v>
      </c>
      <c r="W378" t="s">
        <v>54</v>
      </c>
      <c r="X378" t="s">
        <v>1360</v>
      </c>
      <c r="Y378" t="s">
        <v>3223</v>
      </c>
      <c r="Z378" t="s">
        <v>1360</v>
      </c>
      <c r="AA378" t="s">
        <v>3223</v>
      </c>
      <c r="AB378" t="s">
        <v>1437</v>
      </c>
      <c r="AC378" t="s">
        <v>1438</v>
      </c>
      <c r="AD378" t="s">
        <v>1439</v>
      </c>
      <c r="AE378" t="s">
        <v>382</v>
      </c>
      <c r="AF378" t="s">
        <v>54</v>
      </c>
      <c r="AG378" t="s">
        <v>1440</v>
      </c>
      <c r="AH378" s="18" t="str">
        <f>IFERROR(VLOOKUP(AB378&amp;AC378&amp;AD378&amp;AE378&amp;AF378&amp;AG378,Addresses!A:D,4,FALSE), "000000000000000")</f>
        <v>SHIPSF000123042</v>
      </c>
      <c r="AJ378"/>
      <c r="AK378"/>
      <c r="AL378"/>
      <c r="AM378"/>
      <c r="AN378"/>
    </row>
    <row r="379" spans="1:40" x14ac:dyDescent="0.25">
      <c r="A379"/>
      <c r="B379"/>
      <c r="C379"/>
      <c r="D379"/>
      <c r="E379"/>
      <c r="F379"/>
      <c r="G379"/>
      <c r="H379"/>
      <c r="I379"/>
      <c r="U379" t="str">
        <f t="shared" si="11"/>
        <v>Jefferson County School District, KY</v>
      </c>
      <c r="V379" t="s">
        <v>41</v>
      </c>
      <c r="W379" t="s">
        <v>54</v>
      </c>
      <c r="X379" t="s">
        <v>1360</v>
      </c>
      <c r="Y379" t="s">
        <v>3223</v>
      </c>
      <c r="Z379" t="s">
        <v>1360</v>
      </c>
      <c r="AA379" t="s">
        <v>3223</v>
      </c>
      <c r="AB379" t="s">
        <v>1495</v>
      </c>
      <c r="AC379" t="s">
        <v>1496</v>
      </c>
      <c r="AD379" t="s">
        <v>1497</v>
      </c>
      <c r="AE379" t="s">
        <v>382</v>
      </c>
      <c r="AF379" t="s">
        <v>54</v>
      </c>
      <c r="AG379" t="s">
        <v>1498</v>
      </c>
      <c r="AH379" s="18" t="str">
        <f>IFERROR(VLOOKUP(AB379&amp;AC379&amp;AD379&amp;AE379&amp;AF379&amp;AG379,Addresses!A:D,4,FALSE), "000000000000000")</f>
        <v>SHIPSF000043773</v>
      </c>
      <c r="AJ379"/>
      <c r="AK379"/>
      <c r="AL379"/>
      <c r="AM379"/>
      <c r="AN379"/>
    </row>
    <row r="380" spans="1:40" x14ac:dyDescent="0.25">
      <c r="A380"/>
      <c r="B380"/>
      <c r="C380"/>
      <c r="D380"/>
      <c r="E380"/>
      <c r="F380"/>
      <c r="G380"/>
      <c r="H380"/>
      <c r="I380"/>
      <c r="U380" t="str">
        <f t="shared" si="11"/>
        <v>Jefferson County School District, KY</v>
      </c>
      <c r="V380" t="s">
        <v>41</v>
      </c>
      <c r="W380" t="s">
        <v>54</v>
      </c>
      <c r="X380" t="s">
        <v>1360</v>
      </c>
      <c r="Y380" t="s">
        <v>3223</v>
      </c>
      <c r="Z380" t="s">
        <v>1360</v>
      </c>
      <c r="AA380" t="s">
        <v>3223</v>
      </c>
      <c r="AB380" t="s">
        <v>1521</v>
      </c>
      <c r="AC380" t="s">
        <v>1522</v>
      </c>
      <c r="AD380" t="s">
        <v>1523</v>
      </c>
      <c r="AE380" t="s">
        <v>382</v>
      </c>
      <c r="AF380" t="s">
        <v>54</v>
      </c>
      <c r="AG380" t="s">
        <v>1427</v>
      </c>
      <c r="AH380" s="18" t="str">
        <f>IFERROR(VLOOKUP(AB380&amp;AC380&amp;AD380&amp;AE380&amp;AF380&amp;AG380,Addresses!A:D,4,FALSE), "000000000000000")</f>
        <v>SHIPSF000043774</v>
      </c>
      <c r="AJ380"/>
      <c r="AK380"/>
      <c r="AL380"/>
      <c r="AM380"/>
      <c r="AN380"/>
    </row>
    <row r="381" spans="1:40" x14ac:dyDescent="0.25">
      <c r="A381"/>
      <c r="B381"/>
      <c r="C381"/>
      <c r="D381"/>
      <c r="E381"/>
      <c r="F381"/>
      <c r="G381"/>
      <c r="H381"/>
      <c r="I381"/>
      <c r="U381" t="str">
        <f t="shared" si="11"/>
        <v>Jefferson County School District, KY</v>
      </c>
      <c r="V381" t="s">
        <v>41</v>
      </c>
      <c r="W381" t="s">
        <v>54</v>
      </c>
      <c r="X381" t="s">
        <v>1360</v>
      </c>
      <c r="Y381" t="s">
        <v>3223</v>
      </c>
      <c r="Z381" t="s">
        <v>1360</v>
      </c>
      <c r="AA381" t="s">
        <v>3223</v>
      </c>
      <c r="AB381" t="s">
        <v>1536</v>
      </c>
      <c r="AC381" t="s">
        <v>1537</v>
      </c>
      <c r="AD381" t="s">
        <v>1538</v>
      </c>
      <c r="AE381" t="s">
        <v>382</v>
      </c>
      <c r="AF381" t="s">
        <v>54</v>
      </c>
      <c r="AG381" t="s">
        <v>1539</v>
      </c>
      <c r="AH381" s="18" t="str">
        <f>IFERROR(VLOOKUP(AB381&amp;AC381&amp;AD381&amp;AE381&amp;AF381&amp;AG381,Addresses!A:D,4,FALSE), "000000000000000")</f>
        <v>SHIPSF000043595</v>
      </c>
      <c r="AJ381"/>
      <c r="AK381"/>
      <c r="AL381"/>
      <c r="AM381"/>
      <c r="AN381"/>
    </row>
    <row r="382" spans="1:40" x14ac:dyDescent="0.25">
      <c r="A382"/>
      <c r="B382"/>
      <c r="C382"/>
      <c r="D382"/>
      <c r="E382"/>
      <c r="F382"/>
      <c r="G382"/>
      <c r="H382"/>
      <c r="I382"/>
      <c r="U382" t="str">
        <f t="shared" si="11"/>
        <v>Jefferson County School District, KY</v>
      </c>
      <c r="V382" t="s">
        <v>41</v>
      </c>
      <c r="W382" t="s">
        <v>54</v>
      </c>
      <c r="X382" t="s">
        <v>1360</v>
      </c>
      <c r="Y382" t="s">
        <v>3223</v>
      </c>
      <c r="Z382" t="s">
        <v>1360</v>
      </c>
      <c r="AA382" t="s">
        <v>3223</v>
      </c>
      <c r="AB382" t="s">
        <v>1502</v>
      </c>
      <c r="AC382" t="s">
        <v>1503</v>
      </c>
      <c r="AD382" t="s">
        <v>1504</v>
      </c>
      <c r="AE382" t="s">
        <v>382</v>
      </c>
      <c r="AF382" t="s">
        <v>54</v>
      </c>
      <c r="AG382" t="s">
        <v>1505</v>
      </c>
      <c r="AH382" s="18" t="str">
        <f>IFERROR(VLOOKUP(AB382&amp;AC382&amp;AD382&amp;AE382&amp;AF382&amp;AG382,Addresses!A:D,4,FALSE), "000000000000000")</f>
        <v>SHIPSF000043640</v>
      </c>
      <c r="AJ382"/>
      <c r="AK382"/>
      <c r="AL382"/>
      <c r="AM382"/>
      <c r="AN382"/>
    </row>
    <row r="383" spans="1:40" x14ac:dyDescent="0.25">
      <c r="A383"/>
      <c r="B383"/>
      <c r="C383"/>
      <c r="D383"/>
      <c r="E383"/>
      <c r="F383"/>
      <c r="G383"/>
      <c r="H383"/>
      <c r="I383"/>
      <c r="U383" t="str">
        <f t="shared" si="11"/>
        <v>Jefferson County School District, KY</v>
      </c>
      <c r="V383" t="s">
        <v>41</v>
      </c>
      <c r="W383" t="s">
        <v>54</v>
      </c>
      <c r="X383" t="s">
        <v>1360</v>
      </c>
      <c r="Y383" t="s">
        <v>3223</v>
      </c>
      <c r="Z383" t="s">
        <v>1360</v>
      </c>
      <c r="AA383" t="s">
        <v>3223</v>
      </c>
      <c r="AB383" t="s">
        <v>1637</v>
      </c>
      <c r="AC383" t="s">
        <v>4245</v>
      </c>
      <c r="AD383" t="s">
        <v>1638</v>
      </c>
      <c r="AE383" t="s">
        <v>382</v>
      </c>
      <c r="AF383" t="s">
        <v>54</v>
      </c>
      <c r="AG383" t="s">
        <v>1440</v>
      </c>
      <c r="AH383" s="18" t="str">
        <f>IFERROR(VLOOKUP(AB383&amp;AC383&amp;AD383&amp;AE383&amp;AF383&amp;AG383,Addresses!A:D,4,FALSE), "000000000000000")</f>
        <v>SHIPSF000043918</v>
      </c>
      <c r="AJ383"/>
      <c r="AK383"/>
      <c r="AL383"/>
      <c r="AM383"/>
      <c r="AN383"/>
    </row>
    <row r="384" spans="1:40" x14ac:dyDescent="0.25">
      <c r="A384"/>
      <c r="B384"/>
      <c r="C384"/>
      <c r="D384"/>
      <c r="E384"/>
      <c r="F384"/>
      <c r="G384"/>
      <c r="H384"/>
      <c r="I384"/>
      <c r="U384" t="str">
        <f t="shared" si="11"/>
        <v>Jefferson County School District, KY</v>
      </c>
      <c r="V384" t="s">
        <v>41</v>
      </c>
      <c r="W384" t="s">
        <v>54</v>
      </c>
      <c r="X384" t="s">
        <v>1360</v>
      </c>
      <c r="Y384" t="s">
        <v>3223</v>
      </c>
      <c r="Z384" t="s">
        <v>1360</v>
      </c>
      <c r="AA384" t="s">
        <v>3223</v>
      </c>
      <c r="AB384" t="s">
        <v>1368</v>
      </c>
      <c r="AC384" t="s">
        <v>1369</v>
      </c>
      <c r="AD384" t="s">
        <v>1370</v>
      </c>
      <c r="AE384" t="s">
        <v>382</v>
      </c>
      <c r="AF384" t="s">
        <v>54</v>
      </c>
      <c r="AG384" t="s">
        <v>1371</v>
      </c>
      <c r="AH384" s="18" t="str">
        <f>IFERROR(VLOOKUP(AB384&amp;AC384&amp;AD384&amp;AE384&amp;AF384&amp;AG384,Addresses!A:D,4,FALSE), "000000000000000")</f>
        <v>SHIPSF000043921</v>
      </c>
      <c r="AJ384"/>
      <c r="AK384"/>
      <c r="AL384"/>
      <c r="AM384"/>
      <c r="AN384"/>
    </row>
    <row r="385" spans="1:40" x14ac:dyDescent="0.25">
      <c r="A385"/>
      <c r="B385"/>
      <c r="C385"/>
      <c r="D385"/>
      <c r="E385"/>
      <c r="F385"/>
      <c r="G385"/>
      <c r="H385"/>
      <c r="I385"/>
      <c r="U385" t="str">
        <f t="shared" si="11"/>
        <v>Jefferson County School District, KY</v>
      </c>
      <c r="V385" t="s">
        <v>41</v>
      </c>
      <c r="W385" t="s">
        <v>54</v>
      </c>
      <c r="X385" t="s">
        <v>1360</v>
      </c>
      <c r="Y385" t="s">
        <v>3223</v>
      </c>
      <c r="Z385" t="s">
        <v>1360</v>
      </c>
      <c r="AA385" t="s">
        <v>3223</v>
      </c>
      <c r="AB385" t="s">
        <v>1467</v>
      </c>
      <c r="AC385" t="s">
        <v>1468</v>
      </c>
      <c r="AD385" t="s">
        <v>1469</v>
      </c>
      <c r="AE385" t="s">
        <v>382</v>
      </c>
      <c r="AF385" t="s">
        <v>54</v>
      </c>
      <c r="AG385" t="s">
        <v>1402</v>
      </c>
      <c r="AH385" s="18" t="str">
        <f>IFERROR(VLOOKUP(AB385&amp;AC385&amp;AD385&amp;AE385&amp;AF385&amp;AG385,Addresses!A:D,4,FALSE), "000000000000000")</f>
        <v>SHIPSF000043922</v>
      </c>
      <c r="AJ385"/>
      <c r="AK385"/>
      <c r="AL385"/>
      <c r="AM385"/>
      <c r="AN385"/>
    </row>
    <row r="386" spans="1:40" x14ac:dyDescent="0.25">
      <c r="A386"/>
      <c r="B386"/>
      <c r="C386"/>
      <c r="D386"/>
      <c r="E386"/>
      <c r="F386"/>
      <c r="G386"/>
      <c r="H386"/>
      <c r="I386"/>
      <c r="U386" t="str">
        <f t="shared" si="11"/>
        <v>Jefferson County School District, KY</v>
      </c>
      <c r="V386" t="s">
        <v>41</v>
      </c>
      <c r="W386" t="s">
        <v>54</v>
      </c>
      <c r="X386" t="s">
        <v>1360</v>
      </c>
      <c r="Y386" t="s">
        <v>3223</v>
      </c>
      <c r="Z386" t="s">
        <v>1360</v>
      </c>
      <c r="AA386" t="s">
        <v>3223</v>
      </c>
      <c r="AB386" t="s">
        <v>1413</v>
      </c>
      <c r="AC386" t="s">
        <v>1414</v>
      </c>
      <c r="AD386" t="s">
        <v>1415</v>
      </c>
      <c r="AE386" t="s">
        <v>382</v>
      </c>
      <c r="AF386" t="s">
        <v>54</v>
      </c>
      <c r="AG386" t="s">
        <v>1364</v>
      </c>
      <c r="AH386" s="18" t="str">
        <f>IFERROR(VLOOKUP(AB386&amp;AC386&amp;AD386&amp;AE386&amp;AF386&amp;AG386,Addresses!A:D,4,FALSE), "000000000000000")</f>
        <v>SHIPSF000043910</v>
      </c>
      <c r="AJ386"/>
      <c r="AK386"/>
      <c r="AL386"/>
      <c r="AM386"/>
      <c r="AN386"/>
    </row>
    <row r="387" spans="1:40" x14ac:dyDescent="0.25">
      <c r="A387"/>
      <c r="B387"/>
      <c r="C387"/>
      <c r="D387"/>
      <c r="E387"/>
      <c r="F387"/>
      <c r="G387"/>
      <c r="H387"/>
      <c r="I387"/>
      <c r="U387" t="str">
        <f t="shared" ref="U387:U450" si="12">Y387&amp;", KY"</f>
        <v>Jefferson County School District, KY</v>
      </c>
      <c r="V387" t="s">
        <v>41</v>
      </c>
      <c r="W387" t="s">
        <v>54</v>
      </c>
      <c r="X387" t="s">
        <v>1360</v>
      </c>
      <c r="Y387" t="s">
        <v>3223</v>
      </c>
      <c r="Z387" t="s">
        <v>1360</v>
      </c>
      <c r="AA387" t="s">
        <v>3223</v>
      </c>
      <c r="AB387" t="s">
        <v>1499</v>
      </c>
      <c r="AC387" t="s">
        <v>1500</v>
      </c>
      <c r="AD387" t="s">
        <v>1501</v>
      </c>
      <c r="AE387" t="s">
        <v>382</v>
      </c>
      <c r="AF387" t="s">
        <v>54</v>
      </c>
      <c r="AG387" t="s">
        <v>1476</v>
      </c>
      <c r="AH387" s="18" t="str">
        <f>IFERROR(VLOOKUP(AB387&amp;AC387&amp;AD387&amp;AE387&amp;AF387&amp;AG387,Addresses!A:D,4,FALSE), "000000000000000")</f>
        <v>SHIPSF000043911</v>
      </c>
      <c r="AJ387"/>
      <c r="AK387"/>
      <c r="AL387"/>
      <c r="AM387"/>
      <c r="AN387"/>
    </row>
    <row r="388" spans="1:40" x14ac:dyDescent="0.25">
      <c r="A388"/>
      <c r="B388"/>
      <c r="C388"/>
      <c r="D388"/>
      <c r="E388"/>
      <c r="F388"/>
      <c r="G388"/>
      <c r="H388"/>
      <c r="I388"/>
      <c r="U388" t="str">
        <f t="shared" si="12"/>
        <v>Jefferson County School District, KY</v>
      </c>
      <c r="V388" t="s">
        <v>41</v>
      </c>
      <c r="W388" t="s">
        <v>54</v>
      </c>
      <c r="X388" t="s">
        <v>1360</v>
      </c>
      <c r="Y388" t="s">
        <v>3223</v>
      </c>
      <c r="Z388" t="s">
        <v>1360</v>
      </c>
      <c r="AA388" t="s">
        <v>3223</v>
      </c>
      <c r="AB388" t="s">
        <v>1424</v>
      </c>
      <c r="AC388" t="s">
        <v>1425</v>
      </c>
      <c r="AD388" t="s">
        <v>1426</v>
      </c>
      <c r="AE388" t="s">
        <v>382</v>
      </c>
      <c r="AF388" t="s">
        <v>54</v>
      </c>
      <c r="AG388" t="s">
        <v>1427</v>
      </c>
      <c r="AH388" s="18" t="str">
        <f>IFERROR(VLOOKUP(AB388&amp;AC388&amp;AD388&amp;AE388&amp;AF388&amp;AG388,Addresses!A:D,4,FALSE), "000000000000000")</f>
        <v>SHIPSF000043755</v>
      </c>
      <c r="AJ388"/>
      <c r="AK388"/>
      <c r="AL388"/>
      <c r="AM388"/>
      <c r="AN388"/>
    </row>
    <row r="389" spans="1:40" x14ac:dyDescent="0.25">
      <c r="A389"/>
      <c r="B389"/>
      <c r="C389"/>
      <c r="D389"/>
      <c r="E389"/>
      <c r="F389"/>
      <c r="G389"/>
      <c r="H389"/>
      <c r="I389"/>
      <c r="U389" t="str">
        <f t="shared" si="12"/>
        <v>Jefferson County School District, KY</v>
      </c>
      <c r="V389" t="s">
        <v>41</v>
      </c>
      <c r="W389" t="s">
        <v>54</v>
      </c>
      <c r="X389" t="s">
        <v>1360</v>
      </c>
      <c r="Y389" t="s">
        <v>3223</v>
      </c>
      <c r="Z389" t="s">
        <v>1360</v>
      </c>
      <c r="AA389" t="s">
        <v>3223</v>
      </c>
      <c r="AB389" t="s">
        <v>1461</v>
      </c>
      <c r="AC389" t="s">
        <v>1462</v>
      </c>
      <c r="AD389" t="s">
        <v>1463</v>
      </c>
      <c r="AE389" t="s">
        <v>382</v>
      </c>
      <c r="AF389" t="s">
        <v>54</v>
      </c>
      <c r="AG389" t="s">
        <v>1427</v>
      </c>
      <c r="AH389" s="18" t="str">
        <f>IFERROR(VLOOKUP(AB389&amp;AC389&amp;AD389&amp;AE389&amp;AF389&amp;AG389,Addresses!A:D,4,FALSE), "000000000000000")</f>
        <v>SHIPSF000123044</v>
      </c>
      <c r="AJ389"/>
      <c r="AK389"/>
      <c r="AL389"/>
      <c r="AM389"/>
      <c r="AN389"/>
    </row>
    <row r="390" spans="1:40" x14ac:dyDescent="0.25">
      <c r="A390"/>
      <c r="B390"/>
      <c r="C390"/>
      <c r="D390"/>
      <c r="E390"/>
      <c r="F390"/>
      <c r="G390"/>
      <c r="H390"/>
      <c r="I390"/>
      <c r="U390" t="str">
        <f t="shared" si="12"/>
        <v>Jefferson County School District, KY</v>
      </c>
      <c r="V390" t="s">
        <v>41</v>
      </c>
      <c r="W390" t="s">
        <v>54</v>
      </c>
      <c r="X390" t="s">
        <v>1360</v>
      </c>
      <c r="Y390" t="s">
        <v>3223</v>
      </c>
      <c r="Z390" t="s">
        <v>1360</v>
      </c>
      <c r="AA390" t="s">
        <v>3223</v>
      </c>
      <c r="AB390" t="s">
        <v>1486</v>
      </c>
      <c r="AC390" t="s">
        <v>1487</v>
      </c>
      <c r="AD390" t="s">
        <v>1488</v>
      </c>
      <c r="AE390" t="s">
        <v>382</v>
      </c>
      <c r="AF390" t="s">
        <v>54</v>
      </c>
      <c r="AG390" t="s">
        <v>1454</v>
      </c>
      <c r="AH390" s="18" t="str">
        <f>IFERROR(VLOOKUP(AB390&amp;AC390&amp;AD390&amp;AE390&amp;AF390&amp;AG390,Addresses!A:D,4,FALSE), "000000000000000")</f>
        <v>SHIPSF000043884</v>
      </c>
      <c r="AJ390"/>
      <c r="AK390"/>
      <c r="AL390"/>
      <c r="AM390"/>
      <c r="AN390"/>
    </row>
    <row r="391" spans="1:40" x14ac:dyDescent="0.25">
      <c r="A391"/>
      <c r="B391"/>
      <c r="C391"/>
      <c r="D391"/>
      <c r="E391"/>
      <c r="F391"/>
      <c r="G391"/>
      <c r="H391"/>
      <c r="I391"/>
      <c r="U391" t="str">
        <f t="shared" si="12"/>
        <v>Jefferson County School District, KY</v>
      </c>
      <c r="V391" t="s">
        <v>41</v>
      </c>
      <c r="W391" t="s">
        <v>54</v>
      </c>
      <c r="X391" t="s">
        <v>1360</v>
      </c>
      <c r="Y391" t="s">
        <v>3223</v>
      </c>
      <c r="Z391" t="s">
        <v>1360</v>
      </c>
      <c r="AA391" t="s">
        <v>3223</v>
      </c>
      <c r="AB391" t="s">
        <v>1584</v>
      </c>
      <c r="AC391" t="s">
        <v>1585</v>
      </c>
      <c r="AD391" t="s">
        <v>1586</v>
      </c>
      <c r="AE391" t="s">
        <v>382</v>
      </c>
      <c r="AF391" t="s">
        <v>54</v>
      </c>
      <c r="AG391" t="s">
        <v>1560</v>
      </c>
      <c r="AH391" s="18" t="str">
        <f>IFERROR(VLOOKUP(AB391&amp;AC391&amp;AD391&amp;AE391&amp;AF391&amp;AG391,Addresses!A:D,4,FALSE), "000000000000000")</f>
        <v>SHIPSF000123051</v>
      </c>
      <c r="AJ391"/>
      <c r="AK391"/>
      <c r="AL391"/>
      <c r="AM391"/>
      <c r="AN391"/>
    </row>
    <row r="392" spans="1:40" x14ac:dyDescent="0.25">
      <c r="A392"/>
      <c r="B392"/>
      <c r="C392"/>
      <c r="D392"/>
      <c r="E392"/>
      <c r="F392"/>
      <c r="G392"/>
      <c r="H392"/>
      <c r="I392"/>
      <c r="U392" t="str">
        <f t="shared" si="12"/>
        <v>Jefferson County School District, KY</v>
      </c>
      <c r="V392" t="s">
        <v>41</v>
      </c>
      <c r="W392" t="s">
        <v>54</v>
      </c>
      <c r="X392" t="s">
        <v>1360</v>
      </c>
      <c r="Y392" t="s">
        <v>3223</v>
      </c>
      <c r="Z392" t="s">
        <v>1360</v>
      </c>
      <c r="AA392" t="s">
        <v>3223</v>
      </c>
      <c r="AB392" t="s">
        <v>1361</v>
      </c>
      <c r="AC392" t="s">
        <v>1362</v>
      </c>
      <c r="AD392" t="s">
        <v>1363</v>
      </c>
      <c r="AE392" t="s">
        <v>382</v>
      </c>
      <c r="AF392" t="s">
        <v>54</v>
      </c>
      <c r="AG392" t="s">
        <v>1364</v>
      </c>
      <c r="AH392" s="18" t="str">
        <f>IFERROR(VLOOKUP(AB392&amp;AC392&amp;AD392&amp;AE392&amp;AF392&amp;AG392,Addresses!A:D,4,FALSE), "000000000000000")</f>
        <v>SHIPSF000044375</v>
      </c>
      <c r="AJ392"/>
      <c r="AK392"/>
      <c r="AL392"/>
      <c r="AM392"/>
      <c r="AN392"/>
    </row>
    <row r="393" spans="1:40" x14ac:dyDescent="0.25">
      <c r="A393"/>
      <c r="B393"/>
      <c r="C393"/>
      <c r="D393"/>
      <c r="E393"/>
      <c r="F393"/>
      <c r="G393"/>
      <c r="H393"/>
      <c r="I393"/>
      <c r="U393" t="str">
        <f t="shared" si="12"/>
        <v>Jefferson County School District, KY</v>
      </c>
      <c r="V393" t="s">
        <v>41</v>
      </c>
      <c r="W393" t="s">
        <v>54</v>
      </c>
      <c r="X393" t="s">
        <v>1360</v>
      </c>
      <c r="Y393" t="s">
        <v>3223</v>
      </c>
      <c r="Z393" t="s">
        <v>1360</v>
      </c>
      <c r="AA393" t="s">
        <v>3223</v>
      </c>
      <c r="AB393" t="s">
        <v>1639</v>
      </c>
      <c r="AC393" t="s">
        <v>1640</v>
      </c>
      <c r="AD393" t="s">
        <v>1566</v>
      </c>
      <c r="AE393" t="s">
        <v>382</v>
      </c>
      <c r="AF393" t="s">
        <v>54</v>
      </c>
      <c r="AG393" t="s">
        <v>1423</v>
      </c>
      <c r="AH393" s="18" t="str">
        <f>IFERROR(VLOOKUP(AB393&amp;AC393&amp;AD393&amp;AE393&amp;AF393&amp;AG393,Addresses!A:D,4,FALSE), "000000000000000")</f>
        <v>SHIPSF000137700</v>
      </c>
      <c r="AJ393"/>
      <c r="AK393"/>
      <c r="AL393"/>
      <c r="AM393"/>
      <c r="AN393"/>
    </row>
    <row r="394" spans="1:40" x14ac:dyDescent="0.25">
      <c r="A394"/>
      <c r="B394"/>
      <c r="C394"/>
      <c r="D394"/>
      <c r="E394"/>
      <c r="F394"/>
      <c r="G394"/>
      <c r="H394"/>
      <c r="I394"/>
      <c r="U394" t="str">
        <f t="shared" si="12"/>
        <v>Jefferson County School District, KY</v>
      </c>
      <c r="V394" t="s">
        <v>41</v>
      </c>
      <c r="W394" t="s">
        <v>54</v>
      </c>
      <c r="X394" t="s">
        <v>1360</v>
      </c>
      <c r="Y394" t="s">
        <v>3223</v>
      </c>
      <c r="Z394" t="s">
        <v>1360</v>
      </c>
      <c r="AA394" t="s">
        <v>3223</v>
      </c>
      <c r="AB394" t="s">
        <v>1610</v>
      </c>
      <c r="AC394" t="s">
        <v>1611</v>
      </c>
      <c r="AD394" t="s">
        <v>1612</v>
      </c>
      <c r="AE394" t="s">
        <v>382</v>
      </c>
      <c r="AF394" t="s">
        <v>54</v>
      </c>
      <c r="AG394" t="s">
        <v>1379</v>
      </c>
      <c r="AH394" s="18" t="str">
        <f>IFERROR(VLOOKUP(AB394&amp;AC394&amp;AD394&amp;AE394&amp;AF394&amp;AG394,Addresses!A:D,4,FALSE), "000000000000000")</f>
        <v>SHIPSF000043943</v>
      </c>
      <c r="AJ394"/>
      <c r="AK394"/>
      <c r="AL394"/>
      <c r="AM394"/>
      <c r="AN394"/>
    </row>
    <row r="395" spans="1:40" x14ac:dyDescent="0.25">
      <c r="A395"/>
      <c r="B395"/>
      <c r="C395"/>
      <c r="D395"/>
      <c r="E395"/>
      <c r="F395"/>
      <c r="G395"/>
      <c r="H395"/>
      <c r="I395"/>
      <c r="U395" t="str">
        <f t="shared" si="12"/>
        <v>Jefferson County School District, KY</v>
      </c>
      <c r="V395" t="s">
        <v>41</v>
      </c>
      <c r="W395" t="s">
        <v>54</v>
      </c>
      <c r="X395" t="s">
        <v>1360</v>
      </c>
      <c r="Y395" t="s">
        <v>3223</v>
      </c>
      <c r="Z395" t="s">
        <v>1360</v>
      </c>
      <c r="AA395" t="s">
        <v>3223</v>
      </c>
      <c r="AB395" t="s">
        <v>1654</v>
      </c>
      <c r="AC395" t="s">
        <v>1655</v>
      </c>
      <c r="AD395" t="s">
        <v>1656</v>
      </c>
      <c r="AE395" t="s">
        <v>382</v>
      </c>
      <c r="AF395" t="s">
        <v>54</v>
      </c>
      <c r="AG395" t="s">
        <v>1371</v>
      </c>
      <c r="AH395" s="18" t="str">
        <f>IFERROR(VLOOKUP(AB395&amp;AC395&amp;AD395&amp;AE395&amp;AF395&amp;AG395,Addresses!A:D,4,FALSE), "000000000000000")</f>
        <v>SHIPSF000043958</v>
      </c>
      <c r="AJ395"/>
      <c r="AK395"/>
      <c r="AL395"/>
      <c r="AM395"/>
      <c r="AN395"/>
    </row>
    <row r="396" spans="1:40" x14ac:dyDescent="0.25">
      <c r="A396"/>
      <c r="B396"/>
      <c r="C396"/>
      <c r="D396"/>
      <c r="E396"/>
      <c r="F396"/>
      <c r="G396"/>
      <c r="H396"/>
      <c r="I396"/>
      <c r="U396" t="str">
        <f t="shared" si="12"/>
        <v>Jefferson County School District, KY</v>
      </c>
      <c r="V396" t="s">
        <v>41</v>
      </c>
      <c r="W396" t="s">
        <v>54</v>
      </c>
      <c r="X396" t="s">
        <v>1360</v>
      </c>
      <c r="Y396" t="s">
        <v>3223</v>
      </c>
      <c r="Z396" t="s">
        <v>1360</v>
      </c>
      <c r="AA396" t="s">
        <v>3223</v>
      </c>
      <c r="AB396" t="s">
        <v>1410</v>
      </c>
      <c r="AC396" t="s">
        <v>1411</v>
      </c>
      <c r="AD396" t="s">
        <v>1412</v>
      </c>
      <c r="AE396" t="s">
        <v>382</v>
      </c>
      <c r="AF396" t="s">
        <v>54</v>
      </c>
      <c r="AG396" t="s">
        <v>1364</v>
      </c>
      <c r="AH396" s="18" t="str">
        <f>IFERROR(VLOOKUP(AB396&amp;AC396&amp;AD396&amp;AE396&amp;AF396&amp;AG396,Addresses!A:D,4,FALSE), "000000000000000")</f>
        <v>SHIPSF000043765</v>
      </c>
      <c r="AJ396"/>
      <c r="AK396"/>
      <c r="AL396"/>
      <c r="AM396"/>
      <c r="AN396"/>
    </row>
    <row r="397" spans="1:40" x14ac:dyDescent="0.25">
      <c r="A397"/>
      <c r="B397"/>
      <c r="C397"/>
      <c r="D397"/>
      <c r="E397"/>
      <c r="F397"/>
      <c r="G397"/>
      <c r="H397"/>
      <c r="I397"/>
      <c r="U397" t="str">
        <f t="shared" si="12"/>
        <v>Jefferson County School District, KY</v>
      </c>
      <c r="V397" t="s">
        <v>41</v>
      </c>
      <c r="W397" t="s">
        <v>54</v>
      </c>
      <c r="X397" t="s">
        <v>1360</v>
      </c>
      <c r="Y397" t="s">
        <v>3223</v>
      </c>
      <c r="Z397" t="s">
        <v>1360</v>
      </c>
      <c r="AA397" t="s">
        <v>3223</v>
      </c>
      <c r="AB397" t="s">
        <v>1492</v>
      </c>
      <c r="AC397" t="s">
        <v>1493</v>
      </c>
      <c r="AD397" t="s">
        <v>1494</v>
      </c>
      <c r="AE397" t="s">
        <v>382</v>
      </c>
      <c r="AF397" t="s">
        <v>54</v>
      </c>
      <c r="AG397" t="s">
        <v>1387</v>
      </c>
      <c r="AH397" s="18" t="str">
        <f>IFERROR(VLOOKUP(AB397&amp;AC397&amp;AD397&amp;AE397&amp;AF397&amp;AG397,Addresses!A:D,4,FALSE), "000000000000000")</f>
        <v>SHIPSF000043775</v>
      </c>
      <c r="AJ397"/>
      <c r="AK397"/>
      <c r="AL397"/>
      <c r="AM397"/>
      <c r="AN397"/>
    </row>
    <row r="398" spans="1:40" x14ac:dyDescent="0.25">
      <c r="A398"/>
      <c r="B398"/>
      <c r="C398"/>
      <c r="D398"/>
      <c r="E398"/>
      <c r="F398"/>
      <c r="G398"/>
      <c r="H398"/>
      <c r="I398"/>
      <c r="U398" t="str">
        <f t="shared" si="12"/>
        <v>Jefferson County School District, KY</v>
      </c>
      <c r="V398" t="s">
        <v>41</v>
      </c>
      <c r="W398" t="s">
        <v>54</v>
      </c>
      <c r="X398" t="s">
        <v>1360</v>
      </c>
      <c r="Y398" t="s">
        <v>3223</v>
      </c>
      <c r="Z398" t="s">
        <v>1360</v>
      </c>
      <c r="AA398" t="s">
        <v>3223</v>
      </c>
      <c r="AB398" t="s">
        <v>1557</v>
      </c>
      <c r="AC398" t="s">
        <v>1558</v>
      </c>
      <c r="AD398" t="s">
        <v>1559</v>
      </c>
      <c r="AE398" t="s">
        <v>382</v>
      </c>
      <c r="AF398" t="s">
        <v>54</v>
      </c>
      <c r="AG398" t="s">
        <v>1560</v>
      </c>
      <c r="AH398" s="18" t="str">
        <f>IFERROR(VLOOKUP(AB398&amp;AC398&amp;AD398&amp;AE398&amp;AF398&amp;AG398,Addresses!A:D,4,FALSE), "000000000000000")</f>
        <v>SHIPSF000123040</v>
      </c>
      <c r="AJ398"/>
      <c r="AK398"/>
      <c r="AL398"/>
      <c r="AM398"/>
      <c r="AN398"/>
    </row>
    <row r="399" spans="1:40" x14ac:dyDescent="0.25">
      <c r="A399"/>
      <c r="B399"/>
      <c r="C399"/>
      <c r="D399"/>
      <c r="E399"/>
      <c r="F399"/>
      <c r="G399"/>
      <c r="H399"/>
      <c r="I399"/>
      <c r="U399" t="str">
        <f t="shared" si="12"/>
        <v>Jefferson County School District, KY</v>
      </c>
      <c r="V399" t="s">
        <v>41</v>
      </c>
      <c r="W399" t="s">
        <v>54</v>
      </c>
      <c r="X399" t="s">
        <v>1360</v>
      </c>
      <c r="Y399" t="s">
        <v>3223</v>
      </c>
      <c r="Z399" t="s">
        <v>1360</v>
      </c>
      <c r="AA399" t="s">
        <v>3223</v>
      </c>
      <c r="AB399" t="s">
        <v>1365</v>
      </c>
      <c r="AC399" t="s">
        <v>4418</v>
      </c>
      <c r="AD399" t="s">
        <v>1366</v>
      </c>
      <c r="AE399" t="s">
        <v>382</v>
      </c>
      <c r="AF399" t="s">
        <v>54</v>
      </c>
      <c r="AG399" t="s">
        <v>1367</v>
      </c>
      <c r="AH399" s="18" t="str">
        <f>IFERROR(VLOOKUP(AB399&amp;AC399&amp;AD399&amp;AE399&amp;AF399&amp;AG399,Addresses!A:D,4,FALSE), "000000000000000")</f>
        <v>SHIPSF000090695</v>
      </c>
      <c r="AJ399"/>
      <c r="AK399"/>
      <c r="AL399"/>
      <c r="AM399"/>
      <c r="AN399"/>
    </row>
    <row r="400" spans="1:40" x14ac:dyDescent="0.25">
      <c r="A400"/>
      <c r="B400"/>
      <c r="C400"/>
      <c r="D400"/>
      <c r="E400"/>
      <c r="F400"/>
      <c r="G400"/>
      <c r="H400"/>
      <c r="I400"/>
      <c r="U400" t="str">
        <f t="shared" si="12"/>
        <v>Jefferson County School District, KY</v>
      </c>
      <c r="V400" t="s">
        <v>41</v>
      </c>
      <c r="W400" t="s">
        <v>54</v>
      </c>
      <c r="X400" t="s">
        <v>1360</v>
      </c>
      <c r="Y400" t="s">
        <v>3223</v>
      </c>
      <c r="Z400" t="s">
        <v>1360</v>
      </c>
      <c r="AA400" t="s">
        <v>3223</v>
      </c>
      <c r="AB400" t="s">
        <v>1623</v>
      </c>
      <c r="AC400" t="s">
        <v>1624</v>
      </c>
      <c r="AD400" t="s">
        <v>1625</v>
      </c>
      <c r="AE400" t="s">
        <v>382</v>
      </c>
      <c r="AF400" t="s">
        <v>54</v>
      </c>
      <c r="AG400" t="s">
        <v>1626</v>
      </c>
      <c r="AH400" s="18" t="str">
        <f>IFERROR(VLOOKUP(AB400&amp;AC400&amp;AD400&amp;AE400&amp;AF400&amp;AG400,Addresses!A:D,4,FALSE), "000000000000000")</f>
        <v>SHIPSF000044562</v>
      </c>
      <c r="AJ400"/>
      <c r="AK400"/>
      <c r="AL400"/>
      <c r="AM400"/>
      <c r="AN400"/>
    </row>
    <row r="401" spans="1:40" x14ac:dyDescent="0.25">
      <c r="A401"/>
      <c r="B401"/>
      <c r="C401"/>
      <c r="D401"/>
      <c r="E401"/>
      <c r="F401"/>
      <c r="G401"/>
      <c r="H401"/>
      <c r="I401"/>
      <c r="U401" t="str">
        <f t="shared" si="12"/>
        <v>Jefferson County School District, KY</v>
      </c>
      <c r="V401" t="s">
        <v>41</v>
      </c>
      <c r="W401" t="s">
        <v>54</v>
      </c>
      <c r="X401" t="s">
        <v>1360</v>
      </c>
      <c r="Y401" t="s">
        <v>3223</v>
      </c>
      <c r="Z401" t="s">
        <v>1360</v>
      </c>
      <c r="AA401" t="s">
        <v>3223</v>
      </c>
      <c r="AB401" t="s">
        <v>1376</v>
      </c>
      <c r="AC401" t="s">
        <v>1377</v>
      </c>
      <c r="AD401" t="s">
        <v>1378</v>
      </c>
      <c r="AE401" t="s">
        <v>382</v>
      </c>
      <c r="AF401" t="s">
        <v>54</v>
      </c>
      <c r="AG401" t="s">
        <v>1379</v>
      </c>
      <c r="AH401" s="18" t="str">
        <f>IFERROR(VLOOKUP(AB401&amp;AC401&amp;AD401&amp;AE401&amp;AF401&amp;AG401,Addresses!A:D,4,FALSE), "000000000000000")</f>
        <v>SHIPSF000123036</v>
      </c>
      <c r="AJ401"/>
      <c r="AK401"/>
      <c r="AL401"/>
      <c r="AM401"/>
      <c r="AN401"/>
    </row>
    <row r="402" spans="1:40" x14ac:dyDescent="0.25">
      <c r="A402"/>
      <c r="B402"/>
      <c r="C402"/>
      <c r="D402"/>
      <c r="E402"/>
      <c r="F402"/>
      <c r="G402"/>
      <c r="H402"/>
      <c r="I402"/>
      <c r="U402" t="str">
        <f t="shared" si="12"/>
        <v>Jefferson County School District, KY</v>
      </c>
      <c r="V402" t="s">
        <v>41</v>
      </c>
      <c r="W402" t="s">
        <v>54</v>
      </c>
      <c r="X402" t="s">
        <v>1360</v>
      </c>
      <c r="Y402" t="s">
        <v>3223</v>
      </c>
      <c r="Z402" t="s">
        <v>1360</v>
      </c>
      <c r="AA402" t="s">
        <v>3223</v>
      </c>
      <c r="AB402" t="s">
        <v>1514</v>
      </c>
      <c r="AC402" t="s">
        <v>1515</v>
      </c>
      <c r="AD402" t="s">
        <v>1516</v>
      </c>
      <c r="AE402" t="s">
        <v>382</v>
      </c>
      <c r="AF402" t="s">
        <v>54</v>
      </c>
      <c r="AG402" t="s">
        <v>1517</v>
      </c>
      <c r="AH402" s="18" t="str">
        <f>IFERROR(VLOOKUP(AB402&amp;AC402&amp;AD402&amp;AE402&amp;AF402&amp;AG402,Addresses!A:D,4,FALSE), "000000000000000")</f>
        <v>SHIPSF000123038</v>
      </c>
      <c r="AJ402"/>
      <c r="AK402"/>
      <c r="AL402"/>
      <c r="AM402"/>
      <c r="AN402"/>
    </row>
    <row r="403" spans="1:40" x14ac:dyDescent="0.25">
      <c r="A403"/>
      <c r="B403"/>
      <c r="C403"/>
      <c r="D403"/>
      <c r="E403"/>
      <c r="F403"/>
      <c r="G403"/>
      <c r="H403"/>
      <c r="I403"/>
      <c r="U403" t="str">
        <f t="shared" si="12"/>
        <v>Jefferson County School District, KY</v>
      </c>
      <c r="V403" t="s">
        <v>41</v>
      </c>
      <c r="W403" t="s">
        <v>54</v>
      </c>
      <c r="X403" t="s">
        <v>1360</v>
      </c>
      <c r="Y403" t="s">
        <v>3223</v>
      </c>
      <c r="Z403" t="s">
        <v>1360</v>
      </c>
      <c r="AA403" t="s">
        <v>3223</v>
      </c>
      <c r="AB403" t="s">
        <v>1448</v>
      </c>
      <c r="AC403" t="s">
        <v>1449</v>
      </c>
      <c r="AD403" t="s">
        <v>1450</v>
      </c>
      <c r="AE403" t="s">
        <v>382</v>
      </c>
      <c r="AF403" t="s">
        <v>54</v>
      </c>
      <c r="AG403" t="s">
        <v>1364</v>
      </c>
      <c r="AH403" s="18" t="str">
        <f>IFERROR(VLOOKUP(AB403&amp;AC403&amp;AD403&amp;AE403&amp;AF403&amp;AG403,Addresses!A:D,4,FALSE), "000000000000000")</f>
        <v>SHIPSF000137697</v>
      </c>
      <c r="AJ403"/>
      <c r="AK403"/>
      <c r="AL403"/>
      <c r="AM403"/>
      <c r="AN403"/>
    </row>
    <row r="404" spans="1:40" x14ac:dyDescent="0.25">
      <c r="A404"/>
      <c r="B404"/>
      <c r="C404"/>
      <c r="D404"/>
      <c r="E404"/>
      <c r="F404"/>
      <c r="G404"/>
      <c r="H404"/>
      <c r="I404"/>
      <c r="U404" t="str">
        <f t="shared" si="12"/>
        <v>Jefferson County School District, KY</v>
      </c>
      <c r="V404" t="s">
        <v>41</v>
      </c>
      <c r="W404" t="s">
        <v>54</v>
      </c>
      <c r="X404" t="s">
        <v>1360</v>
      </c>
      <c r="Y404" t="s">
        <v>3223</v>
      </c>
      <c r="Z404" t="s">
        <v>1360</v>
      </c>
      <c r="AA404" t="s">
        <v>3223</v>
      </c>
      <c r="AB404" t="s">
        <v>1530</v>
      </c>
      <c r="AC404" t="s">
        <v>1531</v>
      </c>
      <c r="AD404" t="s">
        <v>1532</v>
      </c>
      <c r="AE404" t="s">
        <v>382</v>
      </c>
      <c r="AF404" t="s">
        <v>54</v>
      </c>
      <c r="AG404" t="s">
        <v>1440</v>
      </c>
      <c r="AH404" s="18" t="str">
        <f>IFERROR(VLOOKUP(AB404&amp;AC404&amp;AD404&amp;AE404&amp;AF404&amp;AG404,Addresses!A:D,4,FALSE), "000000000000000")</f>
        <v>SHIPSF000123232</v>
      </c>
      <c r="AJ404"/>
      <c r="AK404"/>
      <c r="AL404"/>
      <c r="AM404"/>
      <c r="AN404"/>
    </row>
    <row r="405" spans="1:40" x14ac:dyDescent="0.25">
      <c r="A405"/>
      <c r="B405"/>
      <c r="C405"/>
      <c r="D405"/>
      <c r="E405"/>
      <c r="F405"/>
      <c r="G405"/>
      <c r="H405"/>
      <c r="I405"/>
      <c r="U405" t="str">
        <f t="shared" si="12"/>
        <v>Jefferson County School District, KY</v>
      </c>
      <c r="V405" t="s">
        <v>41</v>
      </c>
      <c r="W405" t="s">
        <v>54</v>
      </c>
      <c r="X405" t="s">
        <v>1360</v>
      </c>
      <c r="Y405" t="s">
        <v>3223</v>
      </c>
      <c r="Z405" t="s">
        <v>1360</v>
      </c>
      <c r="AA405" t="s">
        <v>3223</v>
      </c>
      <c r="AB405" t="s">
        <v>1596</v>
      </c>
      <c r="AC405" t="s">
        <v>4426</v>
      </c>
      <c r="AD405" t="s">
        <v>1597</v>
      </c>
      <c r="AE405" t="s">
        <v>382</v>
      </c>
      <c r="AF405" t="s">
        <v>54</v>
      </c>
      <c r="AG405" t="s">
        <v>1387</v>
      </c>
      <c r="AH405" s="18" t="str">
        <f>IFERROR(VLOOKUP(AB405&amp;AC405&amp;AD405&amp;AE405&amp;AF405&amp;AG405,Addresses!A:D,4,FALSE), "000000000000000")</f>
        <v>SHIPSF000043898</v>
      </c>
      <c r="AJ405"/>
      <c r="AK405"/>
      <c r="AL405"/>
      <c r="AM405"/>
      <c r="AN405"/>
    </row>
    <row r="406" spans="1:40" x14ac:dyDescent="0.25">
      <c r="A406"/>
      <c r="B406"/>
      <c r="C406"/>
      <c r="D406"/>
      <c r="E406"/>
      <c r="F406"/>
      <c r="G406"/>
      <c r="H406"/>
      <c r="I406"/>
      <c r="U406" t="str">
        <f t="shared" si="12"/>
        <v>Jefferson County School District, KY</v>
      </c>
      <c r="V406" t="s">
        <v>41</v>
      </c>
      <c r="W406" t="s">
        <v>54</v>
      </c>
      <c r="X406" t="s">
        <v>1360</v>
      </c>
      <c r="Y406" t="s">
        <v>3223</v>
      </c>
      <c r="Z406" t="s">
        <v>1360</v>
      </c>
      <c r="AA406" t="s">
        <v>3223</v>
      </c>
      <c r="AB406" t="s">
        <v>1604</v>
      </c>
      <c r="AC406" t="s">
        <v>4414</v>
      </c>
      <c r="AD406" t="s">
        <v>1605</v>
      </c>
      <c r="AE406" t="s">
        <v>382</v>
      </c>
      <c r="AF406" t="s">
        <v>54</v>
      </c>
      <c r="AG406" t="s">
        <v>1440</v>
      </c>
      <c r="AH406" s="18" t="str">
        <f>IFERROR(VLOOKUP(AB406&amp;AC406&amp;AD406&amp;AE406&amp;AF406&amp;AG406,Addresses!A:D,4,FALSE), "000000000000000")</f>
        <v>SHIPSF000043909</v>
      </c>
      <c r="AJ406"/>
      <c r="AK406"/>
      <c r="AL406"/>
      <c r="AM406"/>
      <c r="AN406"/>
    </row>
    <row r="407" spans="1:40" x14ac:dyDescent="0.25">
      <c r="A407"/>
      <c r="B407"/>
      <c r="C407"/>
      <c r="D407"/>
      <c r="E407"/>
      <c r="F407"/>
      <c r="G407"/>
      <c r="H407"/>
      <c r="I407"/>
      <c r="U407" t="str">
        <f t="shared" si="12"/>
        <v>Jefferson County School District, KY</v>
      </c>
      <c r="V407" t="s">
        <v>41</v>
      </c>
      <c r="W407" t="s">
        <v>54</v>
      </c>
      <c r="X407" t="s">
        <v>1360</v>
      </c>
      <c r="Y407" t="s">
        <v>3223</v>
      </c>
      <c r="Z407" t="s">
        <v>1360</v>
      </c>
      <c r="AA407" t="s">
        <v>3223</v>
      </c>
      <c r="AB407" t="s">
        <v>1617</v>
      </c>
      <c r="AC407" t="s">
        <v>1618</v>
      </c>
      <c r="AD407" t="s">
        <v>1619</v>
      </c>
      <c r="AE407" t="s">
        <v>382</v>
      </c>
      <c r="AF407" t="s">
        <v>54</v>
      </c>
      <c r="AG407" t="s">
        <v>1419</v>
      </c>
      <c r="AH407" s="18" t="str">
        <f>IFERROR(VLOOKUP(AB407&amp;AC407&amp;AD407&amp;AE407&amp;AF407&amp;AG407,Addresses!A:D,4,FALSE), "000000000000000")</f>
        <v>SHIPSF000043912</v>
      </c>
      <c r="AJ407"/>
      <c r="AK407"/>
      <c r="AL407"/>
      <c r="AM407"/>
      <c r="AN407"/>
    </row>
    <row r="408" spans="1:40" x14ac:dyDescent="0.25">
      <c r="A408"/>
      <c r="B408"/>
      <c r="C408"/>
      <c r="D408"/>
      <c r="E408"/>
      <c r="F408"/>
      <c r="G408"/>
      <c r="H408"/>
      <c r="I408"/>
      <c r="U408" t="str">
        <f t="shared" si="12"/>
        <v>Jefferson County School District, KY</v>
      </c>
      <c r="V408" t="s">
        <v>41</v>
      </c>
      <c r="W408" t="s">
        <v>54</v>
      </c>
      <c r="X408" t="s">
        <v>1360</v>
      </c>
      <c r="Y408" t="s">
        <v>3223</v>
      </c>
      <c r="Z408" t="s">
        <v>1360</v>
      </c>
      <c r="AA408" t="s">
        <v>3223</v>
      </c>
      <c r="AB408" t="s">
        <v>1441</v>
      </c>
      <c r="AC408" t="s">
        <v>1442</v>
      </c>
      <c r="AD408" t="s">
        <v>1443</v>
      </c>
      <c r="AE408" t="s">
        <v>382</v>
      </c>
      <c r="AF408" t="s">
        <v>54</v>
      </c>
      <c r="AG408" t="s">
        <v>1444</v>
      </c>
      <c r="AH408" s="18" t="str">
        <f>IFERROR(VLOOKUP(AB408&amp;AC408&amp;AD408&amp;AE408&amp;AF408&amp;AG408,Addresses!A:D,4,FALSE), "000000000000000")</f>
        <v>SHIPSF000097640</v>
      </c>
      <c r="AJ408"/>
      <c r="AK408"/>
      <c r="AL408"/>
      <c r="AM408"/>
      <c r="AN408"/>
    </row>
    <row r="409" spans="1:40" x14ac:dyDescent="0.25">
      <c r="A409"/>
      <c r="B409"/>
      <c r="C409"/>
      <c r="D409"/>
      <c r="E409"/>
      <c r="F409"/>
      <c r="G409"/>
      <c r="H409"/>
      <c r="I409"/>
      <c r="U409" t="str">
        <f t="shared" si="12"/>
        <v>Jefferson County School District, KY</v>
      </c>
      <c r="V409" t="s">
        <v>41</v>
      </c>
      <c r="W409" t="s">
        <v>54</v>
      </c>
      <c r="X409" t="s">
        <v>1360</v>
      </c>
      <c r="Y409" t="s">
        <v>3223</v>
      </c>
      <c r="Z409" t="s">
        <v>1360</v>
      </c>
      <c r="AA409" t="s">
        <v>3223</v>
      </c>
      <c r="AB409" t="s">
        <v>1420</v>
      </c>
      <c r="AC409" t="s">
        <v>1421</v>
      </c>
      <c r="AD409" t="s">
        <v>1422</v>
      </c>
      <c r="AE409" t="s">
        <v>382</v>
      </c>
      <c r="AF409" t="s">
        <v>54</v>
      </c>
      <c r="AG409" t="s">
        <v>1423</v>
      </c>
      <c r="AH409" s="18" t="str">
        <f>IFERROR(VLOOKUP(AB409&amp;AC409&amp;AD409&amp;AE409&amp;AF409&amp;AG409,Addresses!A:D,4,FALSE), "000000000000000")</f>
        <v>SHIPSF000043767</v>
      </c>
      <c r="AJ409"/>
      <c r="AK409"/>
      <c r="AL409"/>
      <c r="AM409"/>
      <c r="AN409"/>
    </row>
    <row r="410" spans="1:40" x14ac:dyDescent="0.25">
      <c r="A410"/>
      <c r="B410"/>
      <c r="C410"/>
      <c r="D410"/>
      <c r="E410"/>
      <c r="F410"/>
      <c r="G410"/>
      <c r="H410"/>
      <c r="I410"/>
      <c r="U410" t="str">
        <f t="shared" si="12"/>
        <v>Jefferson County School District, KY</v>
      </c>
      <c r="V410" t="s">
        <v>41</v>
      </c>
      <c r="W410" t="s">
        <v>54</v>
      </c>
      <c r="X410" t="s">
        <v>1360</v>
      </c>
      <c r="Y410" t="s">
        <v>3223</v>
      </c>
      <c r="Z410" t="s">
        <v>1360</v>
      </c>
      <c r="AA410" t="s">
        <v>3223</v>
      </c>
      <c r="AB410" t="s">
        <v>1483</v>
      </c>
      <c r="AC410" t="s">
        <v>1484</v>
      </c>
      <c r="AD410" t="s">
        <v>1485</v>
      </c>
      <c r="AE410" t="s">
        <v>382</v>
      </c>
      <c r="AF410" t="s">
        <v>54</v>
      </c>
      <c r="AG410" t="s">
        <v>1367</v>
      </c>
      <c r="AH410" s="18" t="str">
        <f>IFERROR(VLOOKUP(AB410&amp;AC410&amp;AD410&amp;AE410&amp;AF410&amp;AG410,Addresses!A:D,4,FALSE), "000000000000000")</f>
        <v>SHIPSF000014148</v>
      </c>
      <c r="AJ410"/>
      <c r="AK410"/>
      <c r="AL410"/>
      <c r="AM410"/>
      <c r="AN410"/>
    </row>
    <row r="411" spans="1:40" x14ac:dyDescent="0.25">
      <c r="A411"/>
      <c r="B411"/>
      <c r="C411"/>
      <c r="D411"/>
      <c r="E411"/>
      <c r="F411"/>
      <c r="G411"/>
      <c r="H411"/>
      <c r="I411"/>
      <c r="U411" t="str">
        <f t="shared" si="12"/>
        <v>Jefferson County School District, KY</v>
      </c>
      <c r="V411" t="s">
        <v>41</v>
      </c>
      <c r="W411" t="s">
        <v>54</v>
      </c>
      <c r="X411" t="s">
        <v>1360</v>
      </c>
      <c r="Y411" t="s">
        <v>3223</v>
      </c>
      <c r="Z411" t="s">
        <v>1360</v>
      </c>
      <c r="AA411" t="s">
        <v>3223</v>
      </c>
      <c r="AB411" t="s">
        <v>1576</v>
      </c>
      <c r="AC411" t="s">
        <v>1577</v>
      </c>
      <c r="AD411" t="s">
        <v>1578</v>
      </c>
      <c r="AE411" t="s">
        <v>382</v>
      </c>
      <c r="AF411" t="s">
        <v>54</v>
      </c>
      <c r="AG411" t="s">
        <v>1387</v>
      </c>
      <c r="AH411" s="18" t="str">
        <f>IFERROR(VLOOKUP(AB411&amp;AC411&amp;AD411&amp;AE411&amp;AF411&amp;AG411,Addresses!A:D,4,FALSE), "000000000000000")</f>
        <v>SHIPSF000123050</v>
      </c>
      <c r="AJ411"/>
      <c r="AK411"/>
      <c r="AL411"/>
      <c r="AM411"/>
      <c r="AN411"/>
    </row>
    <row r="412" spans="1:40" x14ac:dyDescent="0.25">
      <c r="A412"/>
      <c r="B412"/>
      <c r="C412"/>
      <c r="D412"/>
      <c r="E412"/>
      <c r="F412"/>
      <c r="G412"/>
      <c r="H412"/>
      <c r="I412"/>
      <c r="U412" t="str">
        <f t="shared" si="12"/>
        <v>Jefferson County School District, KY</v>
      </c>
      <c r="V412" t="s">
        <v>41</v>
      </c>
      <c r="W412" t="s">
        <v>54</v>
      </c>
      <c r="X412" t="s">
        <v>1360</v>
      </c>
      <c r="Y412" t="s">
        <v>3223</v>
      </c>
      <c r="Z412" t="s">
        <v>1360</v>
      </c>
      <c r="AA412" t="s">
        <v>3223</v>
      </c>
      <c r="AB412" t="s">
        <v>1620</v>
      </c>
      <c r="AC412" t="s">
        <v>1621</v>
      </c>
      <c r="AD412" t="s">
        <v>1622</v>
      </c>
      <c r="AE412" t="s">
        <v>382</v>
      </c>
      <c r="AF412" t="s">
        <v>54</v>
      </c>
      <c r="AG412" t="s">
        <v>1444</v>
      </c>
      <c r="AH412" s="18" t="str">
        <f>IFERROR(VLOOKUP(AB412&amp;AC412&amp;AD412&amp;AE412&amp;AF412&amp;AG412,Addresses!A:D,4,FALSE), "000000000000000")</f>
        <v>SHIPSF000123054</v>
      </c>
      <c r="AJ412"/>
      <c r="AK412"/>
      <c r="AL412"/>
      <c r="AM412"/>
      <c r="AN412"/>
    </row>
    <row r="413" spans="1:40" x14ac:dyDescent="0.25">
      <c r="A413"/>
      <c r="B413"/>
      <c r="C413"/>
      <c r="D413"/>
      <c r="E413"/>
      <c r="F413"/>
      <c r="G413"/>
      <c r="H413"/>
      <c r="I413"/>
      <c r="U413" t="str">
        <f t="shared" si="12"/>
        <v>Jefferson County School District, KY</v>
      </c>
      <c r="V413" t="s">
        <v>41</v>
      </c>
      <c r="W413" t="s">
        <v>54</v>
      </c>
      <c r="X413" t="s">
        <v>1360</v>
      </c>
      <c r="Y413" t="s">
        <v>3223</v>
      </c>
      <c r="Z413" t="s">
        <v>1360</v>
      </c>
      <c r="AA413" t="s">
        <v>3223</v>
      </c>
      <c r="AB413" t="s">
        <v>1399</v>
      </c>
      <c r="AC413" t="s">
        <v>1400</v>
      </c>
      <c r="AD413" t="s">
        <v>1401</v>
      </c>
      <c r="AE413" t="s">
        <v>382</v>
      </c>
      <c r="AF413" t="s">
        <v>54</v>
      </c>
      <c r="AG413" t="s">
        <v>1402</v>
      </c>
      <c r="AH413" s="18" t="str">
        <f>IFERROR(VLOOKUP(AB413&amp;AC413&amp;AD413&amp;AE413&amp;AF413&amp;AG413,Addresses!A:D,4,FALSE), "000000000000000")</f>
        <v>SHIPSF000043928</v>
      </c>
      <c r="AJ413"/>
      <c r="AK413"/>
      <c r="AL413"/>
      <c r="AM413"/>
      <c r="AN413"/>
    </row>
    <row r="414" spans="1:40" x14ac:dyDescent="0.25">
      <c r="A414"/>
      <c r="B414"/>
      <c r="C414"/>
      <c r="D414"/>
      <c r="E414"/>
      <c r="F414"/>
      <c r="G414"/>
      <c r="H414"/>
      <c r="I414"/>
      <c r="U414" t="str">
        <f t="shared" si="12"/>
        <v>Jefferson County School District, KY</v>
      </c>
      <c r="V414" t="s">
        <v>41</v>
      </c>
      <c r="W414" t="s">
        <v>54</v>
      </c>
      <c r="X414" t="s">
        <v>1360</v>
      </c>
      <c r="Y414" t="s">
        <v>3223</v>
      </c>
      <c r="Z414" t="s">
        <v>1360</v>
      </c>
      <c r="AA414" t="s">
        <v>3223</v>
      </c>
      <c r="AB414" t="s">
        <v>1546</v>
      </c>
      <c r="AC414" t="s">
        <v>1547</v>
      </c>
      <c r="AD414" t="s">
        <v>1548</v>
      </c>
      <c r="AE414" t="s">
        <v>382</v>
      </c>
      <c r="AF414" t="s">
        <v>54</v>
      </c>
      <c r="AG414" t="s">
        <v>1402</v>
      </c>
      <c r="AH414" s="18" t="str">
        <f>IFERROR(VLOOKUP(AB414&amp;AC414&amp;AD414&amp;AE414&amp;AF414&amp;AG414,Addresses!A:D,4,FALSE), "000000000000000")</f>
        <v>SHIPSF000043932</v>
      </c>
      <c r="AJ414"/>
      <c r="AK414"/>
      <c r="AL414"/>
      <c r="AM414"/>
      <c r="AN414"/>
    </row>
    <row r="415" spans="1:40" x14ac:dyDescent="0.25">
      <c r="A415"/>
      <c r="B415"/>
      <c r="C415"/>
      <c r="D415"/>
      <c r="E415"/>
      <c r="F415"/>
      <c r="G415"/>
      <c r="H415"/>
      <c r="I415"/>
      <c r="U415" t="str">
        <f t="shared" si="12"/>
        <v>Jefferson County School District, KY</v>
      </c>
      <c r="V415" t="s">
        <v>41</v>
      </c>
      <c r="W415" t="s">
        <v>54</v>
      </c>
      <c r="X415" t="s">
        <v>1360</v>
      </c>
      <c r="Y415" t="s">
        <v>3223</v>
      </c>
      <c r="Z415" t="s">
        <v>1360</v>
      </c>
      <c r="AA415" t="s">
        <v>3223</v>
      </c>
      <c r="AB415" t="s">
        <v>1630</v>
      </c>
      <c r="AC415" t="s">
        <v>1631</v>
      </c>
      <c r="AD415" t="s">
        <v>1632</v>
      </c>
      <c r="AE415" t="s">
        <v>382</v>
      </c>
      <c r="AF415" t="s">
        <v>54</v>
      </c>
      <c r="AG415" t="s">
        <v>1427</v>
      </c>
      <c r="AH415" s="18" t="str">
        <f>IFERROR(VLOOKUP(AB415&amp;AC415&amp;AD415&amp;AE415&amp;AF415&amp;AG415,Addresses!A:D,4,FALSE), "000000000000000")</f>
        <v>SHIPSF000044367</v>
      </c>
      <c r="AJ415"/>
      <c r="AK415"/>
      <c r="AL415"/>
      <c r="AM415"/>
      <c r="AN415"/>
    </row>
    <row r="416" spans="1:40" x14ac:dyDescent="0.25">
      <c r="A416"/>
      <c r="B416"/>
      <c r="C416"/>
      <c r="D416"/>
      <c r="E416"/>
      <c r="F416"/>
      <c r="G416"/>
      <c r="H416"/>
      <c r="I416"/>
      <c r="U416" t="str">
        <f t="shared" si="12"/>
        <v>Jefferson County School District, KY</v>
      </c>
      <c r="V416" t="s">
        <v>41</v>
      </c>
      <c r="W416" t="s">
        <v>54</v>
      </c>
      <c r="X416" t="s">
        <v>1360</v>
      </c>
      <c r="Y416" t="s">
        <v>3223</v>
      </c>
      <c r="Z416" t="s">
        <v>1360</v>
      </c>
      <c r="AA416" t="s">
        <v>3223</v>
      </c>
      <c r="AB416" t="s">
        <v>9843</v>
      </c>
      <c r="AC416" t="s">
        <v>3777</v>
      </c>
      <c r="AD416" t="s">
        <v>3778</v>
      </c>
      <c r="AE416" t="s">
        <v>382</v>
      </c>
      <c r="AF416" t="s">
        <v>54</v>
      </c>
      <c r="AG416" t="s">
        <v>1402</v>
      </c>
      <c r="AH416" s="18" t="str">
        <f>IFERROR(VLOOKUP(AB416&amp;AC416&amp;AD416&amp;AE416&amp;AF416&amp;AG416,Addresses!A:D,4,FALSE), "000000000000000")</f>
        <v>000000000000000</v>
      </c>
      <c r="AJ416"/>
      <c r="AK416"/>
      <c r="AL416"/>
      <c r="AM416"/>
      <c r="AN416"/>
    </row>
    <row r="417" spans="1:40" x14ac:dyDescent="0.25">
      <c r="A417"/>
      <c r="B417"/>
      <c r="C417"/>
      <c r="D417"/>
      <c r="E417"/>
      <c r="F417"/>
      <c r="G417"/>
      <c r="H417"/>
      <c r="I417"/>
      <c r="U417" t="str">
        <f t="shared" si="12"/>
        <v>Jefferson County School District, KY</v>
      </c>
      <c r="V417" t="s">
        <v>41</v>
      </c>
      <c r="W417" t="s">
        <v>54</v>
      </c>
      <c r="X417" t="s">
        <v>1360</v>
      </c>
      <c r="Y417" t="s">
        <v>3223</v>
      </c>
      <c r="Z417" t="s">
        <v>1360</v>
      </c>
      <c r="AA417" t="s">
        <v>3223</v>
      </c>
      <c r="AB417" t="s">
        <v>9844</v>
      </c>
      <c r="AC417" t="s">
        <v>9845</v>
      </c>
      <c r="AD417" t="s">
        <v>3127</v>
      </c>
      <c r="AE417" t="s">
        <v>382</v>
      </c>
      <c r="AF417" t="s">
        <v>54</v>
      </c>
      <c r="AG417" t="s">
        <v>1539</v>
      </c>
      <c r="AH417" s="18" t="str">
        <f>IFERROR(VLOOKUP(AB417&amp;AC417&amp;AD417&amp;AE417&amp;AF417&amp;AG417,Addresses!A:D,4,FALSE), "000000000000000")</f>
        <v>000000000000000</v>
      </c>
      <c r="AJ417"/>
      <c r="AK417"/>
      <c r="AL417"/>
      <c r="AM417"/>
      <c r="AN417"/>
    </row>
    <row r="418" spans="1:40" x14ac:dyDescent="0.25">
      <c r="A418"/>
      <c r="B418"/>
      <c r="C418"/>
      <c r="D418"/>
      <c r="E418"/>
      <c r="F418"/>
      <c r="G418"/>
      <c r="H418"/>
      <c r="I418"/>
      <c r="U418" t="str">
        <f t="shared" si="12"/>
        <v>Jefferson County School District, KY</v>
      </c>
      <c r="V418" t="s">
        <v>41</v>
      </c>
      <c r="W418" t="s">
        <v>54</v>
      </c>
      <c r="X418" t="s">
        <v>1360</v>
      </c>
      <c r="Y418" t="s">
        <v>3223</v>
      </c>
      <c r="Z418" t="s">
        <v>1360</v>
      </c>
      <c r="AA418" t="s">
        <v>3223</v>
      </c>
      <c r="AB418" t="s">
        <v>9846</v>
      </c>
      <c r="AC418" t="s">
        <v>9847</v>
      </c>
      <c r="AD418" t="s">
        <v>3127</v>
      </c>
      <c r="AE418" t="s">
        <v>382</v>
      </c>
      <c r="AF418" t="s">
        <v>54</v>
      </c>
      <c r="AG418" t="s">
        <v>1539</v>
      </c>
      <c r="AH418" s="18" t="str">
        <f>IFERROR(VLOOKUP(AB418&amp;AC418&amp;AD418&amp;AE418&amp;AF418&amp;AG418,Addresses!A:D,4,FALSE), "000000000000000")</f>
        <v>000000000000000</v>
      </c>
      <c r="AJ418"/>
      <c r="AK418"/>
      <c r="AL418"/>
      <c r="AM418"/>
      <c r="AN418"/>
    </row>
    <row r="419" spans="1:40" x14ac:dyDescent="0.25">
      <c r="A419"/>
      <c r="B419"/>
      <c r="C419"/>
      <c r="D419"/>
      <c r="E419"/>
      <c r="F419"/>
      <c r="G419"/>
      <c r="H419"/>
      <c r="I419"/>
      <c r="U419" t="str">
        <f t="shared" si="12"/>
        <v>Jenkins Ind School District, KY</v>
      </c>
      <c r="V419" t="s">
        <v>41</v>
      </c>
      <c r="W419" t="s">
        <v>54</v>
      </c>
      <c r="X419" t="s">
        <v>1659</v>
      </c>
      <c r="Y419" t="s">
        <v>1660</v>
      </c>
      <c r="Z419" t="s">
        <v>1659</v>
      </c>
      <c r="AA419" t="s">
        <v>1660</v>
      </c>
      <c r="AB419" t="s">
        <v>1661</v>
      </c>
      <c r="AC419" t="s">
        <v>4434</v>
      </c>
      <c r="AD419" t="s">
        <v>1662</v>
      </c>
      <c r="AE419" t="s">
        <v>1663</v>
      </c>
      <c r="AF419" t="s">
        <v>54</v>
      </c>
      <c r="AG419" t="s">
        <v>1664</v>
      </c>
      <c r="AH419" s="18" t="str">
        <f>IFERROR(VLOOKUP(AB419&amp;AC419&amp;AD419&amp;AE419&amp;AF419&amp;AG419,Addresses!A:D,4,FALSE), "000000000000000")</f>
        <v>SHIPSF000137701</v>
      </c>
      <c r="AJ419"/>
      <c r="AK419"/>
      <c r="AL419"/>
      <c r="AM419"/>
      <c r="AN419"/>
    </row>
    <row r="420" spans="1:40" x14ac:dyDescent="0.25">
      <c r="A420"/>
      <c r="B420"/>
      <c r="C420"/>
      <c r="D420"/>
      <c r="E420"/>
      <c r="F420"/>
      <c r="G420"/>
      <c r="H420"/>
      <c r="I420"/>
      <c r="U420" t="str">
        <f t="shared" si="12"/>
        <v>Jessamine Co School District, KY</v>
      </c>
      <c r="V420" t="s">
        <v>41</v>
      </c>
      <c r="W420" t="s">
        <v>54</v>
      </c>
      <c r="X420" t="s">
        <v>1665</v>
      </c>
      <c r="Y420" t="s">
        <v>1666</v>
      </c>
      <c r="Z420" t="s">
        <v>1665</v>
      </c>
      <c r="AA420" t="s">
        <v>1666</v>
      </c>
      <c r="AB420" t="s">
        <v>1667</v>
      </c>
      <c r="AC420" t="s">
        <v>1668</v>
      </c>
      <c r="AD420" t="s">
        <v>1669</v>
      </c>
      <c r="AE420" t="s">
        <v>1670</v>
      </c>
      <c r="AF420" t="s">
        <v>54</v>
      </c>
      <c r="AG420" t="s">
        <v>1671</v>
      </c>
      <c r="AH420" s="18" t="str">
        <f>IFERROR(VLOOKUP(AB420&amp;AC420&amp;AD420&amp;AE420&amp;AF420&amp;AG420,Addresses!A:D,4,FALSE), "000000000000000")</f>
        <v>SHIPSF000044536</v>
      </c>
      <c r="AJ420"/>
      <c r="AK420"/>
      <c r="AL420"/>
      <c r="AM420"/>
      <c r="AN420"/>
    </row>
    <row r="421" spans="1:40" x14ac:dyDescent="0.25">
      <c r="A421"/>
      <c r="B421"/>
      <c r="C421"/>
      <c r="D421"/>
      <c r="E421"/>
      <c r="F421"/>
      <c r="G421"/>
      <c r="H421"/>
      <c r="I421"/>
      <c r="U421" t="str">
        <f t="shared" si="12"/>
        <v>Johnson Co School District, KY</v>
      </c>
      <c r="V421" t="s">
        <v>41</v>
      </c>
      <c r="W421" t="s">
        <v>54</v>
      </c>
      <c r="X421" t="s">
        <v>1672</v>
      </c>
      <c r="Y421" t="s">
        <v>1673</v>
      </c>
      <c r="Z421" t="s">
        <v>1672</v>
      </c>
      <c r="AA421" t="s">
        <v>1673</v>
      </c>
      <c r="AB421" t="s">
        <v>1683</v>
      </c>
      <c r="AC421" t="s">
        <v>673</v>
      </c>
      <c r="AD421" t="s">
        <v>1684</v>
      </c>
      <c r="AE421" t="s">
        <v>1685</v>
      </c>
      <c r="AF421" t="s">
        <v>54</v>
      </c>
      <c r="AG421" t="s">
        <v>1686</v>
      </c>
      <c r="AH421" s="18" t="str">
        <f>IFERROR(VLOOKUP(AB421&amp;AC421&amp;AD421&amp;AE421&amp;AF421&amp;AG421,Addresses!A:D,4,FALSE), "000000000000000")</f>
        <v>SHIPSF000137705</v>
      </c>
      <c r="AJ421"/>
      <c r="AK421"/>
      <c r="AL421"/>
      <c r="AM421"/>
      <c r="AN421"/>
    </row>
    <row r="422" spans="1:40" x14ac:dyDescent="0.25">
      <c r="A422"/>
      <c r="B422"/>
      <c r="C422"/>
      <c r="D422"/>
      <c r="E422"/>
      <c r="F422"/>
      <c r="G422"/>
      <c r="H422"/>
      <c r="I422"/>
      <c r="U422" t="str">
        <f t="shared" si="12"/>
        <v>Johnson Co School District, KY</v>
      </c>
      <c r="V422" t="s">
        <v>41</v>
      </c>
      <c r="W422" t="s">
        <v>54</v>
      </c>
      <c r="X422" t="s">
        <v>1672</v>
      </c>
      <c r="Y422" t="s">
        <v>1673</v>
      </c>
      <c r="Z422" t="s">
        <v>1672</v>
      </c>
      <c r="AA422" t="s">
        <v>1673</v>
      </c>
      <c r="AB422" t="s">
        <v>1687</v>
      </c>
      <c r="AC422" t="s">
        <v>1688</v>
      </c>
      <c r="AD422" t="s">
        <v>1689</v>
      </c>
      <c r="AE422" t="s">
        <v>1690</v>
      </c>
      <c r="AF422" t="s">
        <v>54</v>
      </c>
      <c r="AG422" t="s">
        <v>1691</v>
      </c>
      <c r="AH422" s="18" t="str">
        <f>IFERROR(VLOOKUP(AB422&amp;AC422&amp;AD422&amp;AE422&amp;AF422&amp;AG422,Addresses!A:D,4,FALSE), "000000000000000")</f>
        <v>SHIPSF000137707</v>
      </c>
      <c r="AJ422"/>
      <c r="AK422"/>
      <c r="AL422"/>
      <c r="AM422"/>
      <c r="AN422"/>
    </row>
    <row r="423" spans="1:40" x14ac:dyDescent="0.25">
      <c r="A423"/>
      <c r="B423"/>
      <c r="C423"/>
      <c r="D423"/>
      <c r="E423"/>
      <c r="F423"/>
      <c r="G423"/>
      <c r="H423"/>
      <c r="I423"/>
      <c r="U423" t="str">
        <f t="shared" si="12"/>
        <v>Johnson Co School District, KY</v>
      </c>
      <c r="V423" t="s">
        <v>41</v>
      </c>
      <c r="W423" t="s">
        <v>54</v>
      </c>
      <c r="X423" t="s">
        <v>1672</v>
      </c>
      <c r="Y423" t="s">
        <v>1673</v>
      </c>
      <c r="Z423" t="s">
        <v>1672</v>
      </c>
      <c r="AA423" t="s">
        <v>1673</v>
      </c>
      <c r="AB423" t="s">
        <v>1692</v>
      </c>
      <c r="AC423" t="s">
        <v>4441</v>
      </c>
      <c r="AD423" t="s">
        <v>1693</v>
      </c>
      <c r="AE423" t="s">
        <v>1694</v>
      </c>
      <c r="AF423" t="s">
        <v>54</v>
      </c>
      <c r="AG423" t="s">
        <v>1695</v>
      </c>
      <c r="AH423" s="18" t="str">
        <f>IFERROR(VLOOKUP(AB423&amp;AC423&amp;AD423&amp;AE423&amp;AF423&amp;AG423,Addresses!A:D,4,FALSE), "000000000000000")</f>
        <v>SHIPSF000137708</v>
      </c>
      <c r="AJ423"/>
      <c r="AK423"/>
      <c r="AL423"/>
      <c r="AM423"/>
      <c r="AN423"/>
    </row>
    <row r="424" spans="1:40" x14ac:dyDescent="0.25">
      <c r="A424"/>
      <c r="B424"/>
      <c r="C424"/>
      <c r="D424"/>
      <c r="E424"/>
      <c r="F424"/>
      <c r="G424"/>
      <c r="H424"/>
      <c r="I424"/>
      <c r="U424" t="str">
        <f t="shared" si="12"/>
        <v>Johnson Co School District, KY</v>
      </c>
      <c r="V424" t="s">
        <v>41</v>
      </c>
      <c r="W424" t="s">
        <v>54</v>
      </c>
      <c r="X424" t="s">
        <v>1672</v>
      </c>
      <c r="Y424" t="s">
        <v>1673</v>
      </c>
      <c r="Z424" t="s">
        <v>1672</v>
      </c>
      <c r="AA424" t="s">
        <v>1673</v>
      </c>
      <c r="AB424" t="s">
        <v>1678</v>
      </c>
      <c r="AC424" t="s">
        <v>1679</v>
      </c>
      <c r="AD424" t="s">
        <v>1680</v>
      </c>
      <c r="AE424" t="s">
        <v>1681</v>
      </c>
      <c r="AF424" t="s">
        <v>54</v>
      </c>
      <c r="AG424" t="s">
        <v>1682</v>
      </c>
      <c r="AH424" s="18" t="str">
        <f>IFERROR(VLOOKUP(AB424&amp;AC424&amp;AD424&amp;AE424&amp;AF424&amp;AG424,Addresses!A:D,4,FALSE), "000000000000000")</f>
        <v>SHIPSF000137704</v>
      </c>
      <c r="AJ424"/>
      <c r="AK424"/>
      <c r="AL424"/>
      <c r="AM424"/>
      <c r="AN424"/>
    </row>
    <row r="425" spans="1:40" x14ac:dyDescent="0.25">
      <c r="A425"/>
      <c r="B425"/>
      <c r="C425"/>
      <c r="D425"/>
      <c r="E425"/>
      <c r="F425"/>
      <c r="G425"/>
      <c r="H425"/>
      <c r="I425"/>
      <c r="U425" t="str">
        <f t="shared" si="12"/>
        <v>Johnson Co School District, KY</v>
      </c>
      <c r="V425" t="s">
        <v>41</v>
      </c>
      <c r="W425" t="s">
        <v>54</v>
      </c>
      <c r="X425" t="s">
        <v>1672</v>
      </c>
      <c r="Y425" t="s">
        <v>1673</v>
      </c>
      <c r="Z425" t="s">
        <v>1672</v>
      </c>
      <c r="AA425" t="s">
        <v>1673</v>
      </c>
      <c r="AB425" t="s">
        <v>1674</v>
      </c>
      <c r="AC425" t="s">
        <v>1056</v>
      </c>
      <c r="AD425" t="s">
        <v>1675</v>
      </c>
      <c r="AE425" t="s">
        <v>1676</v>
      </c>
      <c r="AF425" t="s">
        <v>54</v>
      </c>
      <c r="AG425" t="s">
        <v>1677</v>
      </c>
      <c r="AH425" s="18" t="str">
        <f>IFERROR(VLOOKUP(AB425&amp;AC425&amp;AD425&amp;AE425&amp;AF425&amp;AG425,Addresses!A:D,4,FALSE), "000000000000000")</f>
        <v>SHIPSF000137702</v>
      </c>
      <c r="AJ425"/>
      <c r="AK425"/>
      <c r="AL425"/>
      <c r="AM425"/>
      <c r="AN425"/>
    </row>
    <row r="426" spans="1:40" x14ac:dyDescent="0.25">
      <c r="A426"/>
      <c r="B426"/>
      <c r="C426"/>
      <c r="D426"/>
      <c r="E426"/>
      <c r="F426"/>
      <c r="G426"/>
      <c r="H426"/>
      <c r="I426"/>
      <c r="U426" t="str">
        <f t="shared" si="12"/>
        <v>Johnson Co School District, KY</v>
      </c>
      <c r="V426" t="s">
        <v>41</v>
      </c>
      <c r="W426" t="s">
        <v>54</v>
      </c>
      <c r="X426" t="s">
        <v>1672</v>
      </c>
      <c r="Y426" t="s">
        <v>1673</v>
      </c>
      <c r="Z426" t="s">
        <v>1672</v>
      </c>
      <c r="AA426" t="s">
        <v>1673</v>
      </c>
      <c r="AB426" t="s">
        <v>3624</v>
      </c>
      <c r="AC426" t="s">
        <v>3621</v>
      </c>
      <c r="AD426" t="s">
        <v>3622</v>
      </c>
      <c r="AE426" t="s">
        <v>3623</v>
      </c>
      <c r="AF426" t="s">
        <v>54</v>
      </c>
      <c r="AG426" t="s">
        <v>3620</v>
      </c>
      <c r="AH426" s="18" t="str">
        <f>IFERROR(VLOOKUP(AB426&amp;AC426&amp;AD426&amp;AE426&amp;AF426&amp;AG426,Addresses!A:D,4,FALSE), "000000000000000")</f>
        <v>SHIPSF000043961</v>
      </c>
      <c r="AJ426"/>
      <c r="AK426"/>
      <c r="AL426"/>
      <c r="AM426"/>
      <c r="AN426"/>
    </row>
    <row r="427" spans="1:40" x14ac:dyDescent="0.25">
      <c r="A427"/>
      <c r="B427"/>
      <c r="C427"/>
      <c r="D427"/>
      <c r="E427"/>
      <c r="F427"/>
      <c r="G427"/>
      <c r="H427"/>
      <c r="I427"/>
      <c r="U427" t="str">
        <f t="shared" si="12"/>
        <v>Kenton Co School District, KY</v>
      </c>
      <c r="V427" t="s">
        <v>41</v>
      </c>
      <c r="W427" t="s">
        <v>54</v>
      </c>
      <c r="X427" t="s">
        <v>1696</v>
      </c>
      <c r="Y427" t="s">
        <v>1697</v>
      </c>
      <c r="Z427" t="s">
        <v>1696</v>
      </c>
      <c r="AA427" t="s">
        <v>1697</v>
      </c>
      <c r="AB427" t="s">
        <v>1721</v>
      </c>
      <c r="AC427" t="s">
        <v>4444</v>
      </c>
      <c r="AD427" t="s">
        <v>1722</v>
      </c>
      <c r="AE427" t="s">
        <v>1723</v>
      </c>
      <c r="AF427" t="s">
        <v>54</v>
      </c>
      <c r="AG427" t="s">
        <v>168</v>
      </c>
      <c r="AH427" s="18" t="str">
        <f>IFERROR(VLOOKUP(AB427&amp;AC427&amp;AD427&amp;AE427&amp;AF427&amp;AG427,Addresses!A:D,4,FALSE), "000000000000000")</f>
        <v>SHIPSF000043771</v>
      </c>
      <c r="AJ427"/>
      <c r="AK427"/>
      <c r="AL427"/>
      <c r="AM427"/>
      <c r="AN427"/>
    </row>
    <row r="428" spans="1:40" x14ac:dyDescent="0.25">
      <c r="A428"/>
      <c r="B428"/>
      <c r="C428"/>
      <c r="D428"/>
      <c r="E428"/>
      <c r="F428"/>
      <c r="G428"/>
      <c r="H428"/>
      <c r="I428"/>
      <c r="U428" t="str">
        <f t="shared" si="12"/>
        <v>Kenton Co School District, KY</v>
      </c>
      <c r="V428" t="s">
        <v>41</v>
      </c>
      <c r="W428" t="s">
        <v>54</v>
      </c>
      <c r="X428" t="s">
        <v>1696</v>
      </c>
      <c r="Y428" t="s">
        <v>1697</v>
      </c>
      <c r="Z428" t="s">
        <v>1696</v>
      </c>
      <c r="AA428" t="s">
        <v>1697</v>
      </c>
      <c r="AB428" t="s">
        <v>1714</v>
      </c>
      <c r="AC428" t="s">
        <v>1715</v>
      </c>
      <c r="AD428" t="s">
        <v>1716</v>
      </c>
      <c r="AE428" t="s">
        <v>1717</v>
      </c>
      <c r="AF428" t="s">
        <v>54</v>
      </c>
      <c r="AG428" t="s">
        <v>1718</v>
      </c>
      <c r="AH428" s="18" t="str">
        <f>IFERROR(VLOOKUP(AB428&amp;AC428&amp;AD428&amp;AE428&amp;AF428&amp;AG428,Addresses!A:D,4,FALSE), "000000000000000")</f>
        <v>SHIPSF000043965</v>
      </c>
      <c r="AJ428"/>
      <c r="AK428"/>
      <c r="AL428"/>
      <c r="AM428"/>
      <c r="AN428"/>
    </row>
    <row r="429" spans="1:40" x14ac:dyDescent="0.25">
      <c r="A429"/>
      <c r="B429"/>
      <c r="C429"/>
      <c r="D429"/>
      <c r="E429"/>
      <c r="F429"/>
      <c r="G429"/>
      <c r="H429"/>
      <c r="I429"/>
      <c r="U429" t="str">
        <f t="shared" si="12"/>
        <v>Kenton Co School District, KY</v>
      </c>
      <c r="V429" t="s">
        <v>41</v>
      </c>
      <c r="W429" t="s">
        <v>54</v>
      </c>
      <c r="X429" t="s">
        <v>1696</v>
      </c>
      <c r="Y429" t="s">
        <v>1697</v>
      </c>
      <c r="Z429" t="s">
        <v>1696</v>
      </c>
      <c r="AA429" t="s">
        <v>1697</v>
      </c>
      <c r="AB429" t="s">
        <v>1733</v>
      </c>
      <c r="AC429" t="s">
        <v>4442</v>
      </c>
      <c r="AD429" t="s">
        <v>1734</v>
      </c>
      <c r="AE429" t="s">
        <v>1701</v>
      </c>
      <c r="AF429" t="s">
        <v>54</v>
      </c>
      <c r="AG429" t="s">
        <v>1702</v>
      </c>
      <c r="AH429" s="18" t="str">
        <f>IFERROR(VLOOKUP(AB429&amp;AC429&amp;AD429&amp;AE429&amp;AF429&amp;AG429,Addresses!A:D,4,FALSE), "000000000000000")</f>
        <v>SHIPSF000043966</v>
      </c>
      <c r="AJ429"/>
      <c r="AK429"/>
      <c r="AL429"/>
      <c r="AM429"/>
      <c r="AN429"/>
    </row>
    <row r="430" spans="1:40" x14ac:dyDescent="0.25">
      <c r="A430"/>
      <c r="B430"/>
      <c r="C430"/>
      <c r="D430"/>
      <c r="E430"/>
      <c r="F430"/>
      <c r="G430"/>
      <c r="H430"/>
      <c r="I430"/>
      <c r="U430" t="str">
        <f t="shared" si="12"/>
        <v>Kenton Co School District, KY</v>
      </c>
      <c r="V430" t="s">
        <v>41</v>
      </c>
      <c r="W430" t="s">
        <v>54</v>
      </c>
      <c r="X430" t="s">
        <v>1696</v>
      </c>
      <c r="Y430" t="s">
        <v>1697</v>
      </c>
      <c r="Z430" t="s">
        <v>1696</v>
      </c>
      <c r="AA430" t="s">
        <v>1697</v>
      </c>
      <c r="AB430" t="s">
        <v>1698</v>
      </c>
      <c r="AC430" t="s">
        <v>1699</v>
      </c>
      <c r="AD430" t="s">
        <v>1700</v>
      </c>
      <c r="AE430" t="s">
        <v>1701</v>
      </c>
      <c r="AF430" t="s">
        <v>54</v>
      </c>
      <c r="AG430" t="s">
        <v>1702</v>
      </c>
      <c r="AH430" s="18" t="str">
        <f>IFERROR(VLOOKUP(AB430&amp;AC430&amp;AD430&amp;AE430&amp;AF430&amp;AG430,Addresses!A:D,4,FALSE), "000000000000000")</f>
        <v>SHIPSF000043938</v>
      </c>
      <c r="AJ430"/>
      <c r="AK430"/>
      <c r="AL430"/>
      <c r="AM430"/>
      <c r="AN430"/>
    </row>
    <row r="431" spans="1:40" x14ac:dyDescent="0.25">
      <c r="A431"/>
      <c r="B431"/>
      <c r="C431"/>
      <c r="D431"/>
      <c r="E431"/>
      <c r="F431"/>
      <c r="G431"/>
      <c r="H431"/>
      <c r="I431"/>
      <c r="U431" t="str">
        <f t="shared" si="12"/>
        <v>Kenton Co School District, KY</v>
      </c>
      <c r="V431" t="s">
        <v>41</v>
      </c>
      <c r="W431" t="s">
        <v>54</v>
      </c>
      <c r="X431" t="s">
        <v>1696</v>
      </c>
      <c r="Y431" t="s">
        <v>1697</v>
      </c>
      <c r="Z431" t="s">
        <v>1696</v>
      </c>
      <c r="AA431" t="s">
        <v>1697</v>
      </c>
      <c r="AB431" t="s">
        <v>1724</v>
      </c>
      <c r="AC431" t="s">
        <v>4443</v>
      </c>
      <c r="AD431" t="s">
        <v>1725</v>
      </c>
      <c r="AE431" t="s">
        <v>626</v>
      </c>
      <c r="AF431" t="s">
        <v>54</v>
      </c>
      <c r="AG431" t="s">
        <v>622</v>
      </c>
      <c r="AH431" s="18" t="str">
        <f>IFERROR(VLOOKUP(AB431&amp;AC431&amp;AD431&amp;AE431&amp;AF431&amp;AG431,Addresses!A:D,4,FALSE), "000000000000000")</f>
        <v>SHIPSF000137711</v>
      </c>
      <c r="AJ431"/>
      <c r="AK431"/>
      <c r="AL431"/>
      <c r="AM431"/>
      <c r="AN431"/>
    </row>
    <row r="432" spans="1:40" x14ac:dyDescent="0.25">
      <c r="A432"/>
      <c r="B432"/>
      <c r="C432"/>
      <c r="D432"/>
      <c r="E432"/>
      <c r="F432"/>
      <c r="G432"/>
      <c r="H432"/>
      <c r="I432"/>
      <c r="U432" t="str">
        <f t="shared" si="12"/>
        <v>Kenton Co School District, KY</v>
      </c>
      <c r="V432" t="s">
        <v>41</v>
      </c>
      <c r="W432" t="s">
        <v>54</v>
      </c>
      <c r="X432" t="s">
        <v>1696</v>
      </c>
      <c r="Y432" t="s">
        <v>1697</v>
      </c>
      <c r="Z432" t="s">
        <v>1696</v>
      </c>
      <c r="AA432" t="s">
        <v>1697</v>
      </c>
      <c r="AB432" t="s">
        <v>1729</v>
      </c>
      <c r="AC432" t="s">
        <v>1730</v>
      </c>
      <c r="AD432" t="s">
        <v>1731</v>
      </c>
      <c r="AE432" t="s">
        <v>1732</v>
      </c>
      <c r="AF432" t="s">
        <v>54</v>
      </c>
      <c r="AG432" t="s">
        <v>622</v>
      </c>
      <c r="AH432" s="18" t="str">
        <f>IFERROR(VLOOKUP(AB432&amp;AC432&amp;AD432&amp;AE432&amp;AF432&amp;AG432,Addresses!A:D,4,FALSE), "000000000000000")</f>
        <v>SHIPSF000137712</v>
      </c>
      <c r="AJ432"/>
      <c r="AK432"/>
      <c r="AL432"/>
      <c r="AM432"/>
      <c r="AN432"/>
    </row>
    <row r="433" spans="1:40" x14ac:dyDescent="0.25">
      <c r="A433"/>
      <c r="B433"/>
      <c r="C433"/>
      <c r="D433"/>
      <c r="E433"/>
      <c r="F433"/>
      <c r="G433"/>
      <c r="H433"/>
      <c r="I433"/>
      <c r="U433" t="str">
        <f t="shared" si="12"/>
        <v>Kenton Co School District, KY</v>
      </c>
      <c r="V433" t="s">
        <v>41</v>
      </c>
      <c r="W433" t="s">
        <v>54</v>
      </c>
      <c r="X433" t="s">
        <v>1696</v>
      </c>
      <c r="Y433" t="s">
        <v>1697</v>
      </c>
      <c r="Z433" t="s">
        <v>1696</v>
      </c>
      <c r="AA433" t="s">
        <v>1697</v>
      </c>
      <c r="AB433" t="s">
        <v>1711</v>
      </c>
      <c r="AC433" t="s">
        <v>1712</v>
      </c>
      <c r="AD433" t="s">
        <v>1713</v>
      </c>
      <c r="AE433" t="s">
        <v>1701</v>
      </c>
      <c r="AF433" t="s">
        <v>54</v>
      </c>
      <c r="AG433" t="s">
        <v>1702</v>
      </c>
      <c r="AH433" s="18" t="str">
        <f>IFERROR(VLOOKUP(AB433&amp;AC433&amp;AD433&amp;AE433&amp;AF433&amp;AG433,Addresses!A:D,4,FALSE), "000000000000000")</f>
        <v>SHIPSF000043903</v>
      </c>
      <c r="AJ433"/>
      <c r="AK433"/>
      <c r="AL433"/>
      <c r="AM433"/>
      <c r="AN433"/>
    </row>
    <row r="434" spans="1:40" x14ac:dyDescent="0.25">
      <c r="A434"/>
      <c r="B434"/>
      <c r="C434"/>
      <c r="D434"/>
      <c r="E434"/>
      <c r="F434"/>
      <c r="G434"/>
      <c r="H434"/>
      <c r="I434"/>
      <c r="U434" t="str">
        <f t="shared" si="12"/>
        <v>Kenton Co School District, KY</v>
      </c>
      <c r="V434" t="s">
        <v>41</v>
      </c>
      <c r="W434" t="s">
        <v>54</v>
      </c>
      <c r="X434" t="s">
        <v>1696</v>
      </c>
      <c r="Y434" t="s">
        <v>1697</v>
      </c>
      <c r="Z434" t="s">
        <v>1696</v>
      </c>
      <c r="AA434" t="s">
        <v>1697</v>
      </c>
      <c r="AB434" t="s">
        <v>1703</v>
      </c>
      <c r="AC434" t="s">
        <v>1704</v>
      </c>
      <c r="AD434" t="s">
        <v>1705</v>
      </c>
      <c r="AE434" t="s">
        <v>1706</v>
      </c>
      <c r="AF434" t="s">
        <v>54</v>
      </c>
      <c r="AG434" t="s">
        <v>618</v>
      </c>
      <c r="AH434" s="18" t="str">
        <f>IFERROR(VLOOKUP(AB434&amp;AC434&amp;AD434&amp;AE434&amp;AF434&amp;AG434,Addresses!A:D,4,FALSE), "000000000000000")</f>
        <v>SHIPSF000137709</v>
      </c>
      <c r="AJ434"/>
      <c r="AK434"/>
      <c r="AL434"/>
      <c r="AM434"/>
      <c r="AN434"/>
    </row>
    <row r="435" spans="1:40" x14ac:dyDescent="0.25">
      <c r="A435"/>
      <c r="B435"/>
      <c r="C435"/>
      <c r="D435"/>
      <c r="E435"/>
      <c r="F435"/>
      <c r="G435"/>
      <c r="H435"/>
      <c r="I435"/>
      <c r="U435" t="str">
        <f t="shared" si="12"/>
        <v>Kenton Co School District, KY</v>
      </c>
      <c r="V435" t="s">
        <v>41</v>
      </c>
      <c r="W435" t="s">
        <v>54</v>
      </c>
      <c r="X435" t="s">
        <v>1696</v>
      </c>
      <c r="Y435" t="s">
        <v>1697</v>
      </c>
      <c r="Z435" t="s">
        <v>1696</v>
      </c>
      <c r="AA435" t="s">
        <v>1697</v>
      </c>
      <c r="AB435" t="s">
        <v>1726</v>
      </c>
      <c r="AC435" t="s">
        <v>1727</v>
      </c>
      <c r="AD435" t="s">
        <v>1728</v>
      </c>
      <c r="AE435" t="s">
        <v>1701</v>
      </c>
      <c r="AF435" t="s">
        <v>54</v>
      </c>
      <c r="AG435" t="s">
        <v>1702</v>
      </c>
      <c r="AH435" s="18" t="str">
        <f>IFERROR(VLOOKUP(AB435&amp;AC435&amp;AD435&amp;AE435&amp;AF435&amp;AG435,Addresses!A:D,4,FALSE), "000000000000000")</f>
        <v>SHIPSF000044533</v>
      </c>
      <c r="AJ435"/>
      <c r="AK435"/>
      <c r="AL435"/>
      <c r="AM435"/>
      <c r="AN435"/>
    </row>
    <row r="436" spans="1:40" x14ac:dyDescent="0.25">
      <c r="A436"/>
      <c r="B436"/>
      <c r="C436"/>
      <c r="D436"/>
      <c r="E436"/>
      <c r="F436"/>
      <c r="G436"/>
      <c r="H436"/>
      <c r="I436"/>
      <c r="U436" t="str">
        <f t="shared" si="12"/>
        <v>Kenton Co School District, KY</v>
      </c>
      <c r="V436" t="s">
        <v>41</v>
      </c>
      <c r="W436" t="s">
        <v>54</v>
      </c>
      <c r="X436" t="s">
        <v>1696</v>
      </c>
      <c r="Y436" t="s">
        <v>1697</v>
      </c>
      <c r="Z436" t="s">
        <v>1696</v>
      </c>
      <c r="AA436" t="s">
        <v>1697</v>
      </c>
      <c r="AB436" t="s">
        <v>1707</v>
      </c>
      <c r="AC436" t="s">
        <v>1708</v>
      </c>
      <c r="AD436" t="s">
        <v>1709</v>
      </c>
      <c r="AE436" t="s">
        <v>1710</v>
      </c>
      <c r="AF436" t="s">
        <v>54</v>
      </c>
      <c r="AG436" t="s">
        <v>168</v>
      </c>
      <c r="AH436" s="18" t="str">
        <f>IFERROR(VLOOKUP(AB436&amp;AC436&amp;AD436&amp;AE436&amp;AF436&amp;AG436,Addresses!A:D,4,FALSE), "000000000000000")</f>
        <v>SHIPSF000044081</v>
      </c>
      <c r="AJ436"/>
      <c r="AK436"/>
      <c r="AL436"/>
      <c r="AM436"/>
      <c r="AN436"/>
    </row>
    <row r="437" spans="1:40" x14ac:dyDescent="0.25">
      <c r="A437"/>
      <c r="B437"/>
      <c r="C437"/>
      <c r="D437"/>
      <c r="E437"/>
      <c r="F437"/>
      <c r="G437"/>
      <c r="H437"/>
      <c r="I437"/>
      <c r="U437" t="str">
        <f t="shared" si="12"/>
        <v>Kenton Co School District, KY</v>
      </c>
      <c r="V437" t="s">
        <v>41</v>
      </c>
      <c r="W437" t="s">
        <v>54</v>
      </c>
      <c r="X437" t="s">
        <v>1696</v>
      </c>
      <c r="Y437" t="s">
        <v>1697</v>
      </c>
      <c r="Z437" t="s">
        <v>1696</v>
      </c>
      <c r="AA437" t="s">
        <v>1697</v>
      </c>
      <c r="AB437" t="s">
        <v>1719</v>
      </c>
      <c r="AC437" t="s">
        <v>4445</v>
      </c>
      <c r="AD437" t="s">
        <v>1720</v>
      </c>
      <c r="AE437" t="s">
        <v>1710</v>
      </c>
      <c r="AF437" t="s">
        <v>54</v>
      </c>
      <c r="AG437" t="s">
        <v>168</v>
      </c>
      <c r="AH437" s="18" t="str">
        <f>IFERROR(VLOOKUP(AB437&amp;AC437&amp;AD437&amp;AE437&amp;AF437&amp;AG437,Addresses!A:D,4,FALSE), "000000000000000")</f>
        <v>SHIPSF000137710</v>
      </c>
      <c r="AJ437"/>
      <c r="AK437"/>
      <c r="AL437"/>
      <c r="AM437"/>
      <c r="AN437"/>
    </row>
    <row r="438" spans="1:40" x14ac:dyDescent="0.25">
      <c r="A438"/>
      <c r="B438"/>
      <c r="C438"/>
      <c r="D438"/>
      <c r="E438"/>
      <c r="F438"/>
      <c r="G438"/>
      <c r="H438"/>
      <c r="I438"/>
      <c r="U438" t="str">
        <f t="shared" si="12"/>
        <v>Kentucky Dept of Education, KY</v>
      </c>
      <c r="V438" t="s">
        <v>41</v>
      </c>
      <c r="W438" t="s">
        <v>54</v>
      </c>
      <c r="X438" t="s">
        <v>1735</v>
      </c>
      <c r="Y438" t="s">
        <v>1736</v>
      </c>
      <c r="Z438" t="s">
        <v>1735</v>
      </c>
      <c r="AA438" t="s">
        <v>1736</v>
      </c>
      <c r="AB438" t="s">
        <v>1737</v>
      </c>
      <c r="AC438" t="s">
        <v>1738</v>
      </c>
      <c r="AD438" t="s">
        <v>1739</v>
      </c>
      <c r="AE438" t="s">
        <v>1740</v>
      </c>
      <c r="AF438" t="s">
        <v>54</v>
      </c>
      <c r="AG438" t="s">
        <v>1741</v>
      </c>
      <c r="AH438" s="18" t="str">
        <f>IFERROR(VLOOKUP(AB438&amp;AC438&amp;AD438&amp;AE438&amp;AF438&amp;AG438,Addresses!A:D,4,FALSE), "000000000000000")</f>
        <v>SHIPSF000044378</v>
      </c>
      <c r="AJ438"/>
      <c r="AK438"/>
      <c r="AL438"/>
      <c r="AM438"/>
      <c r="AN438"/>
    </row>
    <row r="439" spans="1:40" x14ac:dyDescent="0.25">
      <c r="A439"/>
      <c r="B439"/>
      <c r="C439"/>
      <c r="D439"/>
      <c r="E439"/>
      <c r="F439"/>
      <c r="G439"/>
      <c r="H439"/>
      <c r="I439"/>
      <c r="U439" t="str">
        <f t="shared" si="12"/>
        <v>Knott Co School District, KY</v>
      </c>
      <c r="V439" t="s">
        <v>41</v>
      </c>
      <c r="W439" t="s">
        <v>54</v>
      </c>
      <c r="X439" t="s">
        <v>1742</v>
      </c>
      <c r="Y439" t="s">
        <v>1743</v>
      </c>
      <c r="Z439" t="s">
        <v>1742</v>
      </c>
      <c r="AA439" t="s">
        <v>1743</v>
      </c>
      <c r="AB439" t="s">
        <v>1754</v>
      </c>
      <c r="AC439" t="s">
        <v>1755</v>
      </c>
      <c r="AD439" t="s">
        <v>1756</v>
      </c>
      <c r="AE439" t="s">
        <v>1258</v>
      </c>
      <c r="AF439" t="s">
        <v>54</v>
      </c>
      <c r="AG439" t="s">
        <v>1259</v>
      </c>
      <c r="AH439" s="18" t="str">
        <f>IFERROR(VLOOKUP(AB439&amp;AC439&amp;AD439&amp;AE439&amp;AF439&amp;AG439,Addresses!A:D,4,FALSE), "000000000000000")</f>
        <v>SHIPSF000043969</v>
      </c>
      <c r="AJ439"/>
      <c r="AK439"/>
      <c r="AL439"/>
      <c r="AM439"/>
      <c r="AN439"/>
    </row>
    <row r="440" spans="1:40" x14ac:dyDescent="0.25">
      <c r="A440"/>
      <c r="B440"/>
      <c r="C440"/>
      <c r="D440"/>
      <c r="E440"/>
      <c r="F440"/>
      <c r="G440"/>
      <c r="H440"/>
      <c r="I440"/>
      <c r="U440" t="str">
        <f t="shared" si="12"/>
        <v>Knott Co School District, KY</v>
      </c>
      <c r="V440" t="s">
        <v>41</v>
      </c>
      <c r="W440" t="s">
        <v>54</v>
      </c>
      <c r="X440" t="s">
        <v>1742</v>
      </c>
      <c r="Y440" t="s">
        <v>1743</v>
      </c>
      <c r="Z440" t="s">
        <v>1742</v>
      </c>
      <c r="AA440" t="s">
        <v>1743</v>
      </c>
      <c r="AB440" t="s">
        <v>1749</v>
      </c>
      <c r="AC440" t="s">
        <v>1750</v>
      </c>
      <c r="AD440" t="s">
        <v>1751</v>
      </c>
      <c r="AE440" t="s">
        <v>1752</v>
      </c>
      <c r="AF440" t="s">
        <v>54</v>
      </c>
      <c r="AG440" t="s">
        <v>1753</v>
      </c>
      <c r="AH440" s="18" t="str">
        <f>IFERROR(VLOOKUP(AB440&amp;AC440&amp;AD440&amp;AE440&amp;AF440&amp;AG440,Addresses!A:D,4,FALSE), "000000000000000")</f>
        <v>SHIPSF000123389</v>
      </c>
      <c r="AJ440"/>
      <c r="AK440"/>
      <c r="AL440"/>
      <c r="AM440"/>
      <c r="AN440"/>
    </row>
    <row r="441" spans="1:40" x14ac:dyDescent="0.25">
      <c r="A441"/>
      <c r="B441"/>
      <c r="C441"/>
      <c r="D441"/>
      <c r="E441"/>
      <c r="F441"/>
      <c r="G441"/>
      <c r="H441"/>
      <c r="I441"/>
      <c r="U441" t="str">
        <f t="shared" si="12"/>
        <v>Knott Co School District, KY</v>
      </c>
      <c r="V441" t="s">
        <v>41</v>
      </c>
      <c r="W441" t="s">
        <v>54</v>
      </c>
      <c r="X441" t="s">
        <v>1742</v>
      </c>
      <c r="Y441" t="s">
        <v>1743</v>
      </c>
      <c r="Z441" t="s">
        <v>1742</v>
      </c>
      <c r="AA441" t="s">
        <v>1743</v>
      </c>
      <c r="AB441" t="s">
        <v>1765</v>
      </c>
      <c r="AC441" t="s">
        <v>1766</v>
      </c>
      <c r="AD441" t="s">
        <v>4270</v>
      </c>
      <c r="AE441" t="s">
        <v>1767</v>
      </c>
      <c r="AF441" t="s">
        <v>54</v>
      </c>
      <c r="AG441" t="s">
        <v>1768</v>
      </c>
      <c r="AH441" s="18" t="str">
        <f>IFERROR(VLOOKUP(AB441&amp;AC441&amp;AD441&amp;AE441&amp;AF441&amp;AG441,Addresses!A:D,4,FALSE), "000000000000000")</f>
        <v>SHIPSF000123391</v>
      </c>
      <c r="AJ441"/>
      <c r="AK441"/>
      <c r="AL441"/>
      <c r="AM441"/>
      <c r="AN441"/>
    </row>
    <row r="442" spans="1:40" x14ac:dyDescent="0.25">
      <c r="A442"/>
      <c r="B442"/>
      <c r="C442"/>
      <c r="D442"/>
      <c r="E442"/>
      <c r="F442"/>
      <c r="G442"/>
      <c r="H442"/>
      <c r="I442"/>
      <c r="U442" t="str">
        <f t="shared" si="12"/>
        <v>Knott Co School District, KY</v>
      </c>
      <c r="V442" t="s">
        <v>41</v>
      </c>
      <c r="W442" t="s">
        <v>54</v>
      </c>
      <c r="X442" t="s">
        <v>1742</v>
      </c>
      <c r="Y442" t="s">
        <v>1743</v>
      </c>
      <c r="Z442" t="s">
        <v>1742</v>
      </c>
      <c r="AA442" t="s">
        <v>1743</v>
      </c>
      <c r="AB442" t="s">
        <v>1760</v>
      </c>
      <c r="AC442" t="s">
        <v>1761</v>
      </c>
      <c r="AD442" t="s">
        <v>1762</v>
      </c>
      <c r="AE442" t="s">
        <v>1763</v>
      </c>
      <c r="AF442" t="s">
        <v>54</v>
      </c>
      <c r="AG442" t="s">
        <v>1764</v>
      </c>
      <c r="AH442" s="18" t="str">
        <f>IFERROR(VLOOKUP(AB442&amp;AC442&amp;AD442&amp;AE442&amp;AF442&amp;AG442,Addresses!A:D,4,FALSE), "000000000000000")</f>
        <v>SHIPSF000044083</v>
      </c>
      <c r="AJ442"/>
      <c r="AK442"/>
      <c r="AL442"/>
      <c r="AM442"/>
      <c r="AN442"/>
    </row>
    <row r="443" spans="1:40" x14ac:dyDescent="0.25">
      <c r="A443"/>
      <c r="B443"/>
      <c r="C443"/>
      <c r="D443"/>
      <c r="E443"/>
      <c r="F443"/>
      <c r="G443"/>
      <c r="H443"/>
      <c r="I443"/>
      <c r="U443" t="str">
        <f t="shared" si="12"/>
        <v>Knott Co School District, KY</v>
      </c>
      <c r="V443" t="s">
        <v>41</v>
      </c>
      <c r="W443" t="s">
        <v>54</v>
      </c>
      <c r="X443" t="s">
        <v>1742</v>
      </c>
      <c r="Y443" t="s">
        <v>1743</v>
      </c>
      <c r="Z443" t="s">
        <v>1742</v>
      </c>
      <c r="AA443" t="s">
        <v>1743</v>
      </c>
      <c r="AB443" t="s">
        <v>1744</v>
      </c>
      <c r="AC443" t="s">
        <v>1745</v>
      </c>
      <c r="AD443" t="s">
        <v>1746</v>
      </c>
      <c r="AE443" t="s">
        <v>1747</v>
      </c>
      <c r="AF443" t="s">
        <v>54</v>
      </c>
      <c r="AG443" t="s">
        <v>1748</v>
      </c>
      <c r="AH443" s="18" t="str">
        <f>IFERROR(VLOOKUP(AB443&amp;AC443&amp;AD443&amp;AE443&amp;AF443&amp;AG443,Addresses!A:D,4,FALSE), "000000000000000")</f>
        <v>SHIPSF000123390</v>
      </c>
      <c r="AJ443"/>
      <c r="AK443"/>
      <c r="AL443"/>
      <c r="AM443"/>
      <c r="AN443"/>
    </row>
    <row r="444" spans="1:40" x14ac:dyDescent="0.25">
      <c r="A444"/>
      <c r="B444"/>
      <c r="C444"/>
      <c r="D444"/>
      <c r="E444"/>
      <c r="F444"/>
      <c r="G444"/>
      <c r="H444"/>
      <c r="I444"/>
      <c r="U444" t="str">
        <f t="shared" si="12"/>
        <v>Knott Co School District, KY</v>
      </c>
      <c r="V444" t="s">
        <v>41</v>
      </c>
      <c r="W444" t="s">
        <v>54</v>
      </c>
      <c r="X444" t="s">
        <v>1742</v>
      </c>
      <c r="Y444" t="s">
        <v>1743</v>
      </c>
      <c r="Z444" t="s">
        <v>1742</v>
      </c>
      <c r="AA444" t="s">
        <v>1743</v>
      </c>
      <c r="AB444" t="s">
        <v>1757</v>
      </c>
      <c r="AC444" t="s">
        <v>1758</v>
      </c>
      <c r="AD444" t="s">
        <v>4611</v>
      </c>
      <c r="AE444" t="s">
        <v>4612</v>
      </c>
      <c r="AF444" t="s">
        <v>54</v>
      </c>
      <c r="AG444" t="s">
        <v>1759</v>
      </c>
      <c r="AH444" s="18" t="str">
        <f>IFERROR(VLOOKUP(AB444&amp;AC444&amp;AD444&amp;AE444&amp;AF444&amp;AG444,Addresses!A:D,4,FALSE), "000000000000000")</f>
        <v>SHIPSF000123392</v>
      </c>
      <c r="AJ444"/>
      <c r="AK444"/>
      <c r="AL444"/>
      <c r="AM444"/>
      <c r="AN444"/>
    </row>
    <row r="445" spans="1:40" x14ac:dyDescent="0.25">
      <c r="A445"/>
      <c r="B445"/>
      <c r="C445"/>
      <c r="D445"/>
      <c r="E445"/>
      <c r="F445"/>
      <c r="G445"/>
      <c r="H445"/>
      <c r="I445"/>
      <c r="U445" t="str">
        <f t="shared" si="12"/>
        <v>Knox Co School District, KY</v>
      </c>
      <c r="V445" t="s">
        <v>41</v>
      </c>
      <c r="W445" t="s">
        <v>54</v>
      </c>
      <c r="X445" t="s">
        <v>1769</v>
      </c>
      <c r="Y445" t="s">
        <v>1770</v>
      </c>
      <c r="Z445" t="s">
        <v>1769</v>
      </c>
      <c r="AA445" t="s">
        <v>1770</v>
      </c>
      <c r="AB445" t="s">
        <v>1771</v>
      </c>
      <c r="AC445" t="s">
        <v>1056</v>
      </c>
      <c r="AD445" t="s">
        <v>1772</v>
      </c>
      <c r="AE445" t="s">
        <v>116</v>
      </c>
      <c r="AF445" t="s">
        <v>54</v>
      </c>
      <c r="AG445" t="s">
        <v>117</v>
      </c>
      <c r="AH445" s="18" t="str">
        <f>IFERROR(VLOOKUP(AB445&amp;AC445&amp;AD445&amp;AE445&amp;AF445&amp;AG445,Addresses!A:D,4,FALSE), "000000000000000")</f>
        <v>SHIPSF000043242</v>
      </c>
      <c r="AJ445"/>
      <c r="AK445"/>
      <c r="AL445"/>
      <c r="AM445"/>
      <c r="AN445"/>
    </row>
    <row r="446" spans="1:40" x14ac:dyDescent="0.25">
      <c r="A446"/>
      <c r="B446"/>
      <c r="C446"/>
      <c r="D446"/>
      <c r="E446"/>
      <c r="F446"/>
      <c r="G446"/>
      <c r="H446"/>
      <c r="I446"/>
      <c r="U446" t="str">
        <f t="shared" si="12"/>
        <v>Knox Co School District, KY</v>
      </c>
      <c r="V446" t="s">
        <v>41</v>
      </c>
      <c r="W446" t="s">
        <v>54</v>
      </c>
      <c r="X446" t="s">
        <v>1769</v>
      </c>
      <c r="Y446" t="s">
        <v>1770</v>
      </c>
      <c r="Z446" t="s">
        <v>1769</v>
      </c>
      <c r="AA446" t="s">
        <v>1770</v>
      </c>
      <c r="AB446" t="s">
        <v>1780</v>
      </c>
      <c r="AC446" t="s">
        <v>1781</v>
      </c>
      <c r="AD446" t="s">
        <v>1782</v>
      </c>
      <c r="AE446" t="s">
        <v>116</v>
      </c>
      <c r="AF446" t="s">
        <v>54</v>
      </c>
      <c r="AG446" t="s">
        <v>117</v>
      </c>
      <c r="AH446" s="18" t="str">
        <f>IFERROR(VLOOKUP(AB446&amp;AC446&amp;AD446&amp;AE446&amp;AF446&amp;AG446,Addresses!A:D,4,FALSE), "000000000000000")</f>
        <v>SHIPSF000043243</v>
      </c>
      <c r="AJ446"/>
      <c r="AK446"/>
      <c r="AL446"/>
      <c r="AM446"/>
      <c r="AN446"/>
    </row>
    <row r="447" spans="1:40" x14ac:dyDescent="0.25">
      <c r="A447"/>
      <c r="B447"/>
      <c r="C447"/>
      <c r="D447"/>
      <c r="E447"/>
      <c r="F447"/>
      <c r="G447"/>
      <c r="H447"/>
      <c r="I447"/>
      <c r="U447" t="str">
        <f t="shared" si="12"/>
        <v>Knox Co School District, KY</v>
      </c>
      <c r="V447" t="s">
        <v>41</v>
      </c>
      <c r="W447" t="s">
        <v>54</v>
      </c>
      <c r="X447" t="s">
        <v>1769</v>
      </c>
      <c r="Y447" t="s">
        <v>1770</v>
      </c>
      <c r="Z447" t="s">
        <v>1769</v>
      </c>
      <c r="AA447" t="s">
        <v>1770</v>
      </c>
      <c r="AB447" t="s">
        <v>1787</v>
      </c>
      <c r="AC447" t="s">
        <v>1788</v>
      </c>
      <c r="AD447" t="s">
        <v>1789</v>
      </c>
      <c r="AE447" t="s">
        <v>116</v>
      </c>
      <c r="AF447" t="s">
        <v>54</v>
      </c>
      <c r="AG447" t="s">
        <v>117</v>
      </c>
      <c r="AH447" s="18" t="str">
        <f>IFERROR(VLOOKUP(AB447&amp;AC447&amp;AD447&amp;AE447&amp;AF447&amp;AG447,Addresses!A:D,4,FALSE), "000000000000000")</f>
        <v>SHIPSF000043220</v>
      </c>
      <c r="AJ447"/>
      <c r="AK447"/>
      <c r="AL447"/>
      <c r="AM447"/>
      <c r="AN447"/>
    </row>
    <row r="448" spans="1:40" x14ac:dyDescent="0.25">
      <c r="A448"/>
      <c r="B448"/>
      <c r="C448"/>
      <c r="D448"/>
      <c r="E448"/>
      <c r="F448"/>
      <c r="G448"/>
      <c r="H448"/>
      <c r="I448"/>
      <c r="U448" t="str">
        <f t="shared" si="12"/>
        <v>Knox Co School District, KY</v>
      </c>
      <c r="V448" t="s">
        <v>41</v>
      </c>
      <c r="W448" t="s">
        <v>54</v>
      </c>
      <c r="X448" t="s">
        <v>1769</v>
      </c>
      <c r="Y448" t="s">
        <v>1770</v>
      </c>
      <c r="Z448" t="s">
        <v>1769</v>
      </c>
      <c r="AA448" t="s">
        <v>1770</v>
      </c>
      <c r="AB448" t="s">
        <v>1777</v>
      </c>
      <c r="AC448" t="s">
        <v>1778</v>
      </c>
      <c r="AD448" t="s">
        <v>1779</v>
      </c>
      <c r="AE448" t="s">
        <v>1775</v>
      </c>
      <c r="AF448" t="s">
        <v>54</v>
      </c>
      <c r="AG448" t="s">
        <v>1776</v>
      </c>
      <c r="AH448" s="18" t="str">
        <f>IFERROR(VLOOKUP(AB448&amp;AC448&amp;AD448&amp;AE448&amp;AF448&amp;AG448,Addresses!A:D,4,FALSE), "000000000000000")</f>
        <v>SHIPSF000105936</v>
      </c>
      <c r="AJ448"/>
      <c r="AK448"/>
      <c r="AL448"/>
      <c r="AM448"/>
      <c r="AN448"/>
    </row>
    <row r="449" spans="1:40" x14ac:dyDescent="0.25">
      <c r="A449"/>
      <c r="B449"/>
      <c r="C449"/>
      <c r="D449"/>
      <c r="E449"/>
      <c r="F449"/>
      <c r="G449"/>
      <c r="H449"/>
      <c r="I449"/>
      <c r="U449" t="str">
        <f t="shared" si="12"/>
        <v>Knox Co School District, KY</v>
      </c>
      <c r="V449" t="s">
        <v>41</v>
      </c>
      <c r="W449" t="s">
        <v>54</v>
      </c>
      <c r="X449" t="s">
        <v>1769</v>
      </c>
      <c r="Y449" t="s">
        <v>1770</v>
      </c>
      <c r="Z449" t="s">
        <v>1769</v>
      </c>
      <c r="AA449" t="s">
        <v>1770</v>
      </c>
      <c r="AB449" t="s">
        <v>1773</v>
      </c>
      <c r="AC449" t="s">
        <v>1774</v>
      </c>
      <c r="AD449" t="s">
        <v>4613</v>
      </c>
      <c r="AE449" t="s">
        <v>1775</v>
      </c>
      <c r="AF449" t="s">
        <v>54</v>
      </c>
      <c r="AG449" t="s">
        <v>1776</v>
      </c>
      <c r="AH449" s="18" t="str">
        <f>IFERROR(VLOOKUP(AB449&amp;AC449&amp;AD449&amp;AE449&amp;AF449&amp;AG449,Addresses!A:D,4,FALSE), "000000000000000")</f>
        <v>SHIPSF000123366</v>
      </c>
      <c r="AJ449"/>
      <c r="AK449"/>
      <c r="AL449"/>
      <c r="AM449"/>
      <c r="AN449"/>
    </row>
    <row r="450" spans="1:40" x14ac:dyDescent="0.25">
      <c r="A450"/>
      <c r="B450"/>
      <c r="C450"/>
      <c r="D450"/>
      <c r="E450"/>
      <c r="F450"/>
      <c r="G450"/>
      <c r="H450"/>
      <c r="I450"/>
      <c r="U450" t="str">
        <f t="shared" si="12"/>
        <v>Knox Co School District, KY</v>
      </c>
      <c r="V450" t="s">
        <v>41</v>
      </c>
      <c r="W450" t="s">
        <v>54</v>
      </c>
      <c r="X450" t="s">
        <v>1769</v>
      </c>
      <c r="Y450" t="s">
        <v>1770</v>
      </c>
      <c r="Z450" t="s">
        <v>1769</v>
      </c>
      <c r="AA450" t="s">
        <v>1770</v>
      </c>
      <c r="AB450" t="s">
        <v>1790</v>
      </c>
      <c r="AC450" t="s">
        <v>4615</v>
      </c>
      <c r="AD450" t="s">
        <v>1791</v>
      </c>
      <c r="AE450" t="s">
        <v>604</v>
      </c>
      <c r="AF450" t="s">
        <v>54</v>
      </c>
      <c r="AG450" t="s">
        <v>605</v>
      </c>
      <c r="AH450" s="18" t="str">
        <f>IFERROR(VLOOKUP(AB450&amp;AC450&amp;AD450&amp;AE450&amp;AF450&amp;AG450,Addresses!A:D,4,FALSE), "000000000000000")</f>
        <v>SHIPSF000105937</v>
      </c>
      <c r="AJ450"/>
      <c r="AK450"/>
      <c r="AL450"/>
      <c r="AM450"/>
      <c r="AN450"/>
    </row>
    <row r="451" spans="1:40" x14ac:dyDescent="0.25">
      <c r="A451"/>
      <c r="B451"/>
      <c r="C451"/>
      <c r="D451"/>
      <c r="E451"/>
      <c r="F451"/>
      <c r="G451"/>
      <c r="H451"/>
      <c r="I451"/>
      <c r="U451" t="str">
        <f t="shared" ref="U451:U514" si="13">Y451&amp;", KY"</f>
        <v>Knox Co School District, KY</v>
      </c>
      <c r="V451" t="s">
        <v>41</v>
      </c>
      <c r="W451" t="s">
        <v>54</v>
      </c>
      <c r="X451" t="s">
        <v>1769</v>
      </c>
      <c r="Y451" t="s">
        <v>1770</v>
      </c>
      <c r="Z451" t="s">
        <v>1769</v>
      </c>
      <c r="AA451" t="s">
        <v>1770</v>
      </c>
      <c r="AB451" t="s">
        <v>1783</v>
      </c>
      <c r="AC451" t="s">
        <v>1784</v>
      </c>
      <c r="AD451" t="s">
        <v>4614</v>
      </c>
      <c r="AE451" t="s">
        <v>1785</v>
      </c>
      <c r="AF451" t="s">
        <v>54</v>
      </c>
      <c r="AG451" t="s">
        <v>1786</v>
      </c>
      <c r="AH451" s="18" t="str">
        <f>IFERROR(VLOOKUP(AB451&amp;AC451&amp;AD451&amp;AE451&amp;AF451&amp;AG451,Addresses!A:D,4,FALSE), "000000000000000")</f>
        <v>SHIPSF000123367</v>
      </c>
      <c r="AJ451"/>
      <c r="AK451"/>
      <c r="AL451"/>
      <c r="AM451"/>
      <c r="AN451"/>
    </row>
    <row r="452" spans="1:40" x14ac:dyDescent="0.25">
      <c r="A452"/>
      <c r="B452"/>
      <c r="C452"/>
      <c r="D452"/>
      <c r="E452"/>
      <c r="F452"/>
      <c r="G452"/>
      <c r="H452"/>
      <c r="I452"/>
      <c r="U452" t="str">
        <f t="shared" si="13"/>
        <v>Larue Co School District, KY</v>
      </c>
      <c r="V452" t="s">
        <v>41</v>
      </c>
      <c r="W452" t="s">
        <v>54</v>
      </c>
      <c r="X452" t="s">
        <v>1792</v>
      </c>
      <c r="Y452" t="s">
        <v>1793</v>
      </c>
      <c r="Z452" t="s">
        <v>1792</v>
      </c>
      <c r="AA452" t="s">
        <v>1793</v>
      </c>
      <c r="AB452" t="s">
        <v>1794</v>
      </c>
      <c r="AC452" t="s">
        <v>4624</v>
      </c>
      <c r="AD452" t="s">
        <v>1795</v>
      </c>
      <c r="AE452" t="s">
        <v>1796</v>
      </c>
      <c r="AF452" t="s">
        <v>54</v>
      </c>
      <c r="AG452" t="s">
        <v>1797</v>
      </c>
      <c r="AH452" s="18" t="str">
        <f>IFERROR(VLOOKUP(AB452&amp;AC452&amp;AD452&amp;AE452&amp;AF452&amp;AG452,Addresses!A:D,4,FALSE), "000000000000000")</f>
        <v>SHIPSF000108810</v>
      </c>
      <c r="AJ452"/>
      <c r="AK452"/>
      <c r="AL452"/>
      <c r="AM452"/>
      <c r="AN452"/>
    </row>
    <row r="453" spans="1:40" x14ac:dyDescent="0.25">
      <c r="A453"/>
      <c r="B453"/>
      <c r="C453"/>
      <c r="D453"/>
      <c r="E453"/>
      <c r="F453"/>
      <c r="G453"/>
      <c r="H453"/>
      <c r="I453"/>
      <c r="U453" t="str">
        <f t="shared" si="13"/>
        <v>Larue Co School District, KY</v>
      </c>
      <c r="V453" t="s">
        <v>41</v>
      </c>
      <c r="W453" t="s">
        <v>54</v>
      </c>
      <c r="X453" t="s">
        <v>1792</v>
      </c>
      <c r="Y453" t="s">
        <v>1793</v>
      </c>
      <c r="Z453" t="s">
        <v>1792</v>
      </c>
      <c r="AA453" t="s">
        <v>1793</v>
      </c>
      <c r="AB453" t="s">
        <v>1798</v>
      </c>
      <c r="AC453" t="s">
        <v>1799</v>
      </c>
      <c r="AD453" t="s">
        <v>1800</v>
      </c>
      <c r="AE453" t="s">
        <v>1796</v>
      </c>
      <c r="AF453" t="s">
        <v>54</v>
      </c>
      <c r="AG453" t="s">
        <v>1797</v>
      </c>
      <c r="AH453" s="18" t="str">
        <f>IFERROR(VLOOKUP(AB453&amp;AC453&amp;AD453&amp;AE453&amp;AF453&amp;AG453,Addresses!A:D,4,FALSE), "000000000000000")</f>
        <v>SHIPSF000054121</v>
      </c>
      <c r="AJ453"/>
      <c r="AK453"/>
      <c r="AL453"/>
      <c r="AM453"/>
      <c r="AN453"/>
    </row>
    <row r="454" spans="1:40" x14ac:dyDescent="0.25">
      <c r="A454"/>
      <c r="B454"/>
      <c r="C454"/>
      <c r="D454"/>
      <c r="E454"/>
      <c r="F454"/>
      <c r="G454"/>
      <c r="H454"/>
      <c r="I454"/>
      <c r="U454" t="str">
        <f t="shared" si="13"/>
        <v>Laurel Co School District, KY</v>
      </c>
      <c r="V454" t="s">
        <v>41</v>
      </c>
      <c r="W454" t="s">
        <v>54</v>
      </c>
      <c r="X454" t="s">
        <v>1801</v>
      </c>
      <c r="Y454" t="s">
        <v>1802</v>
      </c>
      <c r="Z454" t="s">
        <v>1801</v>
      </c>
      <c r="AA454" t="s">
        <v>1802</v>
      </c>
      <c r="AB454" t="s">
        <v>1815</v>
      </c>
      <c r="AC454" t="s">
        <v>1816</v>
      </c>
      <c r="AD454" t="s">
        <v>1817</v>
      </c>
      <c r="AE454" t="s">
        <v>1806</v>
      </c>
      <c r="AF454" t="s">
        <v>54</v>
      </c>
      <c r="AG454" t="s">
        <v>1807</v>
      </c>
      <c r="AH454" s="18" t="str">
        <f>IFERROR(VLOOKUP(AB454&amp;AC454&amp;AD454&amp;AE454&amp;AF454&amp;AG454,Addresses!A:D,4,FALSE), "000000000000000")</f>
        <v>SHIPSF000044086</v>
      </c>
      <c r="AJ454"/>
      <c r="AK454"/>
      <c r="AL454"/>
      <c r="AM454"/>
      <c r="AN454"/>
    </row>
    <row r="455" spans="1:40" x14ac:dyDescent="0.25">
      <c r="A455"/>
      <c r="B455"/>
      <c r="C455"/>
      <c r="D455"/>
      <c r="E455"/>
      <c r="F455"/>
      <c r="G455"/>
      <c r="H455"/>
      <c r="I455"/>
      <c r="U455" t="str">
        <f t="shared" si="13"/>
        <v>Laurel Co School District, KY</v>
      </c>
      <c r="V455" t="s">
        <v>41</v>
      </c>
      <c r="W455" t="s">
        <v>54</v>
      </c>
      <c r="X455" t="s">
        <v>1801</v>
      </c>
      <c r="Y455" t="s">
        <v>1802</v>
      </c>
      <c r="Z455" t="s">
        <v>1801</v>
      </c>
      <c r="AA455" t="s">
        <v>1802</v>
      </c>
      <c r="AB455" t="s">
        <v>1808</v>
      </c>
      <c r="AC455" t="s">
        <v>1809</v>
      </c>
      <c r="AD455" t="s">
        <v>1810</v>
      </c>
      <c r="AE455" t="s">
        <v>1806</v>
      </c>
      <c r="AF455" t="s">
        <v>54</v>
      </c>
      <c r="AG455" t="s">
        <v>1811</v>
      </c>
      <c r="AH455" s="18" t="str">
        <f>IFERROR(VLOOKUP(AB455&amp;AC455&amp;AD455&amp;AE455&amp;AF455&amp;AG455,Addresses!A:D,4,FALSE), "000000000000000")</f>
        <v>SHIPSF000043908</v>
      </c>
      <c r="AJ455"/>
      <c r="AK455"/>
      <c r="AL455"/>
      <c r="AM455"/>
      <c r="AN455"/>
    </row>
    <row r="456" spans="1:40" x14ac:dyDescent="0.25">
      <c r="A456"/>
      <c r="B456"/>
      <c r="C456"/>
      <c r="D456"/>
      <c r="E456"/>
      <c r="F456"/>
      <c r="G456"/>
      <c r="H456"/>
      <c r="I456"/>
      <c r="U456" t="str">
        <f t="shared" si="13"/>
        <v>Laurel Co School District, KY</v>
      </c>
      <c r="V456" t="s">
        <v>41</v>
      </c>
      <c r="W456" t="s">
        <v>54</v>
      </c>
      <c r="X456" t="s">
        <v>1801</v>
      </c>
      <c r="Y456" t="s">
        <v>1802</v>
      </c>
      <c r="Z456" t="s">
        <v>1801</v>
      </c>
      <c r="AA456" t="s">
        <v>1802</v>
      </c>
      <c r="AB456" t="s">
        <v>1834</v>
      </c>
      <c r="AC456" t="s">
        <v>1835</v>
      </c>
      <c r="AD456" t="s">
        <v>1836</v>
      </c>
      <c r="AE456" t="s">
        <v>1806</v>
      </c>
      <c r="AF456" t="s">
        <v>54</v>
      </c>
      <c r="AG456" t="s">
        <v>1811</v>
      </c>
      <c r="AH456" s="18" t="str">
        <f>IFERROR(VLOOKUP(AB456&amp;AC456&amp;AD456&amp;AE456&amp;AF456&amp;AG456,Addresses!A:D,4,FALSE), "000000000000000")</f>
        <v>SHIPSF000123064</v>
      </c>
      <c r="AJ456"/>
      <c r="AK456"/>
      <c r="AL456"/>
      <c r="AM456"/>
      <c r="AN456"/>
    </row>
    <row r="457" spans="1:40" x14ac:dyDescent="0.25">
      <c r="A457"/>
      <c r="B457"/>
      <c r="C457"/>
      <c r="D457"/>
      <c r="E457"/>
      <c r="F457"/>
      <c r="G457"/>
      <c r="H457"/>
      <c r="I457"/>
      <c r="U457" t="str">
        <f t="shared" si="13"/>
        <v>Laurel Co School District, KY</v>
      </c>
      <c r="V457" t="s">
        <v>41</v>
      </c>
      <c r="W457" t="s">
        <v>54</v>
      </c>
      <c r="X457" t="s">
        <v>1801</v>
      </c>
      <c r="Y457" t="s">
        <v>1802</v>
      </c>
      <c r="Z457" t="s">
        <v>1801</v>
      </c>
      <c r="AA457" t="s">
        <v>1802</v>
      </c>
      <c r="AB457" t="s">
        <v>1831</v>
      </c>
      <c r="AC457" t="s">
        <v>1832</v>
      </c>
      <c r="AD457" t="s">
        <v>1833</v>
      </c>
      <c r="AE457" t="s">
        <v>1806</v>
      </c>
      <c r="AF457" t="s">
        <v>54</v>
      </c>
      <c r="AG457" t="s">
        <v>1807</v>
      </c>
      <c r="AH457" s="18" t="str">
        <f>IFERROR(VLOOKUP(AB457&amp;AC457&amp;AD457&amp;AE457&amp;AF457&amp;AG457,Addresses!A:D,4,FALSE), "000000000000000")</f>
        <v>SHIPSF000043978</v>
      </c>
      <c r="AJ457"/>
      <c r="AK457"/>
      <c r="AL457"/>
      <c r="AM457"/>
      <c r="AN457"/>
    </row>
    <row r="458" spans="1:40" x14ac:dyDescent="0.25">
      <c r="A458"/>
      <c r="B458"/>
      <c r="C458"/>
      <c r="D458"/>
      <c r="E458"/>
      <c r="F458"/>
      <c r="G458"/>
      <c r="H458"/>
      <c r="I458"/>
      <c r="U458" t="str">
        <f t="shared" si="13"/>
        <v>Laurel Co School District, KY</v>
      </c>
      <c r="V458" t="s">
        <v>41</v>
      </c>
      <c r="W458" t="s">
        <v>54</v>
      </c>
      <c r="X458" t="s">
        <v>1801</v>
      </c>
      <c r="Y458" t="s">
        <v>1802</v>
      </c>
      <c r="Z458" t="s">
        <v>1801</v>
      </c>
      <c r="AA458" t="s">
        <v>1802</v>
      </c>
      <c r="AB458" t="s">
        <v>1818</v>
      </c>
      <c r="AC458" t="s">
        <v>1819</v>
      </c>
      <c r="AD458" t="s">
        <v>1820</v>
      </c>
      <c r="AE458" t="s">
        <v>710</v>
      </c>
      <c r="AF458" t="s">
        <v>54</v>
      </c>
      <c r="AG458" t="s">
        <v>711</v>
      </c>
      <c r="AH458" s="18" t="str">
        <f>IFERROR(VLOOKUP(AB458&amp;AC458&amp;AD458&amp;AE458&amp;AF458&amp;AG458,Addresses!A:D,4,FALSE), "000000000000000")</f>
        <v>SHIPSF000123062</v>
      </c>
      <c r="AJ458"/>
      <c r="AK458"/>
      <c r="AL458"/>
      <c r="AM458"/>
      <c r="AN458"/>
    </row>
    <row r="459" spans="1:40" x14ac:dyDescent="0.25">
      <c r="A459"/>
      <c r="B459"/>
      <c r="C459"/>
      <c r="D459"/>
      <c r="E459"/>
      <c r="F459"/>
      <c r="G459"/>
      <c r="H459"/>
      <c r="I459"/>
      <c r="U459" t="str">
        <f t="shared" si="13"/>
        <v>Laurel Co School District, KY</v>
      </c>
      <c r="V459" t="s">
        <v>41</v>
      </c>
      <c r="W459" t="s">
        <v>54</v>
      </c>
      <c r="X459" t="s">
        <v>1801</v>
      </c>
      <c r="Y459" t="s">
        <v>1802</v>
      </c>
      <c r="Z459" t="s">
        <v>1801</v>
      </c>
      <c r="AA459" t="s">
        <v>1802</v>
      </c>
      <c r="AB459" t="s">
        <v>1837</v>
      </c>
      <c r="AC459" t="s">
        <v>1838</v>
      </c>
      <c r="AD459" t="s">
        <v>1839</v>
      </c>
      <c r="AE459" t="s">
        <v>1806</v>
      </c>
      <c r="AF459" t="s">
        <v>54</v>
      </c>
      <c r="AG459" t="s">
        <v>1811</v>
      </c>
      <c r="AH459" s="18" t="str">
        <f>IFERROR(VLOOKUP(AB459&amp;AC459&amp;AD459&amp;AE459&amp;AF459&amp;AG459,Addresses!A:D,4,FALSE), "000000000000000")</f>
        <v>SHIPSF000044560</v>
      </c>
      <c r="AJ459"/>
      <c r="AK459"/>
      <c r="AL459"/>
      <c r="AM459"/>
      <c r="AN459"/>
    </row>
    <row r="460" spans="1:40" x14ac:dyDescent="0.25">
      <c r="A460"/>
      <c r="B460"/>
      <c r="C460"/>
      <c r="D460"/>
      <c r="E460"/>
      <c r="F460"/>
      <c r="G460"/>
      <c r="H460"/>
      <c r="I460"/>
      <c r="U460" t="str">
        <f t="shared" si="13"/>
        <v>Laurel Co School District, KY</v>
      </c>
      <c r="V460" t="s">
        <v>41</v>
      </c>
      <c r="W460" t="s">
        <v>54</v>
      </c>
      <c r="X460" t="s">
        <v>1801</v>
      </c>
      <c r="Y460" t="s">
        <v>1802</v>
      </c>
      <c r="Z460" t="s">
        <v>1801</v>
      </c>
      <c r="AA460" t="s">
        <v>1802</v>
      </c>
      <c r="AB460" t="s">
        <v>1812</v>
      </c>
      <c r="AC460" t="s">
        <v>1813</v>
      </c>
      <c r="AD460" t="s">
        <v>1814</v>
      </c>
      <c r="AE460" t="s">
        <v>1806</v>
      </c>
      <c r="AF460" t="s">
        <v>54</v>
      </c>
      <c r="AG460" t="s">
        <v>1807</v>
      </c>
      <c r="AH460" s="18" t="str">
        <f>IFERROR(VLOOKUP(AB460&amp;AC460&amp;AD460&amp;AE460&amp;AF460&amp;AG460,Addresses!A:D,4,FALSE), "000000000000000")</f>
        <v>SHIPSF000044493</v>
      </c>
      <c r="AJ460"/>
      <c r="AK460"/>
      <c r="AL460"/>
      <c r="AM460"/>
      <c r="AN460"/>
    </row>
    <row r="461" spans="1:40" x14ac:dyDescent="0.25">
      <c r="A461"/>
      <c r="B461"/>
      <c r="C461"/>
      <c r="D461"/>
      <c r="E461"/>
      <c r="F461"/>
      <c r="G461"/>
      <c r="H461"/>
      <c r="I461"/>
      <c r="U461" t="str">
        <f t="shared" si="13"/>
        <v>Laurel Co School District, KY</v>
      </c>
      <c r="V461" t="s">
        <v>41</v>
      </c>
      <c r="W461" t="s">
        <v>54</v>
      </c>
      <c r="X461" t="s">
        <v>1801</v>
      </c>
      <c r="Y461" t="s">
        <v>1802</v>
      </c>
      <c r="Z461" t="s">
        <v>1801</v>
      </c>
      <c r="AA461" t="s">
        <v>1802</v>
      </c>
      <c r="AB461" t="s">
        <v>1803</v>
      </c>
      <c r="AC461" t="s">
        <v>1804</v>
      </c>
      <c r="AD461" t="s">
        <v>1805</v>
      </c>
      <c r="AE461" t="s">
        <v>1806</v>
      </c>
      <c r="AF461" t="s">
        <v>54</v>
      </c>
      <c r="AG461" t="s">
        <v>1807</v>
      </c>
      <c r="AH461" s="18" t="str">
        <f>IFERROR(VLOOKUP(AB461&amp;AC461&amp;AD461&amp;AE461&amp;AF461&amp;AG461,Addresses!A:D,4,FALSE), "000000000000000")</f>
        <v>SHIPSF000105938</v>
      </c>
      <c r="AJ461"/>
      <c r="AK461"/>
      <c r="AL461"/>
      <c r="AM461"/>
      <c r="AN461"/>
    </row>
    <row r="462" spans="1:40" x14ac:dyDescent="0.25">
      <c r="A462"/>
      <c r="B462"/>
      <c r="C462"/>
      <c r="D462"/>
      <c r="E462"/>
      <c r="F462"/>
      <c r="G462"/>
      <c r="H462"/>
      <c r="I462"/>
      <c r="U462" t="str">
        <f t="shared" si="13"/>
        <v>Laurel Co School District, KY</v>
      </c>
      <c r="V462" t="s">
        <v>41</v>
      </c>
      <c r="W462" t="s">
        <v>54</v>
      </c>
      <c r="X462" t="s">
        <v>1801</v>
      </c>
      <c r="Y462" t="s">
        <v>1802</v>
      </c>
      <c r="Z462" t="s">
        <v>1801</v>
      </c>
      <c r="AA462" t="s">
        <v>1802</v>
      </c>
      <c r="AB462" t="s">
        <v>1824</v>
      </c>
      <c r="AC462" t="s">
        <v>986</v>
      </c>
      <c r="AD462" t="s">
        <v>1825</v>
      </c>
      <c r="AE462" t="s">
        <v>1806</v>
      </c>
      <c r="AF462" t="s">
        <v>54</v>
      </c>
      <c r="AG462" t="s">
        <v>1807</v>
      </c>
      <c r="AH462" s="18" t="str">
        <f>IFERROR(VLOOKUP(AB462&amp;AC462&amp;AD462&amp;AE462&amp;AF462&amp;AG462,Addresses!A:D,4,FALSE), "000000000000000")</f>
        <v>SHIPSF000044096</v>
      </c>
      <c r="AJ462"/>
      <c r="AK462"/>
      <c r="AL462"/>
      <c r="AM462"/>
      <c r="AN462"/>
    </row>
    <row r="463" spans="1:40" x14ac:dyDescent="0.25">
      <c r="A463"/>
      <c r="B463"/>
      <c r="C463"/>
      <c r="D463"/>
      <c r="E463"/>
      <c r="F463"/>
      <c r="G463"/>
      <c r="H463"/>
      <c r="I463"/>
      <c r="U463" t="str">
        <f t="shared" si="13"/>
        <v>Laurel Co School District, KY</v>
      </c>
      <c r="V463" t="s">
        <v>41</v>
      </c>
      <c r="W463" t="s">
        <v>54</v>
      </c>
      <c r="X463" t="s">
        <v>1801</v>
      </c>
      <c r="Y463" t="s">
        <v>1802</v>
      </c>
      <c r="Z463" t="s">
        <v>1801</v>
      </c>
      <c r="AA463" t="s">
        <v>1802</v>
      </c>
      <c r="AB463" t="s">
        <v>1826</v>
      </c>
      <c r="AC463" t="s">
        <v>1827</v>
      </c>
      <c r="AD463" t="s">
        <v>1828</v>
      </c>
      <c r="AE463" t="s">
        <v>1829</v>
      </c>
      <c r="AF463" t="s">
        <v>54</v>
      </c>
      <c r="AG463" t="s">
        <v>1830</v>
      </c>
      <c r="AH463" s="18" t="str">
        <f>IFERROR(VLOOKUP(AB463&amp;AC463&amp;AD463&amp;AE463&amp;AF463&amp;AG463,Addresses!A:D,4,FALSE), "000000000000000")</f>
        <v>SHIPSF000123063</v>
      </c>
      <c r="AJ463"/>
      <c r="AK463"/>
      <c r="AL463"/>
      <c r="AM463"/>
      <c r="AN463"/>
    </row>
    <row r="464" spans="1:40" x14ac:dyDescent="0.25">
      <c r="A464"/>
      <c r="B464"/>
      <c r="C464"/>
      <c r="D464"/>
      <c r="E464"/>
      <c r="F464"/>
      <c r="G464"/>
      <c r="H464"/>
      <c r="I464"/>
      <c r="U464" t="str">
        <f t="shared" si="13"/>
        <v>Laurel Co School District, KY</v>
      </c>
      <c r="V464" t="s">
        <v>41</v>
      </c>
      <c r="W464" t="s">
        <v>54</v>
      </c>
      <c r="X464" t="s">
        <v>1801</v>
      </c>
      <c r="Y464" t="s">
        <v>1802</v>
      </c>
      <c r="Z464" t="s">
        <v>1801</v>
      </c>
      <c r="AA464" t="s">
        <v>1802</v>
      </c>
      <c r="AB464" t="s">
        <v>1821</v>
      </c>
      <c r="AC464" t="s">
        <v>1822</v>
      </c>
      <c r="AD464" t="s">
        <v>1823</v>
      </c>
      <c r="AE464" t="s">
        <v>604</v>
      </c>
      <c r="AF464" t="s">
        <v>54</v>
      </c>
      <c r="AG464" t="s">
        <v>605</v>
      </c>
      <c r="AH464" s="18" t="str">
        <f>IFERROR(VLOOKUP(AB464&amp;AC464&amp;AD464&amp;AE464&amp;AF464&amp;AG464,Addresses!A:D,4,FALSE), "000000000000000")</f>
        <v>SHIPSF000105939</v>
      </c>
      <c r="AJ464"/>
      <c r="AK464"/>
      <c r="AL464"/>
      <c r="AM464"/>
      <c r="AN464"/>
    </row>
    <row r="465" spans="1:40" x14ac:dyDescent="0.25">
      <c r="A465"/>
      <c r="B465"/>
      <c r="C465"/>
      <c r="D465"/>
      <c r="E465"/>
      <c r="F465"/>
      <c r="G465"/>
      <c r="H465"/>
      <c r="I465"/>
      <c r="U465" t="str">
        <f t="shared" si="13"/>
        <v>Lawrence Co School District, KY</v>
      </c>
      <c r="V465" t="s">
        <v>41</v>
      </c>
      <c r="W465" t="s">
        <v>54</v>
      </c>
      <c r="X465" t="s">
        <v>1840</v>
      </c>
      <c r="Y465" t="s">
        <v>1841</v>
      </c>
      <c r="Z465" t="s">
        <v>1840</v>
      </c>
      <c r="AA465" t="s">
        <v>1841</v>
      </c>
      <c r="AB465" t="s">
        <v>1842</v>
      </c>
      <c r="AC465" t="s">
        <v>1843</v>
      </c>
      <c r="AD465" t="s">
        <v>1844</v>
      </c>
      <c r="AE465" t="s">
        <v>1845</v>
      </c>
      <c r="AF465" t="s">
        <v>54</v>
      </c>
      <c r="AG465" t="s">
        <v>1846</v>
      </c>
      <c r="AH465" s="18" t="str">
        <f>IFERROR(VLOOKUP(AB465&amp;AC465&amp;AD465&amp;AE465&amp;AF465&amp;AG465,Addresses!A:D,4,FALSE), "000000000000000")</f>
        <v>SHIPSF000123109</v>
      </c>
      <c r="AJ465"/>
      <c r="AK465"/>
      <c r="AL465"/>
      <c r="AM465"/>
      <c r="AN465"/>
    </row>
    <row r="466" spans="1:40" x14ac:dyDescent="0.25">
      <c r="A466"/>
      <c r="B466"/>
      <c r="C466"/>
      <c r="D466"/>
      <c r="E466"/>
      <c r="F466"/>
      <c r="G466"/>
      <c r="H466"/>
      <c r="I466"/>
      <c r="U466" t="str">
        <f t="shared" si="13"/>
        <v>Lawrence Co School District, KY</v>
      </c>
      <c r="V466" t="s">
        <v>41</v>
      </c>
      <c r="W466" t="s">
        <v>54</v>
      </c>
      <c r="X466" t="s">
        <v>1840</v>
      </c>
      <c r="Y466" t="s">
        <v>1841</v>
      </c>
      <c r="Z466" t="s">
        <v>1840</v>
      </c>
      <c r="AA466" t="s">
        <v>1841</v>
      </c>
      <c r="AB466" t="s">
        <v>1847</v>
      </c>
      <c r="AC466" t="s">
        <v>1848</v>
      </c>
      <c r="AD466" t="s">
        <v>1849</v>
      </c>
      <c r="AE466" t="s">
        <v>1850</v>
      </c>
      <c r="AF466" t="s">
        <v>54</v>
      </c>
      <c r="AG466" t="s">
        <v>1851</v>
      </c>
      <c r="AH466" s="18" t="str">
        <f>IFERROR(VLOOKUP(AB466&amp;AC466&amp;AD466&amp;AE466&amp;AF466&amp;AG466,Addresses!A:D,4,FALSE), "000000000000000")</f>
        <v>SHIPSF000045262</v>
      </c>
      <c r="AJ466"/>
      <c r="AK466"/>
      <c r="AL466"/>
      <c r="AM466"/>
      <c r="AN466"/>
    </row>
    <row r="467" spans="1:40" x14ac:dyDescent="0.25">
      <c r="A467"/>
      <c r="B467"/>
      <c r="C467"/>
      <c r="D467"/>
      <c r="E467"/>
      <c r="F467"/>
      <c r="G467"/>
      <c r="H467"/>
      <c r="I467"/>
      <c r="U467" t="str">
        <f t="shared" si="13"/>
        <v>Lawrence Co School District, KY</v>
      </c>
      <c r="V467" t="s">
        <v>41</v>
      </c>
      <c r="W467" t="s">
        <v>54</v>
      </c>
      <c r="X467" t="s">
        <v>1840</v>
      </c>
      <c r="Y467" t="s">
        <v>1841</v>
      </c>
      <c r="Z467" t="s">
        <v>1840</v>
      </c>
      <c r="AA467" t="s">
        <v>1841</v>
      </c>
      <c r="AB467" t="s">
        <v>1852</v>
      </c>
      <c r="AC467" t="s">
        <v>1853</v>
      </c>
      <c r="AD467" t="s">
        <v>1854</v>
      </c>
      <c r="AE467" t="s">
        <v>1850</v>
      </c>
      <c r="AF467" t="s">
        <v>54</v>
      </c>
      <c r="AG467" t="s">
        <v>1851</v>
      </c>
      <c r="AH467" s="18" t="str">
        <f>IFERROR(VLOOKUP(AB467&amp;AC467&amp;AD467&amp;AE467&amp;AF467&amp;AG467,Addresses!A:D,4,FALSE), "000000000000000")</f>
        <v>SHIPSF000108959</v>
      </c>
      <c r="AJ467"/>
      <c r="AK467"/>
      <c r="AL467"/>
      <c r="AM467"/>
      <c r="AN467"/>
    </row>
    <row r="468" spans="1:40" x14ac:dyDescent="0.25">
      <c r="A468"/>
      <c r="B468"/>
      <c r="C468"/>
      <c r="D468"/>
      <c r="E468"/>
      <c r="F468"/>
      <c r="G468"/>
      <c r="H468"/>
      <c r="I468"/>
      <c r="U468" t="str">
        <f t="shared" si="13"/>
        <v>Lee Co School District, KY</v>
      </c>
      <c r="V468" t="s">
        <v>41</v>
      </c>
      <c r="W468" t="s">
        <v>54</v>
      </c>
      <c r="X468" t="s">
        <v>1855</v>
      </c>
      <c r="Y468" t="s">
        <v>1856</v>
      </c>
      <c r="Z468" t="s">
        <v>1855</v>
      </c>
      <c r="AA468" t="s">
        <v>1856</v>
      </c>
      <c r="AB468" t="s">
        <v>1857</v>
      </c>
      <c r="AC468" t="s">
        <v>1858</v>
      </c>
      <c r="AD468" t="s">
        <v>1859</v>
      </c>
      <c r="AE468" t="s">
        <v>1860</v>
      </c>
      <c r="AF468" t="s">
        <v>54</v>
      </c>
      <c r="AG468" t="s">
        <v>1861</v>
      </c>
      <c r="AH468" s="18" t="str">
        <f>IFERROR(VLOOKUP(AB468&amp;AC468&amp;AD468&amp;AE468&amp;AF468&amp;AG468,Addresses!A:D,4,FALSE), "000000000000000")</f>
        <v>SHIPSF000123357</v>
      </c>
      <c r="AJ468"/>
      <c r="AK468"/>
      <c r="AL468"/>
      <c r="AM468"/>
      <c r="AN468"/>
    </row>
    <row r="469" spans="1:40" x14ac:dyDescent="0.25">
      <c r="A469"/>
      <c r="B469"/>
      <c r="C469"/>
      <c r="D469"/>
      <c r="E469"/>
      <c r="F469"/>
      <c r="G469"/>
      <c r="H469"/>
      <c r="I469"/>
      <c r="U469" t="str">
        <f t="shared" si="13"/>
        <v>Lee Co School District, KY</v>
      </c>
      <c r="V469" t="s">
        <v>41</v>
      </c>
      <c r="W469" t="s">
        <v>54</v>
      </c>
      <c r="X469" t="s">
        <v>1855</v>
      </c>
      <c r="Y469" t="s">
        <v>1856</v>
      </c>
      <c r="Z469" t="s">
        <v>1855</v>
      </c>
      <c r="AA469" t="s">
        <v>1856</v>
      </c>
      <c r="AB469" t="s">
        <v>3250</v>
      </c>
      <c r="AC469" t="s">
        <v>3247</v>
      </c>
      <c r="AD469" t="s">
        <v>3248</v>
      </c>
      <c r="AE469" t="s">
        <v>1860</v>
      </c>
      <c r="AF469" t="s">
        <v>54</v>
      </c>
      <c r="AG469" t="s">
        <v>1861</v>
      </c>
      <c r="AH469" s="18" t="str">
        <f>IFERROR(VLOOKUP(AB469&amp;AC469&amp;AD469&amp;AE469&amp;AF469&amp;AG469,Addresses!A:D,4,FALSE), "000000000000000")</f>
        <v>SHIPSF000124457</v>
      </c>
      <c r="AJ469"/>
      <c r="AK469"/>
      <c r="AL469"/>
      <c r="AM469"/>
      <c r="AN469"/>
    </row>
    <row r="470" spans="1:40" x14ac:dyDescent="0.25">
      <c r="A470"/>
      <c r="B470"/>
      <c r="C470"/>
      <c r="D470"/>
      <c r="E470"/>
      <c r="F470"/>
      <c r="G470"/>
      <c r="H470"/>
      <c r="I470"/>
      <c r="U470" t="str">
        <f t="shared" si="13"/>
        <v>Leslie Co School District, KY</v>
      </c>
      <c r="V470" t="s">
        <v>41</v>
      </c>
      <c r="W470" t="s">
        <v>54</v>
      </c>
      <c r="X470" t="s">
        <v>1862</v>
      </c>
      <c r="Y470" t="s">
        <v>1863</v>
      </c>
      <c r="Z470" t="s">
        <v>1862</v>
      </c>
      <c r="AA470" t="s">
        <v>1863</v>
      </c>
      <c r="AB470" t="s">
        <v>1872</v>
      </c>
      <c r="AC470" t="s">
        <v>1873</v>
      </c>
      <c r="AD470" t="s">
        <v>1874</v>
      </c>
      <c r="AE470" t="s">
        <v>1875</v>
      </c>
      <c r="AF470" t="s">
        <v>54</v>
      </c>
      <c r="AG470" t="s">
        <v>1876</v>
      </c>
      <c r="AH470" s="18" t="str">
        <f>IFERROR(VLOOKUP(AB470&amp;AC470&amp;AD470&amp;AE470&amp;AF470&amp;AG470,Addresses!A:D,4,FALSE), "000000000000000")</f>
        <v>SHIPSF000043252</v>
      </c>
      <c r="AJ470"/>
      <c r="AK470"/>
      <c r="AL470"/>
      <c r="AM470"/>
      <c r="AN470"/>
    </row>
    <row r="471" spans="1:40" x14ac:dyDescent="0.25">
      <c r="A471"/>
      <c r="B471"/>
      <c r="C471"/>
      <c r="D471"/>
      <c r="E471"/>
      <c r="F471"/>
      <c r="G471"/>
      <c r="H471"/>
      <c r="I471"/>
      <c r="U471" t="str">
        <f t="shared" si="13"/>
        <v>Leslie Co School District, KY</v>
      </c>
      <c r="V471" t="s">
        <v>41</v>
      </c>
      <c r="W471" t="s">
        <v>54</v>
      </c>
      <c r="X471" t="s">
        <v>1862</v>
      </c>
      <c r="Y471" t="s">
        <v>1863</v>
      </c>
      <c r="Z471" t="s">
        <v>1862</v>
      </c>
      <c r="AA471" t="s">
        <v>1863</v>
      </c>
      <c r="AB471" t="s">
        <v>1864</v>
      </c>
      <c r="AC471" t="s">
        <v>1865</v>
      </c>
      <c r="AD471" t="s">
        <v>4638</v>
      </c>
      <c r="AE471" t="s">
        <v>1866</v>
      </c>
      <c r="AF471" t="s">
        <v>54</v>
      </c>
      <c r="AG471" t="s">
        <v>1867</v>
      </c>
      <c r="AH471" s="18" t="str">
        <f>IFERROR(VLOOKUP(AB471&amp;AC471&amp;AD471&amp;AE471&amp;AF471&amp;AG471,Addresses!A:D,4,FALSE), "000000000000000")</f>
        <v>SHIPSF000137713</v>
      </c>
      <c r="AJ471"/>
      <c r="AK471"/>
      <c r="AL471"/>
      <c r="AM471"/>
      <c r="AN471"/>
    </row>
    <row r="472" spans="1:40" x14ac:dyDescent="0.25">
      <c r="A472"/>
      <c r="B472"/>
      <c r="C472"/>
      <c r="D472"/>
      <c r="E472"/>
      <c r="F472"/>
      <c r="G472"/>
      <c r="H472"/>
      <c r="I472"/>
      <c r="U472" t="str">
        <f t="shared" si="13"/>
        <v>Leslie Co School District, KY</v>
      </c>
      <c r="V472" t="s">
        <v>41</v>
      </c>
      <c r="W472" t="s">
        <v>54</v>
      </c>
      <c r="X472" t="s">
        <v>1862</v>
      </c>
      <c r="Y472" t="s">
        <v>1863</v>
      </c>
      <c r="Z472" t="s">
        <v>1862</v>
      </c>
      <c r="AA472" t="s">
        <v>1863</v>
      </c>
      <c r="AB472" t="s">
        <v>1868</v>
      </c>
      <c r="AC472" t="s">
        <v>1869</v>
      </c>
      <c r="AD472" t="s">
        <v>4639</v>
      </c>
      <c r="AE472" t="s">
        <v>1870</v>
      </c>
      <c r="AF472" t="s">
        <v>54</v>
      </c>
      <c r="AG472" t="s">
        <v>1871</v>
      </c>
      <c r="AH472" s="18" t="str">
        <f>IFERROR(VLOOKUP(AB472&amp;AC472&amp;AD472&amp;AE472&amp;AF472&amp;AG472,Addresses!A:D,4,FALSE), "000000000000000")</f>
        <v>SHIPSF000137715</v>
      </c>
      <c r="AJ472"/>
      <c r="AK472"/>
      <c r="AL472"/>
      <c r="AM472"/>
      <c r="AN472"/>
    </row>
    <row r="473" spans="1:40" x14ac:dyDescent="0.25">
      <c r="A473"/>
      <c r="B473"/>
      <c r="C473"/>
      <c r="D473"/>
      <c r="E473"/>
      <c r="F473"/>
      <c r="G473"/>
      <c r="H473"/>
      <c r="I473"/>
      <c r="U473" t="str">
        <f t="shared" si="13"/>
        <v>Leslie Co School District, KY</v>
      </c>
      <c r="V473" t="s">
        <v>41</v>
      </c>
      <c r="W473" t="s">
        <v>54</v>
      </c>
      <c r="X473" t="s">
        <v>1862</v>
      </c>
      <c r="Y473" t="s">
        <v>1863</v>
      </c>
      <c r="Z473" t="s">
        <v>1862</v>
      </c>
      <c r="AA473" t="s">
        <v>1863</v>
      </c>
      <c r="AB473" t="s">
        <v>1877</v>
      </c>
      <c r="AC473" t="s">
        <v>4634</v>
      </c>
      <c r="AD473" t="s">
        <v>4635</v>
      </c>
      <c r="AE473" t="s">
        <v>1878</v>
      </c>
      <c r="AF473" t="s">
        <v>54</v>
      </c>
      <c r="AG473" t="s">
        <v>1879</v>
      </c>
      <c r="AH473" s="18" t="str">
        <f>IFERROR(VLOOKUP(AB473&amp;AC473&amp;AD473&amp;AE473&amp;AF473&amp;AG473,Addresses!A:D,4,FALSE), "000000000000000")</f>
        <v>SHIPSF000105896</v>
      </c>
      <c r="AJ473"/>
      <c r="AK473"/>
      <c r="AL473"/>
      <c r="AM473"/>
      <c r="AN473"/>
    </row>
    <row r="474" spans="1:40" x14ac:dyDescent="0.25">
      <c r="A474"/>
      <c r="B474"/>
      <c r="C474"/>
      <c r="D474"/>
      <c r="E474"/>
      <c r="F474"/>
      <c r="G474"/>
      <c r="H474"/>
      <c r="I474"/>
      <c r="U474" t="str">
        <f t="shared" si="13"/>
        <v>Letcher Co Public School Dist, KY</v>
      </c>
      <c r="V474" t="s">
        <v>41</v>
      </c>
      <c r="W474" t="s">
        <v>54</v>
      </c>
      <c r="X474" t="s">
        <v>1880</v>
      </c>
      <c r="Y474" t="s">
        <v>1881</v>
      </c>
      <c r="Z474" t="s">
        <v>1880</v>
      </c>
      <c r="AA474" t="s">
        <v>1881</v>
      </c>
      <c r="AB474" t="s">
        <v>1886</v>
      </c>
      <c r="AC474" t="s">
        <v>1887</v>
      </c>
      <c r="AD474" t="s">
        <v>1888</v>
      </c>
      <c r="AE474" t="s">
        <v>1889</v>
      </c>
      <c r="AF474" t="s">
        <v>54</v>
      </c>
      <c r="AG474" t="s">
        <v>1890</v>
      </c>
      <c r="AH474" s="18" t="str">
        <f>IFERROR(VLOOKUP(AB474&amp;AC474&amp;AD474&amp;AE474&amp;AF474&amp;AG474,Addresses!A:D,4,FALSE), "000000000000000")</f>
        <v>SHIPSF000123372</v>
      </c>
      <c r="AJ474"/>
      <c r="AK474"/>
      <c r="AL474"/>
      <c r="AM474"/>
      <c r="AN474"/>
    </row>
    <row r="475" spans="1:40" x14ac:dyDescent="0.25">
      <c r="A475"/>
      <c r="B475"/>
      <c r="C475"/>
      <c r="D475"/>
      <c r="E475"/>
      <c r="F475"/>
      <c r="G475"/>
      <c r="H475"/>
      <c r="I475"/>
      <c r="U475" t="str">
        <f t="shared" si="13"/>
        <v>Letcher Co Public School Dist, KY</v>
      </c>
      <c r="V475" t="s">
        <v>41</v>
      </c>
      <c r="W475" t="s">
        <v>54</v>
      </c>
      <c r="X475" t="s">
        <v>1880</v>
      </c>
      <c r="Y475" t="s">
        <v>1881</v>
      </c>
      <c r="Z475" t="s">
        <v>1880</v>
      </c>
      <c r="AA475" t="s">
        <v>1881</v>
      </c>
      <c r="AB475" t="s">
        <v>1899</v>
      </c>
      <c r="AC475" t="s">
        <v>4641</v>
      </c>
      <c r="AD475" t="s">
        <v>1900</v>
      </c>
      <c r="AE475" t="s">
        <v>1889</v>
      </c>
      <c r="AF475" t="s">
        <v>54</v>
      </c>
      <c r="AG475" t="s">
        <v>1890</v>
      </c>
      <c r="AH475" s="18" t="str">
        <f>IFERROR(VLOOKUP(AB475&amp;AC475&amp;AD475&amp;AE475&amp;AF475&amp;AG475,Addresses!A:D,4,FALSE), "000000000000000")</f>
        <v>SHIPSF000123374</v>
      </c>
      <c r="AJ475"/>
      <c r="AK475"/>
      <c r="AL475"/>
      <c r="AM475"/>
      <c r="AN475"/>
    </row>
    <row r="476" spans="1:40" x14ac:dyDescent="0.25">
      <c r="A476"/>
      <c r="B476"/>
      <c r="C476"/>
      <c r="D476"/>
      <c r="E476"/>
      <c r="F476"/>
      <c r="G476"/>
      <c r="H476"/>
      <c r="I476"/>
      <c r="U476" t="str">
        <f t="shared" si="13"/>
        <v>Letcher Co Public School Dist, KY</v>
      </c>
      <c r="V476" t="s">
        <v>41</v>
      </c>
      <c r="W476" t="s">
        <v>54</v>
      </c>
      <c r="X476" t="s">
        <v>1880</v>
      </c>
      <c r="Y476" t="s">
        <v>1881</v>
      </c>
      <c r="Z476" t="s">
        <v>1880</v>
      </c>
      <c r="AA476" t="s">
        <v>1881</v>
      </c>
      <c r="AB476" t="s">
        <v>1896</v>
      </c>
      <c r="AC476" t="s">
        <v>1897</v>
      </c>
      <c r="AD476" t="s">
        <v>1898</v>
      </c>
      <c r="AE476" t="s">
        <v>1889</v>
      </c>
      <c r="AF476" t="s">
        <v>54</v>
      </c>
      <c r="AG476" t="s">
        <v>1890</v>
      </c>
      <c r="AH476" s="18" t="str">
        <f>IFERROR(VLOOKUP(AB476&amp;AC476&amp;AD476&amp;AE476&amp;AF476&amp;AG476,Addresses!A:D,4,FALSE), "000000000000000")</f>
        <v>SHIPSF000044101</v>
      </c>
      <c r="AJ476"/>
      <c r="AK476"/>
      <c r="AL476"/>
      <c r="AM476"/>
      <c r="AN476"/>
    </row>
    <row r="477" spans="1:40" x14ac:dyDescent="0.25">
      <c r="A477"/>
      <c r="B477"/>
      <c r="C477"/>
      <c r="D477"/>
      <c r="E477"/>
      <c r="F477"/>
      <c r="G477"/>
      <c r="H477"/>
      <c r="I477"/>
      <c r="U477" t="str">
        <f t="shared" si="13"/>
        <v>Letcher Co Public School Dist, KY</v>
      </c>
      <c r="V477" t="s">
        <v>41</v>
      </c>
      <c r="W477" t="s">
        <v>54</v>
      </c>
      <c r="X477" t="s">
        <v>1880</v>
      </c>
      <c r="Y477" t="s">
        <v>1881</v>
      </c>
      <c r="Z477" t="s">
        <v>1880</v>
      </c>
      <c r="AA477" t="s">
        <v>1881</v>
      </c>
      <c r="AB477" t="s">
        <v>1882</v>
      </c>
      <c r="AC477" t="s">
        <v>1883</v>
      </c>
      <c r="AD477" t="s">
        <v>4640</v>
      </c>
      <c r="AE477" t="s">
        <v>1884</v>
      </c>
      <c r="AF477" t="s">
        <v>54</v>
      </c>
      <c r="AG477" t="s">
        <v>1885</v>
      </c>
      <c r="AH477" s="18" t="str">
        <f>IFERROR(VLOOKUP(AB477&amp;AC477&amp;AD477&amp;AE477&amp;AF477&amp;AG477,Addresses!A:D,4,FALSE), "000000000000000")</f>
        <v>SHIPSF000123375</v>
      </c>
      <c r="AJ477"/>
      <c r="AK477"/>
      <c r="AL477"/>
      <c r="AM477"/>
      <c r="AN477"/>
    </row>
    <row r="478" spans="1:40" x14ac:dyDescent="0.25">
      <c r="A478"/>
      <c r="B478"/>
      <c r="C478"/>
      <c r="D478"/>
      <c r="E478"/>
      <c r="F478"/>
      <c r="G478"/>
      <c r="H478"/>
      <c r="I478"/>
      <c r="U478" t="str">
        <f t="shared" si="13"/>
        <v>Letcher Co Public School Dist, KY</v>
      </c>
      <c r="V478" t="s">
        <v>41</v>
      </c>
      <c r="W478" t="s">
        <v>54</v>
      </c>
      <c r="X478" t="s">
        <v>1880</v>
      </c>
      <c r="Y478" t="s">
        <v>1881</v>
      </c>
      <c r="Z478" t="s">
        <v>1880</v>
      </c>
      <c r="AA478" t="s">
        <v>1881</v>
      </c>
      <c r="AB478" t="s">
        <v>1891</v>
      </c>
      <c r="AC478" t="s">
        <v>1892</v>
      </c>
      <c r="AD478" t="s">
        <v>1893</v>
      </c>
      <c r="AE478" t="s">
        <v>1894</v>
      </c>
      <c r="AF478" t="s">
        <v>54</v>
      </c>
      <c r="AG478" t="s">
        <v>1895</v>
      </c>
      <c r="AH478" s="18" t="str">
        <f>IFERROR(VLOOKUP(AB478&amp;AC478&amp;AD478&amp;AE478&amp;AF478&amp;AG478,Addresses!A:D,4,FALSE), "000000000000000")</f>
        <v>SHIPSF000123373</v>
      </c>
      <c r="AJ478"/>
      <c r="AK478"/>
      <c r="AL478"/>
      <c r="AM478"/>
      <c r="AN478"/>
    </row>
    <row r="479" spans="1:40" x14ac:dyDescent="0.25">
      <c r="A479"/>
      <c r="B479"/>
      <c r="C479"/>
      <c r="D479"/>
      <c r="E479"/>
      <c r="F479"/>
      <c r="G479"/>
      <c r="H479"/>
      <c r="I479"/>
      <c r="U479" t="str">
        <f t="shared" si="13"/>
        <v>Lewis Co School District, KY</v>
      </c>
      <c r="V479" t="s">
        <v>41</v>
      </c>
      <c r="W479" t="s">
        <v>54</v>
      </c>
      <c r="X479" t="s">
        <v>1901</v>
      </c>
      <c r="Y479" t="s">
        <v>1902</v>
      </c>
      <c r="Z479" t="s">
        <v>1901</v>
      </c>
      <c r="AA479" t="s">
        <v>1902</v>
      </c>
      <c r="AB479" t="s">
        <v>1910</v>
      </c>
      <c r="AC479" t="s">
        <v>1911</v>
      </c>
      <c r="AD479" t="s">
        <v>1912</v>
      </c>
      <c r="AE479" t="s">
        <v>1908</v>
      </c>
      <c r="AF479" t="s">
        <v>54</v>
      </c>
      <c r="AG479" t="s">
        <v>1909</v>
      </c>
      <c r="AH479" s="18" t="str">
        <f>IFERROR(VLOOKUP(AB479&amp;AC479&amp;AD479&amp;AE479&amp;AF479&amp;AG479,Addresses!A:D,4,FALSE), "000000000000000")</f>
        <v>SHIPSF000105914</v>
      </c>
      <c r="AJ479"/>
      <c r="AK479"/>
      <c r="AL479"/>
      <c r="AM479"/>
      <c r="AN479"/>
    </row>
    <row r="480" spans="1:40" x14ac:dyDescent="0.25">
      <c r="A480"/>
      <c r="B480"/>
      <c r="C480"/>
      <c r="D480"/>
      <c r="E480"/>
      <c r="F480"/>
      <c r="G480"/>
      <c r="H480"/>
      <c r="I480"/>
      <c r="U480" t="str">
        <f t="shared" si="13"/>
        <v>Lewis Co School District, KY</v>
      </c>
      <c r="V480" t="s">
        <v>41</v>
      </c>
      <c r="W480" t="s">
        <v>54</v>
      </c>
      <c r="X480" t="s">
        <v>1901</v>
      </c>
      <c r="Y480" t="s">
        <v>1902</v>
      </c>
      <c r="Z480" t="s">
        <v>1901</v>
      </c>
      <c r="AA480" t="s">
        <v>1902</v>
      </c>
      <c r="AB480" t="s">
        <v>1913</v>
      </c>
      <c r="AC480" t="s">
        <v>1914</v>
      </c>
      <c r="AD480" t="s">
        <v>4645</v>
      </c>
      <c r="AE480" t="s">
        <v>1915</v>
      </c>
      <c r="AF480" t="s">
        <v>54</v>
      </c>
      <c r="AG480" t="s">
        <v>1916</v>
      </c>
      <c r="AH480" s="18" t="str">
        <f>IFERROR(VLOOKUP(AB480&amp;AC480&amp;AD480&amp;AE480&amp;AF480&amp;AG480,Addresses!A:D,4,FALSE), "000000000000000")</f>
        <v>SHIPSF000137717</v>
      </c>
      <c r="AJ480"/>
      <c r="AK480"/>
      <c r="AL480"/>
      <c r="AM480"/>
      <c r="AN480"/>
    </row>
    <row r="481" spans="1:40" x14ac:dyDescent="0.25">
      <c r="A481"/>
      <c r="B481"/>
      <c r="C481"/>
      <c r="D481"/>
      <c r="E481"/>
      <c r="F481"/>
      <c r="G481"/>
      <c r="H481"/>
      <c r="I481"/>
      <c r="U481" t="str">
        <f t="shared" si="13"/>
        <v>Lewis Co School District, KY</v>
      </c>
      <c r="V481" t="s">
        <v>41</v>
      </c>
      <c r="W481" t="s">
        <v>54</v>
      </c>
      <c r="X481" t="s">
        <v>1901</v>
      </c>
      <c r="Y481" t="s">
        <v>1902</v>
      </c>
      <c r="Z481" t="s">
        <v>1901</v>
      </c>
      <c r="AA481" t="s">
        <v>1902</v>
      </c>
      <c r="AB481" t="s">
        <v>1906</v>
      </c>
      <c r="AC481" t="s">
        <v>1907</v>
      </c>
      <c r="AD481" t="s">
        <v>4644</v>
      </c>
      <c r="AE481" t="s">
        <v>1908</v>
      </c>
      <c r="AF481" t="s">
        <v>54</v>
      </c>
      <c r="AG481" t="s">
        <v>1909</v>
      </c>
      <c r="AH481" s="18" t="str">
        <f>IFERROR(VLOOKUP(AB481&amp;AC481&amp;AD481&amp;AE481&amp;AF481&amp;AG481,Addresses!A:D,4,FALSE), "000000000000000")</f>
        <v>SHIPSF000137716</v>
      </c>
      <c r="AJ481"/>
      <c r="AK481"/>
      <c r="AL481"/>
      <c r="AM481"/>
      <c r="AN481"/>
    </row>
    <row r="482" spans="1:40" x14ac:dyDescent="0.25">
      <c r="A482"/>
      <c r="B482"/>
      <c r="C482"/>
      <c r="D482"/>
      <c r="E482"/>
      <c r="F482"/>
      <c r="G482"/>
      <c r="H482"/>
      <c r="I482"/>
      <c r="U482" t="str">
        <f t="shared" si="13"/>
        <v>Lewis Co School District, KY</v>
      </c>
      <c r="V482" t="s">
        <v>41</v>
      </c>
      <c r="W482" t="s">
        <v>54</v>
      </c>
      <c r="X482" t="s">
        <v>1901</v>
      </c>
      <c r="Y482" t="s">
        <v>1902</v>
      </c>
      <c r="Z482" t="s">
        <v>1901</v>
      </c>
      <c r="AA482" t="s">
        <v>1902</v>
      </c>
      <c r="AB482" t="s">
        <v>1903</v>
      </c>
      <c r="AC482" t="s">
        <v>4642</v>
      </c>
      <c r="AD482" t="s">
        <v>4643</v>
      </c>
      <c r="AE482" t="s">
        <v>1904</v>
      </c>
      <c r="AF482" t="s">
        <v>54</v>
      </c>
      <c r="AG482" t="s">
        <v>1905</v>
      </c>
      <c r="AH482" s="18" t="str">
        <f>IFERROR(VLOOKUP(AB482&amp;AC482&amp;AD482&amp;AE482&amp;AF482&amp;AG482,Addresses!A:D,4,FALSE), "000000000000000")</f>
        <v>SHIPSF000043264</v>
      </c>
      <c r="AJ482"/>
      <c r="AK482"/>
      <c r="AL482"/>
      <c r="AM482"/>
      <c r="AN482"/>
    </row>
    <row r="483" spans="1:40" x14ac:dyDescent="0.25">
      <c r="A483"/>
      <c r="B483"/>
      <c r="C483"/>
      <c r="D483"/>
      <c r="E483"/>
      <c r="F483"/>
      <c r="G483"/>
      <c r="H483"/>
      <c r="I483"/>
      <c r="U483" t="str">
        <f t="shared" si="13"/>
        <v>Lincoln Co School District, KY</v>
      </c>
      <c r="V483" t="s">
        <v>41</v>
      </c>
      <c r="W483" t="s">
        <v>54</v>
      </c>
      <c r="X483" t="s">
        <v>1917</v>
      </c>
      <c r="Y483" t="s">
        <v>1918</v>
      </c>
      <c r="Z483" t="s">
        <v>1917</v>
      </c>
      <c r="AA483" t="s">
        <v>1918</v>
      </c>
      <c r="AB483" t="s">
        <v>1930</v>
      </c>
      <c r="AC483" t="s">
        <v>4649</v>
      </c>
      <c r="AD483" t="s">
        <v>3660</v>
      </c>
      <c r="AE483" t="s">
        <v>1931</v>
      </c>
      <c r="AF483" t="s">
        <v>54</v>
      </c>
      <c r="AG483" t="s">
        <v>1932</v>
      </c>
      <c r="AH483" s="18" t="str">
        <f>IFERROR(VLOOKUP(AB483&amp;AC483&amp;AD483&amp;AE483&amp;AF483&amp;AG483,Addresses!A:D,4,FALSE), "000000000000000")</f>
        <v>SHIPSF000086453</v>
      </c>
      <c r="AJ483"/>
      <c r="AK483"/>
      <c r="AL483"/>
      <c r="AM483"/>
      <c r="AN483"/>
    </row>
    <row r="484" spans="1:40" x14ac:dyDescent="0.25">
      <c r="A484"/>
      <c r="B484"/>
      <c r="C484"/>
      <c r="D484"/>
      <c r="E484"/>
      <c r="F484"/>
      <c r="G484"/>
      <c r="H484"/>
      <c r="I484"/>
      <c r="U484" t="str">
        <f t="shared" si="13"/>
        <v>Lincoln Co School District, KY</v>
      </c>
      <c r="V484" t="s">
        <v>41</v>
      </c>
      <c r="W484" t="s">
        <v>54</v>
      </c>
      <c r="X484" t="s">
        <v>1917</v>
      </c>
      <c r="Y484" t="s">
        <v>1918</v>
      </c>
      <c r="Z484" t="s">
        <v>1917</v>
      </c>
      <c r="AA484" t="s">
        <v>1918</v>
      </c>
      <c r="AB484" t="s">
        <v>1937</v>
      </c>
      <c r="AC484" t="s">
        <v>4651</v>
      </c>
      <c r="AD484" t="s">
        <v>1938</v>
      </c>
      <c r="AE484" t="s">
        <v>1924</v>
      </c>
      <c r="AF484" t="s">
        <v>54</v>
      </c>
      <c r="AG484" t="s">
        <v>1925</v>
      </c>
      <c r="AH484" s="18" t="str">
        <f>IFERROR(VLOOKUP(AB484&amp;AC484&amp;AD484&amp;AE484&amp;AF484&amp;AG484,Addresses!A:D,4,FALSE), "000000000000000")</f>
        <v>SHIPSF000116637</v>
      </c>
      <c r="AJ484"/>
      <c r="AK484"/>
      <c r="AL484"/>
      <c r="AM484"/>
      <c r="AN484"/>
    </row>
    <row r="485" spans="1:40" x14ac:dyDescent="0.25">
      <c r="A485"/>
      <c r="B485"/>
      <c r="C485"/>
      <c r="D485"/>
      <c r="E485"/>
      <c r="F485"/>
      <c r="G485"/>
      <c r="H485"/>
      <c r="I485"/>
      <c r="U485" t="str">
        <f t="shared" si="13"/>
        <v>Lincoln Co School District, KY</v>
      </c>
      <c r="V485" t="s">
        <v>41</v>
      </c>
      <c r="W485" t="s">
        <v>54</v>
      </c>
      <c r="X485" t="s">
        <v>1917</v>
      </c>
      <c r="Y485" t="s">
        <v>1918</v>
      </c>
      <c r="Z485" t="s">
        <v>1917</v>
      </c>
      <c r="AA485" t="s">
        <v>1918</v>
      </c>
      <c r="AB485" t="s">
        <v>1922</v>
      </c>
      <c r="AC485" t="s">
        <v>4290</v>
      </c>
      <c r="AD485" t="s">
        <v>1923</v>
      </c>
      <c r="AE485" t="s">
        <v>1924</v>
      </c>
      <c r="AF485" t="s">
        <v>54</v>
      </c>
      <c r="AG485" t="s">
        <v>1925</v>
      </c>
      <c r="AH485" s="18" t="str">
        <f>IFERROR(VLOOKUP(AB485&amp;AC485&amp;AD485&amp;AE485&amp;AF485&amp;AG485,Addresses!A:D,4,FALSE), "000000000000000")</f>
        <v>SHIPSF000126401</v>
      </c>
      <c r="AJ485"/>
      <c r="AK485"/>
      <c r="AL485"/>
      <c r="AM485"/>
      <c r="AN485"/>
    </row>
    <row r="486" spans="1:40" x14ac:dyDescent="0.25">
      <c r="A486"/>
      <c r="B486"/>
      <c r="C486"/>
      <c r="D486"/>
      <c r="E486"/>
      <c r="F486"/>
      <c r="G486"/>
      <c r="H486"/>
      <c r="I486"/>
      <c r="U486" t="str">
        <f t="shared" si="13"/>
        <v>Lincoln Co School District, KY</v>
      </c>
      <c r="V486" t="s">
        <v>41</v>
      </c>
      <c r="W486" t="s">
        <v>54</v>
      </c>
      <c r="X486" t="s">
        <v>1917</v>
      </c>
      <c r="Y486" t="s">
        <v>1918</v>
      </c>
      <c r="Z486" t="s">
        <v>1917</v>
      </c>
      <c r="AA486" t="s">
        <v>1918</v>
      </c>
      <c r="AB486" t="s">
        <v>1919</v>
      </c>
      <c r="AC486" t="s">
        <v>4647</v>
      </c>
      <c r="AD486" t="s">
        <v>4648</v>
      </c>
      <c r="AE486" t="s">
        <v>1920</v>
      </c>
      <c r="AF486" t="s">
        <v>54</v>
      </c>
      <c r="AG486" t="s">
        <v>1921</v>
      </c>
      <c r="AH486" s="18" t="str">
        <f>IFERROR(VLOOKUP(AB486&amp;AC486&amp;AD486&amp;AE486&amp;AF486&amp;AG486,Addresses!A:D,4,FALSE), "000000000000000")</f>
        <v>SHIPSF000126402</v>
      </c>
      <c r="AJ486"/>
      <c r="AK486"/>
      <c r="AL486"/>
      <c r="AM486"/>
      <c r="AN486"/>
    </row>
    <row r="487" spans="1:40" x14ac:dyDescent="0.25">
      <c r="A487"/>
      <c r="B487"/>
      <c r="C487"/>
      <c r="D487"/>
      <c r="E487"/>
      <c r="F487"/>
      <c r="G487"/>
      <c r="H487"/>
      <c r="I487"/>
      <c r="U487" t="str">
        <f t="shared" si="13"/>
        <v>Lincoln Co School District, KY</v>
      </c>
      <c r="V487" t="s">
        <v>41</v>
      </c>
      <c r="W487" t="s">
        <v>54</v>
      </c>
      <c r="X487" t="s">
        <v>1917</v>
      </c>
      <c r="Y487" t="s">
        <v>1918</v>
      </c>
      <c r="Z487" t="s">
        <v>1917</v>
      </c>
      <c r="AA487" t="s">
        <v>1918</v>
      </c>
      <c r="AB487" t="s">
        <v>1933</v>
      </c>
      <c r="AC487" t="s">
        <v>4650</v>
      </c>
      <c r="AD487" t="s">
        <v>1934</v>
      </c>
      <c r="AE487" t="s">
        <v>1935</v>
      </c>
      <c r="AF487" t="s">
        <v>54</v>
      </c>
      <c r="AG487" t="s">
        <v>1936</v>
      </c>
      <c r="AH487" s="18" t="str">
        <f>IFERROR(VLOOKUP(AB487&amp;AC487&amp;AD487&amp;AE487&amp;AF487&amp;AG487,Addresses!A:D,4,FALSE), "000000000000000")</f>
        <v>SHIPSF000090446</v>
      </c>
      <c r="AJ487"/>
      <c r="AK487"/>
      <c r="AL487"/>
      <c r="AM487"/>
      <c r="AN487"/>
    </row>
    <row r="488" spans="1:40" x14ac:dyDescent="0.25">
      <c r="A488"/>
      <c r="B488"/>
      <c r="C488"/>
      <c r="D488"/>
      <c r="E488"/>
      <c r="F488"/>
      <c r="G488"/>
      <c r="H488"/>
      <c r="I488"/>
      <c r="U488" t="str">
        <f t="shared" si="13"/>
        <v>Lincoln Co School District, KY</v>
      </c>
      <c r="V488" t="s">
        <v>41</v>
      </c>
      <c r="W488" t="s">
        <v>54</v>
      </c>
      <c r="X488" t="s">
        <v>1917</v>
      </c>
      <c r="Y488" t="s">
        <v>1918</v>
      </c>
      <c r="Z488" t="s">
        <v>1917</v>
      </c>
      <c r="AA488" t="s">
        <v>1918</v>
      </c>
      <c r="AB488" t="s">
        <v>1926</v>
      </c>
      <c r="AC488" t="s">
        <v>4661</v>
      </c>
      <c r="AD488" t="s">
        <v>1927</v>
      </c>
      <c r="AE488" t="s">
        <v>1928</v>
      </c>
      <c r="AF488" t="s">
        <v>54</v>
      </c>
      <c r="AG488" t="s">
        <v>1929</v>
      </c>
      <c r="AH488" s="18" t="str">
        <f>IFERROR(VLOOKUP(AB488&amp;AC488&amp;AD488&amp;AE488&amp;AF488&amp;AG488,Addresses!A:D,4,FALSE), "000000000000000")</f>
        <v>SHIPSF000126400</v>
      </c>
      <c r="AJ488"/>
      <c r="AK488"/>
      <c r="AL488"/>
      <c r="AM488"/>
      <c r="AN488"/>
    </row>
    <row r="489" spans="1:40" x14ac:dyDescent="0.25">
      <c r="A489"/>
      <c r="B489"/>
      <c r="C489"/>
      <c r="D489"/>
      <c r="E489"/>
      <c r="F489"/>
      <c r="G489"/>
      <c r="H489"/>
      <c r="I489"/>
      <c r="U489" t="str">
        <f t="shared" si="13"/>
        <v>Livingston Co School District, KY</v>
      </c>
      <c r="V489" t="s">
        <v>41</v>
      </c>
      <c r="W489" t="s">
        <v>54</v>
      </c>
      <c r="X489" t="s">
        <v>1939</v>
      </c>
      <c r="Y489" t="s">
        <v>1940</v>
      </c>
      <c r="Z489" t="s">
        <v>1939</v>
      </c>
      <c r="AA489" t="s">
        <v>1940</v>
      </c>
      <c r="AB489" t="s">
        <v>1941</v>
      </c>
      <c r="AC489" t="s">
        <v>1942</v>
      </c>
      <c r="AD489" t="s">
        <v>1943</v>
      </c>
      <c r="AE489" t="s">
        <v>1944</v>
      </c>
      <c r="AF489" t="s">
        <v>54</v>
      </c>
      <c r="AG489" t="s">
        <v>1945</v>
      </c>
      <c r="AH489" s="18" t="str">
        <f>IFERROR(VLOOKUP(AB489&amp;AC489&amp;AD489&amp;AE489&amp;AF489&amp;AG489,Addresses!A:D,4,FALSE), "000000000000000")</f>
        <v>SHIPSF000014079</v>
      </c>
      <c r="AJ489"/>
      <c r="AK489"/>
      <c r="AL489"/>
      <c r="AM489"/>
      <c r="AN489"/>
    </row>
    <row r="490" spans="1:40" x14ac:dyDescent="0.25">
      <c r="A490"/>
      <c r="B490"/>
      <c r="C490"/>
      <c r="D490"/>
      <c r="E490"/>
      <c r="F490"/>
      <c r="G490"/>
      <c r="H490"/>
      <c r="I490"/>
      <c r="U490" t="str">
        <f t="shared" si="13"/>
        <v>Livingston Co School District, KY</v>
      </c>
      <c r="V490" t="s">
        <v>41</v>
      </c>
      <c r="W490" t="s">
        <v>54</v>
      </c>
      <c r="X490" t="s">
        <v>1939</v>
      </c>
      <c r="Y490" t="s">
        <v>1940</v>
      </c>
      <c r="Z490" t="s">
        <v>1939</v>
      </c>
      <c r="AA490" t="s">
        <v>1940</v>
      </c>
      <c r="AB490" t="s">
        <v>1946</v>
      </c>
      <c r="AC490" t="s">
        <v>1947</v>
      </c>
      <c r="AD490" t="s">
        <v>1948</v>
      </c>
      <c r="AE490" t="s">
        <v>1949</v>
      </c>
      <c r="AF490" t="s">
        <v>54</v>
      </c>
      <c r="AG490" t="s">
        <v>1950</v>
      </c>
      <c r="AH490" s="18" t="str">
        <f>IFERROR(VLOOKUP(AB490&amp;AC490&amp;AD490&amp;AE490&amp;AF490&amp;AG490,Addresses!A:D,4,FALSE), "000000000000000")</f>
        <v>SHIPSF000044103</v>
      </c>
      <c r="AJ490"/>
      <c r="AK490"/>
      <c r="AL490"/>
      <c r="AM490"/>
      <c r="AN490"/>
    </row>
    <row r="491" spans="1:40" x14ac:dyDescent="0.25">
      <c r="A491"/>
      <c r="B491"/>
      <c r="C491"/>
      <c r="D491"/>
      <c r="E491"/>
      <c r="F491"/>
      <c r="G491"/>
      <c r="H491"/>
      <c r="I491"/>
      <c r="U491" t="str">
        <f t="shared" si="13"/>
        <v>Logan Co School District, KY</v>
      </c>
      <c r="V491" t="s">
        <v>41</v>
      </c>
      <c r="W491" t="s">
        <v>54</v>
      </c>
      <c r="X491" t="s">
        <v>1951</v>
      </c>
      <c r="Y491" t="s">
        <v>1952</v>
      </c>
      <c r="Z491" t="s">
        <v>1951</v>
      </c>
      <c r="AA491" t="s">
        <v>1952</v>
      </c>
      <c r="AB491" t="s">
        <v>1958</v>
      </c>
      <c r="AC491" t="s">
        <v>1959</v>
      </c>
      <c r="AD491" t="s">
        <v>1960</v>
      </c>
      <c r="AE491" t="s">
        <v>1961</v>
      </c>
      <c r="AF491" t="s">
        <v>54</v>
      </c>
      <c r="AG491" t="s">
        <v>1962</v>
      </c>
      <c r="AH491" s="18" t="str">
        <f>IFERROR(VLOOKUP(AB491&amp;AC491&amp;AD491&amp;AE491&amp;AF491&amp;AG491,Addresses!A:D,4,FALSE), "000000000000000")</f>
        <v>SHIPSF000044109</v>
      </c>
      <c r="AJ491"/>
      <c r="AK491"/>
      <c r="AL491"/>
      <c r="AM491"/>
      <c r="AN491"/>
    </row>
    <row r="492" spans="1:40" x14ac:dyDescent="0.25">
      <c r="A492"/>
      <c r="B492"/>
      <c r="C492"/>
      <c r="D492"/>
      <c r="E492"/>
      <c r="F492"/>
      <c r="G492"/>
      <c r="H492"/>
      <c r="I492"/>
      <c r="U492" t="str">
        <f t="shared" si="13"/>
        <v>Logan Co School District, KY</v>
      </c>
      <c r="V492" t="s">
        <v>41</v>
      </c>
      <c r="W492" t="s">
        <v>54</v>
      </c>
      <c r="X492" t="s">
        <v>1951</v>
      </c>
      <c r="Y492" t="s">
        <v>1952</v>
      </c>
      <c r="Z492" t="s">
        <v>1951</v>
      </c>
      <c r="AA492" t="s">
        <v>1952</v>
      </c>
      <c r="AB492" t="s">
        <v>1973</v>
      </c>
      <c r="AC492" t="s">
        <v>1974</v>
      </c>
      <c r="AD492" t="s">
        <v>1975</v>
      </c>
      <c r="AE492" t="s">
        <v>1976</v>
      </c>
      <c r="AF492" t="s">
        <v>54</v>
      </c>
      <c r="AG492" t="s">
        <v>1977</v>
      </c>
      <c r="AH492" s="18" t="str">
        <f>IFERROR(VLOOKUP(AB492&amp;AC492&amp;AD492&amp;AE492&amp;AF492&amp;AG492,Addresses!A:D,4,FALSE), "000000000000000")</f>
        <v>SHIPSF000014073</v>
      </c>
      <c r="AJ492"/>
      <c r="AK492"/>
      <c r="AL492"/>
      <c r="AM492"/>
      <c r="AN492"/>
    </row>
    <row r="493" spans="1:40" x14ac:dyDescent="0.25">
      <c r="A493"/>
      <c r="B493"/>
      <c r="C493"/>
      <c r="D493"/>
      <c r="E493"/>
      <c r="F493"/>
      <c r="G493"/>
      <c r="H493"/>
      <c r="I493"/>
      <c r="U493" t="str">
        <f t="shared" si="13"/>
        <v>Logan Co School District, KY</v>
      </c>
      <c r="V493" t="s">
        <v>41</v>
      </c>
      <c r="W493" t="s">
        <v>54</v>
      </c>
      <c r="X493" t="s">
        <v>1951</v>
      </c>
      <c r="Y493" t="s">
        <v>1952</v>
      </c>
      <c r="Z493" t="s">
        <v>1951</v>
      </c>
      <c r="AA493" t="s">
        <v>1952</v>
      </c>
      <c r="AB493" t="s">
        <v>1968</v>
      </c>
      <c r="AC493" t="s">
        <v>1969</v>
      </c>
      <c r="AD493" t="s">
        <v>1970</v>
      </c>
      <c r="AE493" t="s">
        <v>1971</v>
      </c>
      <c r="AF493" t="s">
        <v>54</v>
      </c>
      <c r="AG493" t="s">
        <v>1972</v>
      </c>
      <c r="AH493" s="18" t="str">
        <f>IFERROR(VLOOKUP(AB493&amp;AC493&amp;AD493&amp;AE493&amp;AF493&amp;AG493,Addresses!A:D,4,FALSE), "000000000000000")</f>
        <v>SHIPSF000154525</v>
      </c>
      <c r="AJ493"/>
      <c r="AK493"/>
      <c r="AL493"/>
      <c r="AM493"/>
      <c r="AN493"/>
    </row>
    <row r="494" spans="1:40" x14ac:dyDescent="0.25">
      <c r="A494"/>
      <c r="B494"/>
      <c r="C494"/>
      <c r="D494"/>
      <c r="E494"/>
      <c r="F494"/>
      <c r="G494"/>
      <c r="H494"/>
      <c r="I494"/>
      <c r="U494" t="str">
        <f t="shared" si="13"/>
        <v>Logan Co School District, KY</v>
      </c>
      <c r="V494" t="s">
        <v>41</v>
      </c>
      <c r="W494" t="s">
        <v>54</v>
      </c>
      <c r="X494" t="s">
        <v>1951</v>
      </c>
      <c r="Y494" t="s">
        <v>1952</v>
      </c>
      <c r="Z494" t="s">
        <v>1951</v>
      </c>
      <c r="AA494" t="s">
        <v>1952</v>
      </c>
      <c r="AB494" t="s">
        <v>1953</v>
      </c>
      <c r="AC494" t="s">
        <v>1954</v>
      </c>
      <c r="AD494" t="s">
        <v>1955</v>
      </c>
      <c r="AE494" t="s">
        <v>1956</v>
      </c>
      <c r="AF494" t="s">
        <v>54</v>
      </c>
      <c r="AG494" t="s">
        <v>1957</v>
      </c>
      <c r="AH494" s="18" t="str">
        <f>IFERROR(VLOOKUP(AB494&amp;AC494&amp;AD494&amp;AE494&amp;AF494&amp;AG494,Addresses!A:D,4,FALSE), "000000000000000")</f>
        <v>SHIPSF000014084</v>
      </c>
      <c r="AJ494"/>
      <c r="AK494"/>
      <c r="AL494"/>
      <c r="AM494"/>
      <c r="AN494"/>
    </row>
    <row r="495" spans="1:40" x14ac:dyDescent="0.25">
      <c r="A495"/>
      <c r="B495"/>
      <c r="C495"/>
      <c r="D495"/>
      <c r="E495"/>
      <c r="F495"/>
      <c r="G495"/>
      <c r="H495"/>
      <c r="I495"/>
      <c r="U495" t="str">
        <f t="shared" si="13"/>
        <v>Logan Co School District, KY</v>
      </c>
      <c r="V495" t="s">
        <v>41</v>
      </c>
      <c r="W495" t="s">
        <v>54</v>
      </c>
      <c r="X495" t="s">
        <v>1951</v>
      </c>
      <c r="Y495" t="s">
        <v>1952</v>
      </c>
      <c r="Z495" t="s">
        <v>1951</v>
      </c>
      <c r="AA495" t="s">
        <v>1952</v>
      </c>
      <c r="AB495" t="s">
        <v>1963</v>
      </c>
      <c r="AC495" t="s">
        <v>1964</v>
      </c>
      <c r="AD495" t="s">
        <v>1965</v>
      </c>
      <c r="AE495" t="s">
        <v>1966</v>
      </c>
      <c r="AF495" t="s">
        <v>54</v>
      </c>
      <c r="AG495" t="s">
        <v>1967</v>
      </c>
      <c r="AH495" s="18" t="str">
        <f>IFERROR(VLOOKUP(AB495&amp;AC495&amp;AD495&amp;AE495&amp;AF495&amp;AG495,Addresses!A:D,4,FALSE), "000000000000000")</f>
        <v>SHIPSF000044111</v>
      </c>
      <c r="AJ495"/>
      <c r="AK495"/>
      <c r="AL495"/>
      <c r="AM495"/>
      <c r="AN495"/>
    </row>
    <row r="496" spans="1:40" x14ac:dyDescent="0.25">
      <c r="A496"/>
      <c r="B496"/>
      <c r="C496"/>
      <c r="D496"/>
      <c r="E496"/>
      <c r="F496"/>
      <c r="G496"/>
      <c r="H496"/>
      <c r="I496"/>
      <c r="U496" t="str">
        <f t="shared" si="13"/>
        <v>Ludlow Ind School District, KY</v>
      </c>
      <c r="V496" t="s">
        <v>41</v>
      </c>
      <c r="W496" t="s">
        <v>54</v>
      </c>
      <c r="X496" t="s">
        <v>1978</v>
      </c>
      <c r="Y496" t="s">
        <v>1979</v>
      </c>
      <c r="Z496" t="s">
        <v>1978</v>
      </c>
      <c r="AA496" t="s">
        <v>1979</v>
      </c>
      <c r="AB496" t="s">
        <v>1980</v>
      </c>
      <c r="AC496" t="s">
        <v>1981</v>
      </c>
      <c r="AD496" t="s">
        <v>1982</v>
      </c>
      <c r="AE496" t="s">
        <v>1983</v>
      </c>
      <c r="AF496" t="s">
        <v>54</v>
      </c>
      <c r="AG496" t="s">
        <v>1984</v>
      </c>
      <c r="AH496" s="18" t="str">
        <f>IFERROR(VLOOKUP(AB496&amp;AC496&amp;AD496&amp;AE496&amp;AF496&amp;AG496,Addresses!A:D,4,FALSE), "000000000000000")</f>
        <v>SHIPSF000014108</v>
      </c>
      <c r="AJ496"/>
      <c r="AK496"/>
      <c r="AL496"/>
      <c r="AM496"/>
      <c r="AN496"/>
    </row>
    <row r="497" spans="1:40" x14ac:dyDescent="0.25">
      <c r="A497"/>
      <c r="B497"/>
      <c r="C497"/>
      <c r="D497"/>
      <c r="E497"/>
      <c r="F497"/>
      <c r="G497"/>
      <c r="H497"/>
      <c r="I497"/>
      <c r="U497" t="str">
        <f t="shared" si="13"/>
        <v>Lyon Co School District, KY</v>
      </c>
      <c r="V497" t="s">
        <v>41</v>
      </c>
      <c r="W497" t="s">
        <v>54</v>
      </c>
      <c r="X497" t="s">
        <v>1985</v>
      </c>
      <c r="Y497" t="s">
        <v>1986</v>
      </c>
      <c r="Z497" t="s">
        <v>1985</v>
      </c>
      <c r="AA497" t="s">
        <v>1986</v>
      </c>
      <c r="AB497" t="s">
        <v>1987</v>
      </c>
      <c r="AC497" t="s">
        <v>1988</v>
      </c>
      <c r="AD497" t="s">
        <v>1989</v>
      </c>
      <c r="AE497" t="s">
        <v>1990</v>
      </c>
      <c r="AF497" t="s">
        <v>54</v>
      </c>
      <c r="AG497" t="s">
        <v>1991</v>
      </c>
      <c r="AH497" s="18" t="str">
        <f>IFERROR(VLOOKUP(AB497&amp;AC497&amp;AD497&amp;AE497&amp;AF497&amp;AG497,Addresses!A:D,4,FALSE), "000000000000000")</f>
        <v>SHIPSF000123165</v>
      </c>
      <c r="AJ497"/>
      <c r="AK497"/>
      <c r="AL497"/>
      <c r="AM497"/>
      <c r="AN497"/>
    </row>
    <row r="498" spans="1:40" x14ac:dyDescent="0.25">
      <c r="A498"/>
      <c r="B498"/>
      <c r="C498"/>
      <c r="D498"/>
      <c r="E498"/>
      <c r="F498"/>
      <c r="G498"/>
      <c r="H498"/>
      <c r="I498"/>
      <c r="U498" t="str">
        <f t="shared" si="13"/>
        <v>Madison Co School District, KY</v>
      </c>
      <c r="V498" t="s">
        <v>41</v>
      </c>
      <c r="W498" t="s">
        <v>54</v>
      </c>
      <c r="X498" t="s">
        <v>1992</v>
      </c>
      <c r="Y498" t="s">
        <v>1993</v>
      </c>
      <c r="Z498" t="s">
        <v>1992</v>
      </c>
      <c r="AA498" t="s">
        <v>1993</v>
      </c>
      <c r="AB498" t="s">
        <v>1994</v>
      </c>
      <c r="AC498" t="s">
        <v>1995</v>
      </c>
      <c r="AD498" t="s">
        <v>1996</v>
      </c>
      <c r="AE498" t="s">
        <v>207</v>
      </c>
      <c r="AF498" t="s">
        <v>54</v>
      </c>
      <c r="AG498" t="s">
        <v>208</v>
      </c>
      <c r="AH498" s="18" t="str">
        <f>IFERROR(VLOOKUP(AB498&amp;AC498&amp;AD498&amp;AE498&amp;AF498&amp;AG498,Addresses!A:D,4,FALSE), "000000000000000")</f>
        <v>SHIPSF000097625</v>
      </c>
      <c r="AJ498"/>
      <c r="AK498"/>
      <c r="AL498"/>
      <c r="AM498"/>
      <c r="AN498"/>
    </row>
    <row r="499" spans="1:40" x14ac:dyDescent="0.25">
      <c r="A499"/>
      <c r="B499"/>
      <c r="C499"/>
      <c r="D499"/>
      <c r="E499"/>
      <c r="F499"/>
      <c r="G499"/>
      <c r="H499"/>
      <c r="I499"/>
      <c r="U499" t="str">
        <f t="shared" si="13"/>
        <v>Madison Co School District, KY</v>
      </c>
      <c r="V499" t="s">
        <v>41</v>
      </c>
      <c r="W499" t="s">
        <v>54</v>
      </c>
      <c r="X499" t="s">
        <v>1992</v>
      </c>
      <c r="Y499" t="s">
        <v>1993</v>
      </c>
      <c r="Z499" t="s">
        <v>1992</v>
      </c>
      <c r="AA499" t="s">
        <v>1993</v>
      </c>
      <c r="AB499" t="s">
        <v>2000</v>
      </c>
      <c r="AC499" t="s">
        <v>2001</v>
      </c>
      <c r="AD499" t="s">
        <v>2002</v>
      </c>
      <c r="AE499" t="s">
        <v>1740</v>
      </c>
      <c r="AF499" t="s">
        <v>54</v>
      </c>
      <c r="AG499" t="s">
        <v>1741</v>
      </c>
      <c r="AH499" s="18" t="str">
        <f>IFERROR(VLOOKUP(AB499&amp;AC499&amp;AD499&amp;AE499&amp;AF499&amp;AG499,Addresses!A:D,4,FALSE), "000000000000000")</f>
        <v>SHIPSF000014064</v>
      </c>
      <c r="AJ499"/>
      <c r="AK499"/>
      <c r="AL499"/>
      <c r="AM499"/>
      <c r="AN499"/>
    </row>
    <row r="500" spans="1:40" x14ac:dyDescent="0.25">
      <c r="A500"/>
      <c r="B500"/>
      <c r="C500"/>
      <c r="D500"/>
      <c r="E500"/>
      <c r="F500"/>
      <c r="G500"/>
      <c r="H500"/>
      <c r="I500"/>
      <c r="U500" t="str">
        <f t="shared" si="13"/>
        <v>Madison Co School District, KY</v>
      </c>
      <c r="V500" t="s">
        <v>41</v>
      </c>
      <c r="W500" t="s">
        <v>54</v>
      </c>
      <c r="X500" t="s">
        <v>1992</v>
      </c>
      <c r="Y500" t="s">
        <v>1993</v>
      </c>
      <c r="Z500" t="s">
        <v>1992</v>
      </c>
      <c r="AA500" t="s">
        <v>1993</v>
      </c>
      <c r="AB500" t="s">
        <v>1997</v>
      </c>
      <c r="AC500" t="s">
        <v>1998</v>
      </c>
      <c r="AD500" t="s">
        <v>1999</v>
      </c>
      <c r="AE500" t="s">
        <v>1740</v>
      </c>
      <c r="AF500" t="s">
        <v>54</v>
      </c>
      <c r="AG500" t="s">
        <v>1741</v>
      </c>
      <c r="AH500" s="18" t="str">
        <f>IFERROR(VLOOKUP(AB500&amp;AC500&amp;AD500&amp;AE500&amp;AF500&amp;AG500,Addresses!A:D,4,FALSE), "000000000000000")</f>
        <v>SHIPSF000209285</v>
      </c>
      <c r="AJ500"/>
      <c r="AK500"/>
      <c r="AL500"/>
      <c r="AM500"/>
      <c r="AN500"/>
    </row>
    <row r="501" spans="1:40" x14ac:dyDescent="0.25">
      <c r="A501"/>
      <c r="B501"/>
      <c r="C501"/>
      <c r="D501"/>
      <c r="E501"/>
      <c r="F501"/>
      <c r="G501"/>
      <c r="H501"/>
      <c r="I501"/>
      <c r="U501" t="str">
        <f t="shared" si="13"/>
        <v>Madison Co School District, KY</v>
      </c>
      <c r="V501" t="s">
        <v>41</v>
      </c>
      <c r="W501" t="s">
        <v>54</v>
      </c>
      <c r="X501" t="s">
        <v>1992</v>
      </c>
      <c r="Y501" t="s">
        <v>1993</v>
      </c>
      <c r="Z501" t="s">
        <v>1992</v>
      </c>
      <c r="AA501" t="s">
        <v>1993</v>
      </c>
      <c r="AB501" t="s">
        <v>2005</v>
      </c>
      <c r="AC501" t="s">
        <v>4691</v>
      </c>
      <c r="AD501" t="s">
        <v>2006</v>
      </c>
      <c r="AE501" t="s">
        <v>2007</v>
      </c>
      <c r="AF501" t="s">
        <v>54</v>
      </c>
      <c r="AG501" t="s">
        <v>2008</v>
      </c>
      <c r="AH501" s="18" t="str">
        <f>IFERROR(VLOOKUP(AB501&amp;AC501&amp;AD501&amp;AE501&amp;AF501&amp;AG501,Addresses!A:D,4,FALSE), "000000000000000")</f>
        <v>SHIPSF000147738</v>
      </c>
      <c r="AJ501"/>
      <c r="AK501"/>
      <c r="AL501"/>
      <c r="AM501"/>
      <c r="AN501"/>
    </row>
    <row r="502" spans="1:40" x14ac:dyDescent="0.25">
      <c r="A502"/>
      <c r="B502"/>
      <c r="C502"/>
      <c r="D502"/>
      <c r="E502"/>
      <c r="F502"/>
      <c r="G502"/>
      <c r="H502"/>
      <c r="I502"/>
      <c r="U502" t="str">
        <f t="shared" si="13"/>
        <v>Madison Co School District, KY</v>
      </c>
      <c r="V502" t="s">
        <v>41</v>
      </c>
      <c r="W502" t="s">
        <v>54</v>
      </c>
      <c r="X502" t="s">
        <v>1992</v>
      </c>
      <c r="Y502" t="s">
        <v>1993</v>
      </c>
      <c r="Z502" t="s">
        <v>1992</v>
      </c>
      <c r="AA502" t="s">
        <v>1993</v>
      </c>
      <c r="AB502" t="s">
        <v>2003</v>
      </c>
      <c r="AC502" t="s">
        <v>4692</v>
      </c>
      <c r="AD502" t="s">
        <v>2004</v>
      </c>
      <c r="AE502" t="s">
        <v>207</v>
      </c>
      <c r="AF502" t="s">
        <v>54</v>
      </c>
      <c r="AG502" t="s">
        <v>208</v>
      </c>
      <c r="AH502" s="18" t="str">
        <f>IFERROR(VLOOKUP(AB502&amp;AC502&amp;AD502&amp;AE502&amp;AF502&amp;AG502,Addresses!A:D,4,FALSE), "000000000000000")</f>
        <v>SHIPSF000100852</v>
      </c>
      <c r="AJ502"/>
      <c r="AK502"/>
      <c r="AL502"/>
      <c r="AM502"/>
      <c r="AN502"/>
    </row>
    <row r="503" spans="1:40" x14ac:dyDescent="0.25">
      <c r="A503"/>
      <c r="B503"/>
      <c r="C503"/>
      <c r="D503"/>
      <c r="E503"/>
      <c r="F503"/>
      <c r="G503"/>
      <c r="H503"/>
      <c r="I503"/>
      <c r="U503" t="str">
        <f t="shared" si="13"/>
        <v>Madison Co School District, KY</v>
      </c>
      <c r="V503" t="s">
        <v>41</v>
      </c>
      <c r="W503" t="s">
        <v>54</v>
      </c>
      <c r="X503" t="s">
        <v>1992</v>
      </c>
      <c r="Y503" t="s">
        <v>1993</v>
      </c>
      <c r="Z503" t="s">
        <v>1992</v>
      </c>
      <c r="AA503" t="s">
        <v>1993</v>
      </c>
      <c r="AB503" t="s">
        <v>3293</v>
      </c>
      <c r="AC503" t="s">
        <v>3292</v>
      </c>
      <c r="AD503" t="s">
        <v>3291</v>
      </c>
      <c r="AE503" t="s">
        <v>1740</v>
      </c>
      <c r="AF503" t="s">
        <v>54</v>
      </c>
      <c r="AG503" t="s">
        <v>1741</v>
      </c>
      <c r="AH503" s="18" t="str">
        <f>IFERROR(VLOOKUP(AB503&amp;AC503&amp;AD503&amp;AE503&amp;AF503&amp;AG503,Addresses!A:D,4,FALSE), "000000000000000")</f>
        <v>SHIPSF000123464</v>
      </c>
      <c r="AJ503"/>
      <c r="AK503"/>
      <c r="AL503"/>
      <c r="AM503"/>
      <c r="AN503"/>
    </row>
    <row r="504" spans="1:40" x14ac:dyDescent="0.25">
      <c r="A504"/>
      <c r="B504"/>
      <c r="C504"/>
      <c r="D504"/>
      <c r="E504"/>
      <c r="F504"/>
      <c r="G504"/>
      <c r="H504"/>
      <c r="I504"/>
      <c r="U504" t="str">
        <f t="shared" si="13"/>
        <v>Magoffin Co School District, KY</v>
      </c>
      <c r="V504" t="s">
        <v>41</v>
      </c>
      <c r="W504" t="s">
        <v>54</v>
      </c>
      <c r="X504" t="s">
        <v>2009</v>
      </c>
      <c r="Y504" t="s">
        <v>2010</v>
      </c>
      <c r="Z504" t="s">
        <v>2009</v>
      </c>
      <c r="AA504" t="s">
        <v>2010</v>
      </c>
      <c r="AB504" t="s">
        <v>2016</v>
      </c>
      <c r="AC504" t="s">
        <v>2017</v>
      </c>
      <c r="AD504" t="s">
        <v>2018</v>
      </c>
      <c r="AE504" t="s">
        <v>2014</v>
      </c>
      <c r="AF504" t="s">
        <v>54</v>
      </c>
      <c r="AG504" t="s">
        <v>2015</v>
      </c>
      <c r="AH504" s="18" t="str">
        <f>IFERROR(VLOOKUP(AB504&amp;AC504&amp;AD504&amp;AE504&amp;AF504&amp;AG504,Addresses!A:D,4,FALSE), "000000000000000")</f>
        <v>SHIPSF000123094</v>
      </c>
      <c r="AJ504"/>
      <c r="AK504"/>
      <c r="AL504"/>
      <c r="AM504"/>
      <c r="AN504"/>
    </row>
    <row r="505" spans="1:40" x14ac:dyDescent="0.25">
      <c r="A505"/>
      <c r="B505"/>
      <c r="C505"/>
      <c r="D505"/>
      <c r="E505"/>
      <c r="F505"/>
      <c r="G505"/>
      <c r="H505"/>
      <c r="I505"/>
      <c r="U505" t="str">
        <f t="shared" si="13"/>
        <v>Magoffin Co School District, KY</v>
      </c>
      <c r="V505" t="s">
        <v>41</v>
      </c>
      <c r="W505" t="s">
        <v>54</v>
      </c>
      <c r="X505" t="s">
        <v>2009</v>
      </c>
      <c r="Y505" t="s">
        <v>2010</v>
      </c>
      <c r="Z505" t="s">
        <v>2009</v>
      </c>
      <c r="AA505" t="s">
        <v>2010</v>
      </c>
      <c r="AB505" t="s">
        <v>2019</v>
      </c>
      <c r="AC505" t="s">
        <v>2020</v>
      </c>
      <c r="AD505" t="s">
        <v>2021</v>
      </c>
      <c r="AE505" t="s">
        <v>2014</v>
      </c>
      <c r="AF505" t="s">
        <v>54</v>
      </c>
      <c r="AG505" t="s">
        <v>2015</v>
      </c>
      <c r="AH505" s="18" t="str">
        <f>IFERROR(VLOOKUP(AB505&amp;AC505&amp;AD505&amp;AE505&amp;AF505&amp;AG505,Addresses!A:D,4,FALSE), "000000000000000")</f>
        <v>SHIPSF000043245</v>
      </c>
      <c r="AJ505"/>
      <c r="AK505"/>
      <c r="AL505"/>
      <c r="AM505"/>
      <c r="AN505"/>
    </row>
    <row r="506" spans="1:40" x14ac:dyDescent="0.25">
      <c r="A506"/>
      <c r="B506"/>
      <c r="C506"/>
      <c r="D506"/>
      <c r="E506"/>
      <c r="F506"/>
      <c r="G506"/>
      <c r="H506"/>
      <c r="I506"/>
      <c r="U506" t="str">
        <f t="shared" si="13"/>
        <v>Magoffin Co School District, KY</v>
      </c>
      <c r="V506" t="s">
        <v>41</v>
      </c>
      <c r="W506" t="s">
        <v>54</v>
      </c>
      <c r="X506" t="s">
        <v>2009</v>
      </c>
      <c r="Y506" t="s">
        <v>2010</v>
      </c>
      <c r="Z506" t="s">
        <v>2009</v>
      </c>
      <c r="AA506" t="s">
        <v>2010</v>
      </c>
      <c r="AB506" t="s">
        <v>2011</v>
      </c>
      <c r="AC506" t="s">
        <v>2012</v>
      </c>
      <c r="AD506" t="s">
        <v>2013</v>
      </c>
      <c r="AE506" t="s">
        <v>2014</v>
      </c>
      <c r="AF506" t="s">
        <v>54</v>
      </c>
      <c r="AG506" t="s">
        <v>2015</v>
      </c>
      <c r="AH506" s="18" t="str">
        <f>IFERROR(VLOOKUP(AB506&amp;AC506&amp;AD506&amp;AE506&amp;AF506&amp;AG506,Addresses!A:D,4,FALSE), "000000000000000")</f>
        <v>SHIPSF000044568</v>
      </c>
      <c r="AJ506"/>
      <c r="AK506"/>
      <c r="AL506"/>
      <c r="AM506"/>
      <c r="AN506"/>
    </row>
    <row r="507" spans="1:40" x14ac:dyDescent="0.25">
      <c r="A507"/>
      <c r="B507"/>
      <c r="C507"/>
      <c r="D507"/>
      <c r="E507"/>
      <c r="F507"/>
      <c r="G507"/>
      <c r="H507"/>
      <c r="I507"/>
      <c r="U507" t="str">
        <f t="shared" si="13"/>
        <v>Marion Co Public Schools, KY</v>
      </c>
      <c r="V507" t="s">
        <v>41</v>
      </c>
      <c r="W507" t="s">
        <v>54</v>
      </c>
      <c r="X507" t="s">
        <v>2022</v>
      </c>
      <c r="Y507" t="s">
        <v>2023</v>
      </c>
      <c r="Z507" t="s">
        <v>2022</v>
      </c>
      <c r="AA507" t="s">
        <v>2023</v>
      </c>
      <c r="AB507" t="s">
        <v>2032</v>
      </c>
      <c r="AC507" t="s">
        <v>2033</v>
      </c>
      <c r="AD507" t="s">
        <v>2034</v>
      </c>
      <c r="AE507" t="s">
        <v>2027</v>
      </c>
      <c r="AF507" t="s">
        <v>54</v>
      </c>
      <c r="AG507" t="s">
        <v>2028</v>
      </c>
      <c r="AH507" s="18" t="str">
        <f>IFERROR(VLOOKUP(AB507&amp;AC507&amp;AD507&amp;AE507&amp;AF507&amp;AG507,Addresses!A:D,4,FALSE), "000000000000000")</f>
        <v>SHIPSF000043960</v>
      </c>
      <c r="AJ507"/>
      <c r="AK507"/>
      <c r="AL507"/>
      <c r="AM507"/>
      <c r="AN507"/>
    </row>
    <row r="508" spans="1:40" x14ac:dyDescent="0.25">
      <c r="A508"/>
      <c r="B508"/>
      <c r="C508"/>
      <c r="D508"/>
      <c r="E508"/>
      <c r="F508"/>
      <c r="G508"/>
      <c r="H508"/>
      <c r="I508"/>
      <c r="U508" t="str">
        <f t="shared" si="13"/>
        <v>Marion Co Public Schools, KY</v>
      </c>
      <c r="V508" t="s">
        <v>41</v>
      </c>
      <c r="W508" t="s">
        <v>54</v>
      </c>
      <c r="X508" t="s">
        <v>2022</v>
      </c>
      <c r="Y508" t="s">
        <v>2023</v>
      </c>
      <c r="Z508" t="s">
        <v>2022</v>
      </c>
      <c r="AA508" t="s">
        <v>2023</v>
      </c>
      <c r="AB508" t="s">
        <v>2029</v>
      </c>
      <c r="AC508" t="s">
        <v>2030</v>
      </c>
      <c r="AD508" t="s">
        <v>2031</v>
      </c>
      <c r="AE508" t="s">
        <v>2027</v>
      </c>
      <c r="AF508" t="s">
        <v>54</v>
      </c>
      <c r="AG508" t="s">
        <v>2028</v>
      </c>
      <c r="AH508" s="18" t="str">
        <f>IFERROR(VLOOKUP(AB508&amp;AC508&amp;AD508&amp;AE508&amp;AF508&amp;AG508,Addresses!A:D,4,FALSE), "000000000000000")</f>
        <v>SHIPSF000044124</v>
      </c>
      <c r="AJ508"/>
      <c r="AK508"/>
      <c r="AL508"/>
      <c r="AM508"/>
      <c r="AN508"/>
    </row>
    <row r="509" spans="1:40" x14ac:dyDescent="0.25">
      <c r="A509"/>
      <c r="B509"/>
      <c r="C509"/>
      <c r="D509"/>
      <c r="E509"/>
      <c r="F509"/>
      <c r="G509"/>
      <c r="H509"/>
      <c r="I509"/>
      <c r="U509" t="str">
        <f t="shared" si="13"/>
        <v>Marion Co Public Schools, KY</v>
      </c>
      <c r="V509" t="s">
        <v>41</v>
      </c>
      <c r="W509" t="s">
        <v>54</v>
      </c>
      <c r="X509" t="s">
        <v>2022</v>
      </c>
      <c r="Y509" t="s">
        <v>2023</v>
      </c>
      <c r="Z509" t="s">
        <v>2022</v>
      </c>
      <c r="AA509" t="s">
        <v>2023</v>
      </c>
      <c r="AB509" t="s">
        <v>2035</v>
      </c>
      <c r="AC509" t="s">
        <v>4707</v>
      </c>
      <c r="AD509" t="s">
        <v>2036</v>
      </c>
      <c r="AE509" t="s">
        <v>2037</v>
      </c>
      <c r="AF509" t="s">
        <v>54</v>
      </c>
      <c r="AG509" t="s">
        <v>2038</v>
      </c>
      <c r="AH509" s="18" t="str">
        <f>IFERROR(VLOOKUP(AB509&amp;AC509&amp;AD509&amp;AE509&amp;AF509&amp;AG509,Addresses!A:D,4,FALSE), "000000000000000")</f>
        <v>SHIPSF000123223</v>
      </c>
      <c r="AJ509"/>
      <c r="AK509"/>
      <c r="AL509"/>
      <c r="AM509"/>
      <c r="AN509"/>
    </row>
    <row r="510" spans="1:40" x14ac:dyDescent="0.25">
      <c r="A510"/>
      <c r="B510"/>
      <c r="C510"/>
      <c r="D510"/>
      <c r="E510"/>
      <c r="F510"/>
      <c r="G510"/>
      <c r="H510"/>
      <c r="I510"/>
      <c r="U510" t="str">
        <f t="shared" si="13"/>
        <v>Marion Co Public Schools, KY</v>
      </c>
      <c r="V510" t="s">
        <v>41</v>
      </c>
      <c r="W510" t="s">
        <v>54</v>
      </c>
      <c r="X510" t="s">
        <v>2022</v>
      </c>
      <c r="Y510" t="s">
        <v>2023</v>
      </c>
      <c r="Z510" t="s">
        <v>2022</v>
      </c>
      <c r="AA510" t="s">
        <v>2023</v>
      </c>
      <c r="AB510" t="s">
        <v>2024</v>
      </c>
      <c r="AC510" t="s">
        <v>2025</v>
      </c>
      <c r="AD510" t="s">
        <v>2026</v>
      </c>
      <c r="AE510" t="s">
        <v>2027</v>
      </c>
      <c r="AF510" t="s">
        <v>54</v>
      </c>
      <c r="AG510" t="s">
        <v>2028</v>
      </c>
      <c r="AH510" s="18" t="str">
        <f>IFERROR(VLOOKUP(AB510&amp;AC510&amp;AD510&amp;AE510&amp;AF510&amp;AG510,Addresses!A:D,4,FALSE), "000000000000000")</f>
        <v>SHIPSF000123220</v>
      </c>
      <c r="AJ510"/>
      <c r="AK510"/>
      <c r="AL510"/>
      <c r="AM510"/>
      <c r="AN510"/>
    </row>
    <row r="511" spans="1:40" x14ac:dyDescent="0.25">
      <c r="A511"/>
      <c r="B511"/>
      <c r="C511"/>
      <c r="D511"/>
      <c r="E511"/>
      <c r="F511"/>
      <c r="G511"/>
      <c r="H511"/>
      <c r="I511"/>
      <c r="U511" t="str">
        <f t="shared" si="13"/>
        <v>Marshall Co School District, KY</v>
      </c>
      <c r="V511" t="s">
        <v>41</v>
      </c>
      <c r="W511" t="s">
        <v>54</v>
      </c>
      <c r="X511" t="s">
        <v>2039</v>
      </c>
      <c r="Y511" t="s">
        <v>2040</v>
      </c>
      <c r="Z511" t="s">
        <v>2039</v>
      </c>
      <c r="AA511" t="s">
        <v>2040</v>
      </c>
      <c r="AB511" t="s">
        <v>2046</v>
      </c>
      <c r="AC511" t="s">
        <v>2047</v>
      </c>
      <c r="AD511" t="s">
        <v>4714</v>
      </c>
      <c r="AE511" t="s">
        <v>2048</v>
      </c>
      <c r="AF511" t="s">
        <v>54</v>
      </c>
      <c r="AG511" t="s">
        <v>2049</v>
      </c>
      <c r="AH511" s="18" t="str">
        <f>IFERROR(VLOOKUP(AB511&amp;AC511&amp;AD511&amp;AE511&amp;AF511&amp;AG511,Addresses!A:D,4,FALSE), "000000000000000")</f>
        <v>SHIPSF000105944</v>
      </c>
      <c r="AJ511"/>
      <c r="AK511"/>
      <c r="AL511"/>
      <c r="AM511"/>
      <c r="AN511"/>
    </row>
    <row r="512" spans="1:40" x14ac:dyDescent="0.25">
      <c r="A512"/>
      <c r="B512"/>
      <c r="C512"/>
      <c r="D512"/>
      <c r="E512"/>
      <c r="F512"/>
      <c r="G512"/>
      <c r="H512"/>
      <c r="I512"/>
      <c r="U512" t="str">
        <f t="shared" si="13"/>
        <v>Marshall Co School District, KY</v>
      </c>
      <c r="V512" t="s">
        <v>41</v>
      </c>
      <c r="W512" t="s">
        <v>54</v>
      </c>
      <c r="X512" t="s">
        <v>2039</v>
      </c>
      <c r="Y512" t="s">
        <v>2040</v>
      </c>
      <c r="Z512" t="s">
        <v>2039</v>
      </c>
      <c r="AA512" t="s">
        <v>2040</v>
      </c>
      <c r="AB512" t="s">
        <v>2055</v>
      </c>
      <c r="AC512" t="s">
        <v>4715</v>
      </c>
      <c r="AD512" t="s">
        <v>2056</v>
      </c>
      <c r="AE512" t="s">
        <v>2044</v>
      </c>
      <c r="AF512" t="s">
        <v>54</v>
      </c>
      <c r="AG512" t="s">
        <v>2045</v>
      </c>
      <c r="AH512" s="18" t="str">
        <f>IFERROR(VLOOKUP(AB512&amp;AC512&amp;AD512&amp;AE512&amp;AF512&amp;AG512,Addresses!A:D,4,FALSE), "000000000000000")</f>
        <v>SHIPSF000044138</v>
      </c>
      <c r="AJ512"/>
      <c r="AK512"/>
      <c r="AL512"/>
      <c r="AM512"/>
      <c r="AN512"/>
    </row>
    <row r="513" spans="1:40" x14ac:dyDescent="0.25">
      <c r="A513"/>
      <c r="B513"/>
      <c r="C513"/>
      <c r="D513"/>
      <c r="E513"/>
      <c r="F513"/>
      <c r="G513"/>
      <c r="H513"/>
      <c r="I513"/>
      <c r="U513" t="str">
        <f t="shared" si="13"/>
        <v>Marshall Co School District, KY</v>
      </c>
      <c r="V513" t="s">
        <v>41</v>
      </c>
      <c r="W513" t="s">
        <v>54</v>
      </c>
      <c r="X513" t="s">
        <v>2039</v>
      </c>
      <c r="Y513" t="s">
        <v>2040</v>
      </c>
      <c r="Z513" t="s">
        <v>2039</v>
      </c>
      <c r="AA513" t="s">
        <v>2040</v>
      </c>
      <c r="AB513" t="s">
        <v>2057</v>
      </c>
      <c r="AC513" t="s">
        <v>2058</v>
      </c>
      <c r="AD513" t="s">
        <v>2059</v>
      </c>
      <c r="AE513" t="s">
        <v>2044</v>
      </c>
      <c r="AF513" t="s">
        <v>54</v>
      </c>
      <c r="AG513" t="s">
        <v>2045</v>
      </c>
      <c r="AH513" s="18" t="str">
        <f>IFERROR(VLOOKUP(AB513&amp;AC513&amp;AD513&amp;AE513&amp;AF513&amp;AG513,Addresses!A:D,4,FALSE), "000000000000000")</f>
        <v>SHIPSF000123168</v>
      </c>
      <c r="AJ513"/>
      <c r="AK513"/>
      <c r="AL513"/>
      <c r="AM513"/>
      <c r="AN513"/>
    </row>
    <row r="514" spans="1:40" x14ac:dyDescent="0.25">
      <c r="A514"/>
      <c r="B514"/>
      <c r="C514"/>
      <c r="D514"/>
      <c r="E514"/>
      <c r="F514"/>
      <c r="G514"/>
      <c r="H514"/>
      <c r="I514"/>
      <c r="U514" t="str">
        <f t="shared" si="13"/>
        <v>Marshall Co School District, KY</v>
      </c>
      <c r="V514" t="s">
        <v>41</v>
      </c>
      <c r="W514" t="s">
        <v>54</v>
      </c>
      <c r="X514" t="s">
        <v>2039</v>
      </c>
      <c r="Y514" t="s">
        <v>2040</v>
      </c>
      <c r="Z514" t="s">
        <v>2039</v>
      </c>
      <c r="AA514" t="s">
        <v>2040</v>
      </c>
      <c r="AB514" t="s">
        <v>2050</v>
      </c>
      <c r="AC514" t="s">
        <v>1056</v>
      </c>
      <c r="AD514" t="s">
        <v>2051</v>
      </c>
      <c r="AE514" t="s">
        <v>2044</v>
      </c>
      <c r="AF514" t="s">
        <v>54</v>
      </c>
      <c r="AG514" t="s">
        <v>2045</v>
      </c>
      <c r="AH514" s="18" t="str">
        <f>IFERROR(VLOOKUP(AB514&amp;AC514&amp;AD514&amp;AE514&amp;AF514&amp;AG514,Addresses!A:D,4,FALSE), "000000000000000")</f>
        <v>SHIPSF000123169</v>
      </c>
      <c r="AJ514"/>
      <c r="AK514"/>
      <c r="AL514"/>
      <c r="AM514"/>
      <c r="AN514"/>
    </row>
    <row r="515" spans="1:40" x14ac:dyDescent="0.25">
      <c r="A515"/>
      <c r="B515"/>
      <c r="C515"/>
      <c r="D515"/>
      <c r="E515"/>
      <c r="F515"/>
      <c r="G515"/>
      <c r="H515"/>
      <c r="I515"/>
      <c r="U515" t="str">
        <f t="shared" ref="U515:U578" si="14">Y515&amp;", KY"</f>
        <v>Marshall Co School District, KY</v>
      </c>
      <c r="V515" t="s">
        <v>41</v>
      </c>
      <c r="W515" t="s">
        <v>54</v>
      </c>
      <c r="X515" t="s">
        <v>2039</v>
      </c>
      <c r="Y515" t="s">
        <v>2040</v>
      </c>
      <c r="Z515" t="s">
        <v>2039</v>
      </c>
      <c r="AA515" t="s">
        <v>2040</v>
      </c>
      <c r="AB515" t="s">
        <v>2041</v>
      </c>
      <c r="AC515" t="s">
        <v>2042</v>
      </c>
      <c r="AD515" t="s">
        <v>2043</v>
      </c>
      <c r="AE515" t="s">
        <v>2044</v>
      </c>
      <c r="AF515" t="s">
        <v>54</v>
      </c>
      <c r="AG515" t="s">
        <v>2045</v>
      </c>
      <c r="AH515" s="18" t="str">
        <f>IFERROR(VLOOKUP(AB515&amp;AC515&amp;AD515&amp;AE515&amp;AF515&amp;AG515,Addresses!A:D,4,FALSE), "000000000000000")</f>
        <v>SHIPSF000123167</v>
      </c>
      <c r="AJ515"/>
      <c r="AK515"/>
      <c r="AL515"/>
      <c r="AM515"/>
      <c r="AN515"/>
    </row>
    <row r="516" spans="1:40" x14ac:dyDescent="0.25">
      <c r="A516"/>
      <c r="B516"/>
      <c r="C516"/>
      <c r="D516"/>
      <c r="E516"/>
      <c r="F516"/>
      <c r="G516"/>
      <c r="H516"/>
      <c r="I516"/>
      <c r="U516" t="str">
        <f t="shared" si="14"/>
        <v>Marshall Co School District, KY</v>
      </c>
      <c r="V516" t="s">
        <v>41</v>
      </c>
      <c r="W516" t="s">
        <v>54</v>
      </c>
      <c r="X516" t="s">
        <v>2039</v>
      </c>
      <c r="Y516" t="s">
        <v>2040</v>
      </c>
      <c r="Z516" t="s">
        <v>2039</v>
      </c>
      <c r="AA516" t="s">
        <v>2040</v>
      </c>
      <c r="AB516" t="s">
        <v>2052</v>
      </c>
      <c r="AC516" t="s">
        <v>2053</v>
      </c>
      <c r="AD516" t="s">
        <v>2054</v>
      </c>
      <c r="AE516" t="s">
        <v>2044</v>
      </c>
      <c r="AF516" t="s">
        <v>54</v>
      </c>
      <c r="AG516" t="s">
        <v>2045</v>
      </c>
      <c r="AH516" s="18" t="str">
        <f>IFERROR(VLOOKUP(AB516&amp;AC516&amp;AD516&amp;AE516&amp;AF516&amp;AG516,Addresses!A:D,4,FALSE), "000000000000000")</f>
        <v>SHIPSF000043416</v>
      </c>
      <c r="AJ516"/>
      <c r="AK516"/>
      <c r="AL516"/>
      <c r="AM516"/>
      <c r="AN516"/>
    </row>
    <row r="517" spans="1:40" x14ac:dyDescent="0.25">
      <c r="A517"/>
      <c r="B517"/>
      <c r="C517"/>
      <c r="D517"/>
      <c r="E517"/>
      <c r="F517"/>
      <c r="G517"/>
      <c r="H517"/>
      <c r="I517"/>
      <c r="U517" t="str">
        <f t="shared" si="14"/>
        <v>Martin Co School District, KY</v>
      </c>
      <c r="V517" t="s">
        <v>41</v>
      </c>
      <c r="W517" t="s">
        <v>54</v>
      </c>
      <c r="X517" t="s">
        <v>2060</v>
      </c>
      <c r="Y517" t="s">
        <v>2061</v>
      </c>
      <c r="Z517" t="s">
        <v>2060</v>
      </c>
      <c r="AA517" t="s">
        <v>2061</v>
      </c>
      <c r="AB517" t="s">
        <v>2062</v>
      </c>
      <c r="AC517" t="s">
        <v>4725</v>
      </c>
      <c r="AD517" t="s">
        <v>2063</v>
      </c>
      <c r="AE517" t="s">
        <v>2064</v>
      </c>
      <c r="AF517" t="s">
        <v>54</v>
      </c>
      <c r="AG517" t="s">
        <v>2065</v>
      </c>
      <c r="AH517" s="18" t="str">
        <f>IFERROR(VLOOKUP(AB517&amp;AC517&amp;AD517&amp;AE517&amp;AF517&amp;AG517,Addresses!A:D,4,FALSE), "000000000000000")</f>
        <v>SHIPSF000213149</v>
      </c>
      <c r="AJ517"/>
      <c r="AK517"/>
      <c r="AL517"/>
      <c r="AM517"/>
      <c r="AN517"/>
    </row>
    <row r="518" spans="1:40" x14ac:dyDescent="0.25">
      <c r="A518"/>
      <c r="B518"/>
      <c r="C518"/>
      <c r="D518"/>
      <c r="E518"/>
      <c r="F518"/>
      <c r="G518"/>
      <c r="H518"/>
      <c r="I518"/>
      <c r="U518" t="str">
        <f t="shared" si="14"/>
        <v>Martin Co School District, KY</v>
      </c>
      <c r="V518" t="s">
        <v>41</v>
      </c>
      <c r="W518" t="s">
        <v>54</v>
      </c>
      <c r="X518" t="s">
        <v>2060</v>
      </c>
      <c r="Y518" t="s">
        <v>2061</v>
      </c>
      <c r="Z518" t="s">
        <v>2060</v>
      </c>
      <c r="AA518" t="s">
        <v>2061</v>
      </c>
      <c r="AB518" t="s">
        <v>2066</v>
      </c>
      <c r="AC518" t="s">
        <v>2067</v>
      </c>
      <c r="AD518" t="s">
        <v>2068</v>
      </c>
      <c r="AE518" t="s">
        <v>2064</v>
      </c>
      <c r="AF518" t="s">
        <v>54</v>
      </c>
      <c r="AG518" t="s">
        <v>2065</v>
      </c>
      <c r="AH518" s="18" t="str">
        <f>IFERROR(VLOOKUP(AB518&amp;AC518&amp;AD518&amp;AE518&amp;AF518&amp;AG518,Addresses!A:D,4,FALSE), "000000000000000")</f>
        <v>SHIPSF000017075</v>
      </c>
      <c r="AJ518"/>
      <c r="AK518"/>
      <c r="AL518"/>
      <c r="AM518"/>
      <c r="AN518"/>
    </row>
    <row r="519" spans="1:40" x14ac:dyDescent="0.25">
      <c r="A519"/>
      <c r="B519"/>
      <c r="C519"/>
      <c r="D519"/>
      <c r="E519"/>
      <c r="F519"/>
      <c r="G519"/>
      <c r="H519"/>
      <c r="I519"/>
      <c r="U519" t="str">
        <f t="shared" si="14"/>
        <v>Martin Co School District, KY</v>
      </c>
      <c r="V519" t="s">
        <v>41</v>
      </c>
      <c r="W519" t="s">
        <v>54</v>
      </c>
      <c r="X519" t="s">
        <v>2060</v>
      </c>
      <c r="Y519" t="s">
        <v>2061</v>
      </c>
      <c r="Z519" t="s">
        <v>2060</v>
      </c>
      <c r="AA519" t="s">
        <v>2061</v>
      </c>
      <c r="AB519" t="s">
        <v>2069</v>
      </c>
      <c r="AC519" t="s">
        <v>4728</v>
      </c>
      <c r="AD519" t="s">
        <v>2070</v>
      </c>
      <c r="AE519" t="s">
        <v>2071</v>
      </c>
      <c r="AF519" t="s">
        <v>54</v>
      </c>
      <c r="AG519" t="s">
        <v>2072</v>
      </c>
      <c r="AH519" s="18" t="str">
        <f>IFERROR(VLOOKUP(AB519&amp;AC519&amp;AD519&amp;AE519&amp;AF519&amp;AG519,Addresses!A:D,4,FALSE), "000000000000000")</f>
        <v>SHIPSF000043268</v>
      </c>
      <c r="AJ519"/>
      <c r="AK519"/>
      <c r="AL519"/>
      <c r="AM519"/>
      <c r="AN519"/>
    </row>
    <row r="520" spans="1:40" x14ac:dyDescent="0.25">
      <c r="A520"/>
      <c r="B520"/>
      <c r="C520"/>
      <c r="D520"/>
      <c r="E520"/>
      <c r="F520"/>
      <c r="G520"/>
      <c r="H520"/>
      <c r="I520"/>
      <c r="U520" t="str">
        <f t="shared" si="14"/>
        <v>Mason Co School District, KY</v>
      </c>
      <c r="V520" t="s">
        <v>41</v>
      </c>
      <c r="W520" t="s">
        <v>54</v>
      </c>
      <c r="X520" t="s">
        <v>2073</v>
      </c>
      <c r="Y520" t="s">
        <v>2074</v>
      </c>
      <c r="Z520" t="s">
        <v>2073</v>
      </c>
      <c r="AA520" t="s">
        <v>2074</v>
      </c>
      <c r="AB520" t="s">
        <v>2075</v>
      </c>
      <c r="AC520" t="s">
        <v>2076</v>
      </c>
      <c r="AD520" t="s">
        <v>2077</v>
      </c>
      <c r="AE520" t="s">
        <v>2078</v>
      </c>
      <c r="AF520" t="s">
        <v>54</v>
      </c>
      <c r="AG520" t="s">
        <v>2079</v>
      </c>
      <c r="AH520" s="18" t="str">
        <f>IFERROR(VLOOKUP(AB520&amp;AC520&amp;AD520&amp;AE520&amp;AF520&amp;AG520,Addresses!A:D,4,FALSE), "000000000000000")</f>
        <v>SHIPSF000098450</v>
      </c>
      <c r="AJ520"/>
      <c r="AK520"/>
      <c r="AL520"/>
      <c r="AM520"/>
      <c r="AN520"/>
    </row>
    <row r="521" spans="1:40" x14ac:dyDescent="0.25">
      <c r="A521"/>
      <c r="B521"/>
      <c r="C521"/>
      <c r="D521"/>
      <c r="E521"/>
      <c r="F521"/>
      <c r="G521"/>
      <c r="H521"/>
      <c r="I521"/>
      <c r="U521" t="str">
        <f t="shared" si="14"/>
        <v>Mayfield Ind School District, KY</v>
      </c>
      <c r="V521" t="s">
        <v>41</v>
      </c>
      <c r="W521" t="s">
        <v>54</v>
      </c>
      <c r="X521" t="s">
        <v>2080</v>
      </c>
      <c r="Y521" t="s">
        <v>2081</v>
      </c>
      <c r="Z521" t="s">
        <v>2080</v>
      </c>
      <c r="AA521" t="s">
        <v>2081</v>
      </c>
      <c r="AB521" t="s">
        <v>2082</v>
      </c>
      <c r="AC521" t="s">
        <v>2083</v>
      </c>
      <c r="AD521" t="s">
        <v>2084</v>
      </c>
      <c r="AE521" t="s">
        <v>1058</v>
      </c>
      <c r="AF521" t="s">
        <v>54</v>
      </c>
      <c r="AG521" t="s">
        <v>1059</v>
      </c>
      <c r="AH521" s="18" t="str">
        <f>IFERROR(VLOOKUP(AB521&amp;AC521&amp;AD521&amp;AE521&amp;AF521&amp;AG521,Addresses!A:D,4,FALSE), "000000000000000")</f>
        <v>SHIPSF000043218</v>
      </c>
      <c r="AJ521"/>
      <c r="AK521"/>
      <c r="AL521"/>
      <c r="AM521"/>
      <c r="AN521"/>
    </row>
    <row r="522" spans="1:40" x14ac:dyDescent="0.25">
      <c r="A522"/>
      <c r="B522"/>
      <c r="C522"/>
      <c r="D522"/>
      <c r="E522"/>
      <c r="F522"/>
      <c r="G522"/>
      <c r="H522"/>
      <c r="I522"/>
      <c r="U522" t="str">
        <f t="shared" si="14"/>
        <v>McCracken Co Public SD, KY</v>
      </c>
      <c r="V522" t="s">
        <v>41</v>
      </c>
      <c r="W522" t="s">
        <v>54</v>
      </c>
      <c r="X522" t="s">
        <v>2085</v>
      </c>
      <c r="Y522" t="s">
        <v>4070</v>
      </c>
      <c r="Z522" t="s">
        <v>2085</v>
      </c>
      <c r="AA522" t="s">
        <v>4070</v>
      </c>
      <c r="AB522" t="s">
        <v>2086</v>
      </c>
      <c r="AC522" t="s">
        <v>2087</v>
      </c>
      <c r="AD522" t="s">
        <v>2088</v>
      </c>
      <c r="AE522" t="s">
        <v>2089</v>
      </c>
      <c r="AF522" t="s">
        <v>54</v>
      </c>
      <c r="AG522" t="s">
        <v>2090</v>
      </c>
      <c r="AH522" s="18" t="str">
        <f>IFERROR(VLOOKUP(AB522&amp;AC522&amp;AD522&amp;AE522&amp;AF522&amp;AG522,Addresses!A:D,4,FALSE), "000000000000000")</f>
        <v>SHIPSF000043975</v>
      </c>
      <c r="AJ522"/>
      <c r="AK522"/>
      <c r="AL522"/>
      <c r="AM522"/>
      <c r="AN522"/>
    </row>
    <row r="523" spans="1:40" x14ac:dyDescent="0.25">
      <c r="A523"/>
      <c r="B523"/>
      <c r="C523"/>
      <c r="D523"/>
      <c r="E523"/>
      <c r="F523"/>
      <c r="G523"/>
      <c r="H523"/>
      <c r="I523"/>
      <c r="U523" t="str">
        <f t="shared" si="14"/>
        <v>McCracken Co Public SD, KY</v>
      </c>
      <c r="V523" t="s">
        <v>41</v>
      </c>
      <c r="W523" t="s">
        <v>54</v>
      </c>
      <c r="X523" t="s">
        <v>2085</v>
      </c>
      <c r="Y523" t="s">
        <v>4070</v>
      </c>
      <c r="Z523" t="s">
        <v>2085</v>
      </c>
      <c r="AA523" t="s">
        <v>4070</v>
      </c>
      <c r="AB523" t="s">
        <v>2103</v>
      </c>
      <c r="AC523" t="s">
        <v>4749</v>
      </c>
      <c r="AD523" t="s">
        <v>2104</v>
      </c>
      <c r="AE523" t="s">
        <v>2089</v>
      </c>
      <c r="AF523" t="s">
        <v>54</v>
      </c>
      <c r="AG523" t="s">
        <v>2099</v>
      </c>
      <c r="AH523" s="18" t="str">
        <f>IFERROR(VLOOKUP(AB523&amp;AC523&amp;AD523&amp;AE523&amp;AF523&amp;AG523,Addresses!A:D,4,FALSE), "000000000000000")</f>
        <v>SHIPSF000044085</v>
      </c>
      <c r="AJ523"/>
      <c r="AK523"/>
      <c r="AL523"/>
      <c r="AM523"/>
      <c r="AN523"/>
    </row>
    <row r="524" spans="1:40" x14ac:dyDescent="0.25">
      <c r="A524"/>
      <c r="B524"/>
      <c r="C524"/>
      <c r="D524"/>
      <c r="E524"/>
      <c r="F524"/>
      <c r="G524"/>
      <c r="H524"/>
      <c r="I524"/>
      <c r="U524" t="str">
        <f t="shared" si="14"/>
        <v>McCracken Co Public SD, KY</v>
      </c>
      <c r="V524" t="s">
        <v>41</v>
      </c>
      <c r="W524" t="s">
        <v>54</v>
      </c>
      <c r="X524" t="s">
        <v>2085</v>
      </c>
      <c r="Y524" t="s">
        <v>4070</v>
      </c>
      <c r="Z524" t="s">
        <v>2085</v>
      </c>
      <c r="AA524" t="s">
        <v>4070</v>
      </c>
      <c r="AB524" t="s">
        <v>2100</v>
      </c>
      <c r="AC524" t="s">
        <v>2101</v>
      </c>
      <c r="AD524" t="s">
        <v>2102</v>
      </c>
      <c r="AE524" t="s">
        <v>2089</v>
      </c>
      <c r="AF524" t="s">
        <v>54</v>
      </c>
      <c r="AG524" t="s">
        <v>2090</v>
      </c>
      <c r="AH524" s="18" t="str">
        <f>IFERROR(VLOOKUP(AB524&amp;AC524&amp;AD524&amp;AE524&amp;AF524&amp;AG524,Addresses!A:D,4,FALSE), "000000000000000")</f>
        <v>SHIPSF000044110</v>
      </c>
      <c r="AJ524"/>
      <c r="AK524"/>
      <c r="AL524"/>
      <c r="AM524"/>
      <c r="AN524"/>
    </row>
    <row r="525" spans="1:40" x14ac:dyDescent="0.25">
      <c r="A525"/>
      <c r="B525"/>
      <c r="C525"/>
      <c r="D525"/>
      <c r="E525"/>
      <c r="F525"/>
      <c r="G525"/>
      <c r="H525"/>
      <c r="I525"/>
      <c r="U525" t="str">
        <f t="shared" si="14"/>
        <v>McCracken Co Public SD, KY</v>
      </c>
      <c r="V525" t="s">
        <v>41</v>
      </c>
      <c r="W525" t="s">
        <v>54</v>
      </c>
      <c r="X525" t="s">
        <v>2085</v>
      </c>
      <c r="Y525" t="s">
        <v>4070</v>
      </c>
      <c r="Z525" t="s">
        <v>2085</v>
      </c>
      <c r="AA525" t="s">
        <v>4070</v>
      </c>
      <c r="AB525" t="s">
        <v>2091</v>
      </c>
      <c r="AC525" t="s">
        <v>2092</v>
      </c>
      <c r="AD525" t="s">
        <v>2093</v>
      </c>
      <c r="AE525" t="s">
        <v>2094</v>
      </c>
      <c r="AF525" t="s">
        <v>54</v>
      </c>
      <c r="AG525" t="s">
        <v>2095</v>
      </c>
      <c r="AH525" s="18" t="str">
        <f>IFERROR(VLOOKUP(AB525&amp;AC525&amp;AD525&amp;AE525&amp;AF525&amp;AG525,Addresses!A:D,4,FALSE), "000000000000000")</f>
        <v>SHIPSF000044492</v>
      </c>
      <c r="AJ525"/>
      <c r="AK525"/>
      <c r="AL525"/>
      <c r="AM525"/>
      <c r="AN525"/>
    </row>
    <row r="526" spans="1:40" x14ac:dyDescent="0.25">
      <c r="A526"/>
      <c r="B526"/>
      <c r="C526"/>
      <c r="D526"/>
      <c r="E526"/>
      <c r="F526"/>
      <c r="G526"/>
      <c r="H526"/>
      <c r="I526"/>
      <c r="U526" t="str">
        <f t="shared" si="14"/>
        <v>McCracken Co Public SD, KY</v>
      </c>
      <c r="V526" t="s">
        <v>41</v>
      </c>
      <c r="W526" t="s">
        <v>54</v>
      </c>
      <c r="X526" t="s">
        <v>2085</v>
      </c>
      <c r="Y526" t="s">
        <v>4070</v>
      </c>
      <c r="Z526" t="s">
        <v>2085</v>
      </c>
      <c r="AA526" t="s">
        <v>4070</v>
      </c>
      <c r="AB526" t="s">
        <v>2096</v>
      </c>
      <c r="AC526" t="s">
        <v>2097</v>
      </c>
      <c r="AD526" t="s">
        <v>2098</v>
      </c>
      <c r="AE526" t="s">
        <v>2089</v>
      </c>
      <c r="AF526" t="s">
        <v>54</v>
      </c>
      <c r="AG526" t="s">
        <v>2099</v>
      </c>
      <c r="AH526" s="18" t="str">
        <f>IFERROR(VLOOKUP(AB526&amp;AC526&amp;AD526&amp;AE526&amp;AF526&amp;AG526,Addresses!A:D,4,FALSE), "000000000000000")</f>
        <v>SHIPSF000123151</v>
      </c>
      <c r="AJ526"/>
      <c r="AK526"/>
      <c r="AL526"/>
      <c r="AM526"/>
      <c r="AN526"/>
    </row>
    <row r="527" spans="1:40" x14ac:dyDescent="0.25">
      <c r="A527"/>
      <c r="B527"/>
      <c r="C527"/>
      <c r="D527"/>
      <c r="E527"/>
      <c r="F527"/>
      <c r="G527"/>
      <c r="H527"/>
      <c r="I527"/>
      <c r="U527" t="str">
        <f t="shared" si="14"/>
        <v>McCreary Co School District, KY</v>
      </c>
      <c r="V527" t="s">
        <v>41</v>
      </c>
      <c r="W527" t="s">
        <v>54</v>
      </c>
      <c r="X527" t="s">
        <v>2105</v>
      </c>
      <c r="Y527" t="s">
        <v>2106</v>
      </c>
      <c r="Z527" t="s">
        <v>2105</v>
      </c>
      <c r="AA527" t="s">
        <v>2106</v>
      </c>
      <c r="AB527" t="s">
        <v>2112</v>
      </c>
      <c r="AC527" t="s">
        <v>4764</v>
      </c>
      <c r="AD527" t="s">
        <v>2113</v>
      </c>
      <c r="AE527" t="s">
        <v>2114</v>
      </c>
      <c r="AF527" t="s">
        <v>54</v>
      </c>
      <c r="AG527" t="s">
        <v>2115</v>
      </c>
      <c r="AH527" s="18" t="str">
        <f>IFERROR(VLOOKUP(AB527&amp;AC527&amp;AD527&amp;AE527&amp;AF527&amp;AG527,Addresses!A:D,4,FALSE), "000000000000000")</f>
        <v>SHIPSF000045438</v>
      </c>
      <c r="AJ527"/>
      <c r="AK527"/>
      <c r="AL527"/>
      <c r="AM527"/>
      <c r="AN527"/>
    </row>
    <row r="528" spans="1:40" x14ac:dyDescent="0.25">
      <c r="A528"/>
      <c r="B528"/>
      <c r="C528"/>
      <c r="D528"/>
      <c r="E528"/>
      <c r="F528"/>
      <c r="G528"/>
      <c r="H528"/>
      <c r="I528"/>
      <c r="U528" t="str">
        <f t="shared" si="14"/>
        <v>McCreary Co School District, KY</v>
      </c>
      <c r="V528" t="s">
        <v>41</v>
      </c>
      <c r="W528" t="s">
        <v>54</v>
      </c>
      <c r="X528" t="s">
        <v>2105</v>
      </c>
      <c r="Y528" t="s">
        <v>2106</v>
      </c>
      <c r="Z528" t="s">
        <v>2105</v>
      </c>
      <c r="AA528" t="s">
        <v>2106</v>
      </c>
      <c r="AB528" t="s">
        <v>2107</v>
      </c>
      <c r="AC528" t="s">
        <v>2108</v>
      </c>
      <c r="AD528" t="s">
        <v>2109</v>
      </c>
      <c r="AE528" t="s">
        <v>2110</v>
      </c>
      <c r="AF528" t="s">
        <v>54</v>
      </c>
      <c r="AG528" t="s">
        <v>2111</v>
      </c>
      <c r="AH528" s="18" t="str">
        <f>IFERROR(VLOOKUP(AB528&amp;AC528&amp;AD528&amp;AE528&amp;AF528&amp;AG528,Addresses!A:D,4,FALSE), "000000000000000")</f>
        <v>SHIPSF000155291</v>
      </c>
      <c r="AJ528"/>
      <c r="AK528"/>
      <c r="AL528"/>
      <c r="AM528"/>
      <c r="AN528"/>
    </row>
    <row r="529" spans="1:40" x14ac:dyDescent="0.25">
      <c r="A529"/>
      <c r="B529"/>
      <c r="C529"/>
      <c r="D529"/>
      <c r="E529"/>
      <c r="F529"/>
      <c r="G529"/>
      <c r="H529"/>
      <c r="I529"/>
      <c r="U529" t="str">
        <f t="shared" si="14"/>
        <v>McLean Co School District, KY</v>
      </c>
      <c r="V529" t="s">
        <v>41</v>
      </c>
      <c r="W529" t="s">
        <v>54</v>
      </c>
      <c r="X529" t="s">
        <v>2116</v>
      </c>
      <c r="Y529" t="s">
        <v>2117</v>
      </c>
      <c r="Z529" t="s">
        <v>2116</v>
      </c>
      <c r="AA529" t="s">
        <v>2117</v>
      </c>
      <c r="AB529" t="s">
        <v>2127</v>
      </c>
      <c r="AC529" t="s">
        <v>2128</v>
      </c>
      <c r="AD529" t="s">
        <v>4778</v>
      </c>
      <c r="AE529" t="s">
        <v>2129</v>
      </c>
      <c r="AF529" t="s">
        <v>54</v>
      </c>
      <c r="AG529" t="s">
        <v>2130</v>
      </c>
      <c r="AH529" s="18" t="str">
        <f>IFERROR(VLOOKUP(AB529&amp;AC529&amp;AD529&amp;AE529&amp;AF529&amp;AG529,Addresses!A:D,4,FALSE), "000000000000000")</f>
        <v>SHIPSF000044116</v>
      </c>
      <c r="AJ529"/>
      <c r="AK529"/>
      <c r="AL529"/>
      <c r="AM529"/>
      <c r="AN529"/>
    </row>
    <row r="530" spans="1:40" x14ac:dyDescent="0.25">
      <c r="A530"/>
      <c r="B530"/>
      <c r="C530"/>
      <c r="D530"/>
      <c r="E530"/>
      <c r="F530"/>
      <c r="G530"/>
      <c r="H530"/>
      <c r="I530"/>
      <c r="U530" t="str">
        <f t="shared" si="14"/>
        <v>McLean Co School District, KY</v>
      </c>
      <c r="V530" t="s">
        <v>41</v>
      </c>
      <c r="W530" t="s">
        <v>54</v>
      </c>
      <c r="X530" t="s">
        <v>2116</v>
      </c>
      <c r="Y530" t="s">
        <v>2117</v>
      </c>
      <c r="Z530" t="s">
        <v>2116</v>
      </c>
      <c r="AA530" t="s">
        <v>2117</v>
      </c>
      <c r="AB530" t="s">
        <v>2118</v>
      </c>
      <c r="AC530" t="s">
        <v>2119</v>
      </c>
      <c r="AD530" t="s">
        <v>2120</v>
      </c>
      <c r="AE530" t="s">
        <v>2121</v>
      </c>
      <c r="AF530" t="s">
        <v>54</v>
      </c>
      <c r="AG530" t="s">
        <v>2122</v>
      </c>
      <c r="AH530" s="18" t="str">
        <f>IFERROR(VLOOKUP(AB530&amp;AC530&amp;AD530&amp;AE530&amp;AF530&amp;AG530,Addresses!A:D,4,FALSE), "000000000000000")</f>
        <v>SHIPSF000014078</v>
      </c>
      <c r="AJ530"/>
      <c r="AK530"/>
      <c r="AL530"/>
      <c r="AM530"/>
      <c r="AN530"/>
    </row>
    <row r="531" spans="1:40" x14ac:dyDescent="0.25">
      <c r="A531"/>
      <c r="B531"/>
      <c r="C531"/>
      <c r="D531"/>
      <c r="E531"/>
      <c r="F531"/>
      <c r="G531"/>
      <c r="H531"/>
      <c r="I531"/>
      <c r="U531" t="str">
        <f t="shared" si="14"/>
        <v>McLean Co School District, KY</v>
      </c>
      <c r="V531" t="s">
        <v>41</v>
      </c>
      <c r="W531" t="s">
        <v>54</v>
      </c>
      <c r="X531" t="s">
        <v>2116</v>
      </c>
      <c r="Y531" t="s">
        <v>2117</v>
      </c>
      <c r="Z531" t="s">
        <v>2116</v>
      </c>
      <c r="AA531" t="s">
        <v>2117</v>
      </c>
      <c r="AB531" t="s">
        <v>2123</v>
      </c>
      <c r="AC531" t="s">
        <v>2124</v>
      </c>
      <c r="AD531" t="s">
        <v>4139</v>
      </c>
      <c r="AE531" t="s">
        <v>2125</v>
      </c>
      <c r="AF531" t="s">
        <v>54</v>
      </c>
      <c r="AG531" t="s">
        <v>2126</v>
      </c>
      <c r="AH531" s="18" t="str">
        <f>IFERROR(VLOOKUP(AB531&amp;AC531&amp;AD531&amp;AE531&amp;AF531&amp;AG531,Addresses!A:D,4,FALSE), "000000000000000")</f>
        <v>SHIPSF000014077</v>
      </c>
      <c r="AJ531"/>
      <c r="AK531"/>
      <c r="AL531"/>
      <c r="AM531"/>
      <c r="AN531"/>
    </row>
    <row r="532" spans="1:40" x14ac:dyDescent="0.25">
      <c r="A532"/>
      <c r="B532"/>
      <c r="C532"/>
      <c r="D532"/>
      <c r="E532"/>
      <c r="F532"/>
      <c r="G532"/>
      <c r="H532"/>
      <c r="I532"/>
      <c r="U532" t="str">
        <f t="shared" si="14"/>
        <v>Meade Co School District, KY</v>
      </c>
      <c r="V532" t="s">
        <v>41</v>
      </c>
      <c r="W532" t="s">
        <v>54</v>
      </c>
      <c r="X532" t="s">
        <v>2131</v>
      </c>
      <c r="Y532" t="s">
        <v>2132</v>
      </c>
      <c r="Z532" t="s">
        <v>2131</v>
      </c>
      <c r="AA532" t="s">
        <v>2132</v>
      </c>
      <c r="AB532" t="s">
        <v>2146</v>
      </c>
      <c r="AC532" t="s">
        <v>4787</v>
      </c>
      <c r="AD532" t="s">
        <v>2147</v>
      </c>
      <c r="AE532" t="s">
        <v>2148</v>
      </c>
      <c r="AF532" t="s">
        <v>54</v>
      </c>
      <c r="AG532" t="s">
        <v>2149</v>
      </c>
      <c r="AH532" s="18" t="str">
        <f>IFERROR(VLOOKUP(AB532&amp;AC532&amp;AD532&amp;AE532&amp;AF532&amp;AG532,Addresses!A:D,4,FALSE), "000000000000000")</f>
        <v>SHIPSF000044150</v>
      </c>
      <c r="AJ532"/>
      <c r="AK532"/>
      <c r="AL532"/>
      <c r="AM532"/>
      <c r="AN532"/>
    </row>
    <row r="533" spans="1:40" x14ac:dyDescent="0.25">
      <c r="A533"/>
      <c r="B533"/>
      <c r="C533"/>
      <c r="D533"/>
      <c r="E533"/>
      <c r="F533"/>
      <c r="G533"/>
      <c r="H533"/>
      <c r="I533"/>
      <c r="U533" t="str">
        <f t="shared" si="14"/>
        <v>Meade Co School District, KY</v>
      </c>
      <c r="V533" t="s">
        <v>41</v>
      </c>
      <c r="W533" t="s">
        <v>54</v>
      </c>
      <c r="X533" t="s">
        <v>2131</v>
      </c>
      <c r="Y533" t="s">
        <v>2132</v>
      </c>
      <c r="Z533" t="s">
        <v>2131</v>
      </c>
      <c r="AA533" t="s">
        <v>2132</v>
      </c>
      <c r="AB533" t="s">
        <v>2133</v>
      </c>
      <c r="AC533" t="s">
        <v>2134</v>
      </c>
      <c r="AD533" t="s">
        <v>2135</v>
      </c>
      <c r="AE533" t="s">
        <v>2136</v>
      </c>
      <c r="AF533" t="s">
        <v>54</v>
      </c>
      <c r="AG533" t="s">
        <v>2137</v>
      </c>
      <c r="AH533" s="18" t="str">
        <f>IFERROR(VLOOKUP(AB533&amp;AC533&amp;AD533&amp;AE533&amp;AF533&amp;AG533,Addresses!A:D,4,FALSE), "000000000000000")</f>
        <v>SHIPSF000123230</v>
      </c>
      <c r="AJ533"/>
      <c r="AK533"/>
      <c r="AL533"/>
      <c r="AM533"/>
      <c r="AN533"/>
    </row>
    <row r="534" spans="1:40" x14ac:dyDescent="0.25">
      <c r="A534"/>
      <c r="B534"/>
      <c r="C534"/>
      <c r="D534"/>
      <c r="E534"/>
      <c r="F534"/>
      <c r="G534"/>
      <c r="H534"/>
      <c r="I534"/>
      <c r="U534" t="str">
        <f t="shared" si="14"/>
        <v>Meade Co School District, KY</v>
      </c>
      <c r="V534" t="s">
        <v>41</v>
      </c>
      <c r="W534" t="s">
        <v>54</v>
      </c>
      <c r="X534" t="s">
        <v>2131</v>
      </c>
      <c r="Y534" t="s">
        <v>2132</v>
      </c>
      <c r="Z534" t="s">
        <v>2131</v>
      </c>
      <c r="AA534" t="s">
        <v>2132</v>
      </c>
      <c r="AB534" t="s">
        <v>2138</v>
      </c>
      <c r="AC534" t="s">
        <v>2139</v>
      </c>
      <c r="AD534" t="s">
        <v>2140</v>
      </c>
      <c r="AE534" t="s">
        <v>2141</v>
      </c>
      <c r="AF534" t="s">
        <v>54</v>
      </c>
      <c r="AG534" t="s">
        <v>2142</v>
      </c>
      <c r="AH534" s="18" t="str">
        <f>IFERROR(VLOOKUP(AB534&amp;AC534&amp;AD534&amp;AE534&amp;AF534&amp;AG534,Addresses!A:D,4,FALSE), "000000000000000")</f>
        <v>SHIPSF000123164</v>
      </c>
      <c r="AJ534"/>
      <c r="AK534"/>
      <c r="AL534"/>
      <c r="AM534"/>
      <c r="AN534"/>
    </row>
    <row r="535" spans="1:40" x14ac:dyDescent="0.25">
      <c r="A535"/>
      <c r="B535"/>
      <c r="C535"/>
      <c r="D535"/>
      <c r="E535"/>
      <c r="F535"/>
      <c r="G535"/>
      <c r="H535"/>
      <c r="I535"/>
      <c r="U535" t="str">
        <f t="shared" si="14"/>
        <v>Meade Co School District, KY</v>
      </c>
      <c r="V535" t="s">
        <v>41</v>
      </c>
      <c r="W535" t="s">
        <v>54</v>
      </c>
      <c r="X535" t="s">
        <v>2131</v>
      </c>
      <c r="Y535" t="s">
        <v>2132</v>
      </c>
      <c r="Z535" t="s">
        <v>2131</v>
      </c>
      <c r="AA535" t="s">
        <v>2132</v>
      </c>
      <c r="AB535" t="s">
        <v>2143</v>
      </c>
      <c r="AC535" t="s">
        <v>2144</v>
      </c>
      <c r="AD535" t="s">
        <v>2145</v>
      </c>
      <c r="AE535" t="s">
        <v>2141</v>
      </c>
      <c r="AF535" t="s">
        <v>54</v>
      </c>
      <c r="AG535" t="s">
        <v>2142</v>
      </c>
      <c r="AH535" s="18" t="str">
        <f>IFERROR(VLOOKUP(AB535&amp;AC535&amp;AD535&amp;AE535&amp;AF535&amp;AG535,Addresses!A:D,4,FALSE), "000000000000000")</f>
        <v>SHIPSF000044573</v>
      </c>
      <c r="AJ535"/>
      <c r="AK535"/>
      <c r="AL535"/>
      <c r="AM535"/>
      <c r="AN535"/>
    </row>
    <row r="536" spans="1:40" x14ac:dyDescent="0.25">
      <c r="A536"/>
      <c r="B536"/>
      <c r="C536"/>
      <c r="D536"/>
      <c r="E536"/>
      <c r="F536"/>
      <c r="G536"/>
      <c r="H536"/>
      <c r="I536"/>
      <c r="U536" t="str">
        <f t="shared" si="14"/>
        <v>Menifee Co School District, KY</v>
      </c>
      <c r="V536" t="s">
        <v>41</v>
      </c>
      <c r="W536" t="s">
        <v>54</v>
      </c>
      <c r="X536" t="s">
        <v>2150</v>
      </c>
      <c r="Y536" t="s">
        <v>2151</v>
      </c>
      <c r="Z536" t="s">
        <v>2150</v>
      </c>
      <c r="AA536" t="s">
        <v>2151</v>
      </c>
      <c r="AB536" t="s">
        <v>2156</v>
      </c>
      <c r="AC536" t="s">
        <v>2157</v>
      </c>
      <c r="AD536" t="s">
        <v>2158</v>
      </c>
      <c r="AE536" t="s">
        <v>2159</v>
      </c>
      <c r="AF536" t="s">
        <v>54</v>
      </c>
      <c r="AG536" t="s">
        <v>2160</v>
      </c>
      <c r="AH536" s="18" t="str">
        <f>IFERROR(VLOOKUP(AB536&amp;AC536&amp;AD536&amp;AE536&amp;AF536&amp;AG536,Addresses!A:D,4,FALSE), "000000000000000")</f>
        <v>SHIPSF000103455</v>
      </c>
      <c r="AJ536"/>
      <c r="AK536"/>
      <c r="AL536"/>
      <c r="AM536"/>
      <c r="AN536"/>
    </row>
    <row r="537" spans="1:40" x14ac:dyDescent="0.25">
      <c r="A537"/>
      <c r="B537"/>
      <c r="C537"/>
      <c r="D537"/>
      <c r="E537"/>
      <c r="F537"/>
      <c r="G537"/>
      <c r="H537"/>
      <c r="I537"/>
      <c r="U537" t="str">
        <f t="shared" si="14"/>
        <v>Menifee Co School District, KY</v>
      </c>
      <c r="V537" t="s">
        <v>41</v>
      </c>
      <c r="W537" t="s">
        <v>54</v>
      </c>
      <c r="X537" t="s">
        <v>2150</v>
      </c>
      <c r="Y537" t="s">
        <v>2151</v>
      </c>
      <c r="Z537" t="s">
        <v>2150</v>
      </c>
      <c r="AA537" t="s">
        <v>2151</v>
      </c>
      <c r="AB537" t="s">
        <v>2152</v>
      </c>
      <c r="AC537" t="s">
        <v>2153</v>
      </c>
      <c r="AD537" t="s">
        <v>4143</v>
      </c>
      <c r="AE537" t="s">
        <v>2154</v>
      </c>
      <c r="AF537" t="s">
        <v>54</v>
      </c>
      <c r="AG537" t="s">
        <v>2155</v>
      </c>
      <c r="AH537" s="18" t="str">
        <f>IFERROR(VLOOKUP(AB537&amp;AC537&amp;AD537&amp;AE537&amp;AF537&amp;AG537,Addresses!A:D,4,FALSE), "000000000000000")</f>
        <v>SHIPSF000134723</v>
      </c>
      <c r="AJ537"/>
      <c r="AK537"/>
      <c r="AL537"/>
      <c r="AM537"/>
      <c r="AN537"/>
    </row>
    <row r="538" spans="1:40" x14ac:dyDescent="0.25">
      <c r="A538"/>
      <c r="B538"/>
      <c r="C538"/>
      <c r="D538"/>
      <c r="E538"/>
      <c r="F538"/>
      <c r="G538"/>
      <c r="H538"/>
      <c r="I538"/>
      <c r="U538" t="str">
        <f t="shared" si="14"/>
        <v>Mercer Co School District, KY</v>
      </c>
      <c r="V538" t="s">
        <v>41</v>
      </c>
      <c r="W538" t="s">
        <v>54</v>
      </c>
      <c r="X538" t="s">
        <v>2161</v>
      </c>
      <c r="Y538" t="s">
        <v>2162</v>
      </c>
      <c r="Z538" t="s">
        <v>2161</v>
      </c>
      <c r="AA538" t="s">
        <v>2162</v>
      </c>
      <c r="AB538" t="s">
        <v>2163</v>
      </c>
      <c r="AC538" t="s">
        <v>2164</v>
      </c>
      <c r="AD538" t="s">
        <v>2165</v>
      </c>
      <c r="AE538" t="s">
        <v>2166</v>
      </c>
      <c r="AF538" t="s">
        <v>54</v>
      </c>
      <c r="AG538" t="s">
        <v>2167</v>
      </c>
      <c r="AH538" s="18" t="str">
        <f>IFERROR(VLOOKUP(AB538&amp;AC538&amp;AD538&amp;AE538&amp;AF538&amp;AG538,Addresses!A:D,4,FALSE), "000000000000000")</f>
        <v>SHIPSF000105904</v>
      </c>
      <c r="AJ538"/>
      <c r="AK538"/>
      <c r="AL538"/>
      <c r="AM538"/>
      <c r="AN538"/>
    </row>
    <row r="539" spans="1:40" x14ac:dyDescent="0.25">
      <c r="A539"/>
      <c r="B539"/>
      <c r="C539"/>
      <c r="D539"/>
      <c r="E539"/>
      <c r="F539"/>
      <c r="G539"/>
      <c r="H539"/>
      <c r="I539"/>
      <c r="U539" t="str">
        <f t="shared" si="14"/>
        <v>Mercer Co School District, KY</v>
      </c>
      <c r="V539" t="s">
        <v>41</v>
      </c>
      <c r="W539" t="s">
        <v>54</v>
      </c>
      <c r="X539" t="s">
        <v>2161</v>
      </c>
      <c r="Y539" t="s">
        <v>2162</v>
      </c>
      <c r="Z539" t="s">
        <v>2161</v>
      </c>
      <c r="AA539" t="s">
        <v>2162</v>
      </c>
      <c r="AB539" t="s">
        <v>3428</v>
      </c>
      <c r="AC539" t="s">
        <v>3427</v>
      </c>
      <c r="AD539" t="s">
        <v>3151</v>
      </c>
      <c r="AE539" t="s">
        <v>2166</v>
      </c>
      <c r="AF539" t="s">
        <v>54</v>
      </c>
      <c r="AG539" t="s">
        <v>2167</v>
      </c>
      <c r="AH539" s="18" t="str">
        <f>IFERROR(VLOOKUP(AB539&amp;AC539&amp;AD539&amp;AE539&amp;AF539&amp;AG539,Addresses!A:D,4,FALSE), "000000000000000")</f>
        <v>SHIPSF000044575</v>
      </c>
      <c r="AJ539"/>
      <c r="AK539"/>
      <c r="AL539"/>
      <c r="AM539"/>
      <c r="AN539"/>
    </row>
    <row r="540" spans="1:40" x14ac:dyDescent="0.25">
      <c r="A540"/>
      <c r="B540"/>
      <c r="C540"/>
      <c r="D540"/>
      <c r="E540"/>
      <c r="F540"/>
      <c r="G540"/>
      <c r="H540"/>
      <c r="I540"/>
      <c r="U540" t="str">
        <f t="shared" si="14"/>
        <v>Metcalfe Co School District, KY</v>
      </c>
      <c r="V540" t="s">
        <v>41</v>
      </c>
      <c r="W540" t="s">
        <v>54</v>
      </c>
      <c r="X540" t="s">
        <v>2168</v>
      </c>
      <c r="Y540" t="s">
        <v>2169</v>
      </c>
      <c r="Z540" t="s">
        <v>2168</v>
      </c>
      <c r="AA540" t="s">
        <v>2169</v>
      </c>
      <c r="AB540" t="s">
        <v>2170</v>
      </c>
      <c r="AC540" t="s">
        <v>4806</v>
      </c>
      <c r="AD540" t="s">
        <v>2171</v>
      </c>
      <c r="AE540" t="s">
        <v>2172</v>
      </c>
      <c r="AF540" t="s">
        <v>54</v>
      </c>
      <c r="AG540" t="s">
        <v>2173</v>
      </c>
      <c r="AH540" s="18" t="str">
        <f>IFERROR(VLOOKUP(AB540&amp;AC540&amp;AD540&amp;AE540&amp;AF540&amp;AG540,Addresses!A:D,4,FALSE), "000000000000000")</f>
        <v>SHIPSF000017056</v>
      </c>
      <c r="AJ540"/>
      <c r="AK540"/>
      <c r="AL540"/>
      <c r="AM540"/>
      <c r="AN540"/>
    </row>
    <row r="541" spans="1:40" x14ac:dyDescent="0.25">
      <c r="A541"/>
      <c r="B541"/>
      <c r="C541"/>
      <c r="D541"/>
      <c r="E541"/>
      <c r="F541"/>
      <c r="G541"/>
      <c r="H541"/>
      <c r="I541"/>
      <c r="U541" t="str">
        <f t="shared" si="14"/>
        <v>Middlesboro Ind School Dist, KY</v>
      </c>
      <c r="V541" t="s">
        <v>41</v>
      </c>
      <c r="W541" t="s">
        <v>54</v>
      </c>
      <c r="X541" t="s">
        <v>2174</v>
      </c>
      <c r="Y541" t="s">
        <v>2175</v>
      </c>
      <c r="Z541" t="s">
        <v>2174</v>
      </c>
      <c r="AA541" t="s">
        <v>2175</v>
      </c>
      <c r="AB541" t="s">
        <v>2176</v>
      </c>
      <c r="AC541" t="s">
        <v>2177</v>
      </c>
      <c r="AD541" t="s">
        <v>2178</v>
      </c>
      <c r="AE541" t="s">
        <v>194</v>
      </c>
      <c r="AF541" t="s">
        <v>54</v>
      </c>
      <c r="AG541" t="s">
        <v>195</v>
      </c>
      <c r="AH541" s="18" t="str">
        <f>IFERROR(VLOOKUP(AB541&amp;AC541&amp;AD541&amp;AE541&amp;AF541&amp;AG541,Addresses!A:D,4,FALSE), "000000000000000")</f>
        <v>SHIPSF000123179</v>
      </c>
      <c r="AJ541"/>
      <c r="AK541"/>
      <c r="AL541"/>
      <c r="AM541"/>
      <c r="AN541"/>
    </row>
    <row r="542" spans="1:40" x14ac:dyDescent="0.25">
      <c r="A542"/>
      <c r="B542"/>
      <c r="C542"/>
      <c r="D542"/>
      <c r="E542"/>
      <c r="F542"/>
      <c r="G542"/>
      <c r="H542"/>
      <c r="I542"/>
      <c r="U542" t="str">
        <f t="shared" si="14"/>
        <v>Monroe Co School District, KY</v>
      </c>
      <c r="V542" t="s">
        <v>41</v>
      </c>
      <c r="W542" t="s">
        <v>54</v>
      </c>
      <c r="X542" t="s">
        <v>2179</v>
      </c>
      <c r="Y542" t="s">
        <v>2180</v>
      </c>
      <c r="Z542" t="s">
        <v>2179</v>
      </c>
      <c r="AA542" t="s">
        <v>2180</v>
      </c>
      <c r="AB542" t="s">
        <v>2181</v>
      </c>
      <c r="AC542" t="s">
        <v>2182</v>
      </c>
      <c r="AD542" t="s">
        <v>2183</v>
      </c>
      <c r="AE542" t="s">
        <v>2184</v>
      </c>
      <c r="AF542" t="s">
        <v>54</v>
      </c>
      <c r="AG542" t="s">
        <v>2185</v>
      </c>
      <c r="AH542" s="18" t="str">
        <f>IFERROR(VLOOKUP(AB542&amp;AC542&amp;AD542&amp;AE542&amp;AF542&amp;AG542,Addresses!A:D,4,FALSE), "000000000000000")</f>
        <v>SHIPSF000117809</v>
      </c>
      <c r="AJ542"/>
      <c r="AK542"/>
      <c r="AL542"/>
      <c r="AM542"/>
      <c r="AN542"/>
    </row>
    <row r="543" spans="1:40" x14ac:dyDescent="0.25">
      <c r="A543"/>
      <c r="B543"/>
      <c r="C543"/>
      <c r="D543"/>
      <c r="E543"/>
      <c r="F543"/>
      <c r="G543"/>
      <c r="H543"/>
      <c r="I543"/>
      <c r="U543" t="str">
        <f t="shared" si="14"/>
        <v>Monroe Co School District, KY</v>
      </c>
      <c r="V543" t="s">
        <v>41</v>
      </c>
      <c r="W543" t="s">
        <v>54</v>
      </c>
      <c r="X543" t="s">
        <v>2179</v>
      </c>
      <c r="Y543" t="s">
        <v>2180</v>
      </c>
      <c r="Z543" t="s">
        <v>2179</v>
      </c>
      <c r="AA543" t="s">
        <v>2180</v>
      </c>
      <c r="AB543" t="s">
        <v>2186</v>
      </c>
      <c r="AC543" t="s">
        <v>2187</v>
      </c>
      <c r="AD543" t="s">
        <v>2188</v>
      </c>
      <c r="AE543" t="s">
        <v>2189</v>
      </c>
      <c r="AF543" t="s">
        <v>54</v>
      </c>
      <c r="AG543" t="s">
        <v>2190</v>
      </c>
      <c r="AH543" s="18" t="str">
        <f>IFERROR(VLOOKUP(AB543&amp;AC543&amp;AD543&amp;AE543&amp;AF543&amp;AG543,Addresses!A:D,4,FALSE), "000000000000000")</f>
        <v>SHIPSF000044146</v>
      </c>
      <c r="AJ543"/>
      <c r="AK543"/>
      <c r="AL543"/>
      <c r="AM543"/>
      <c r="AN543"/>
    </row>
    <row r="544" spans="1:40" x14ac:dyDescent="0.25">
      <c r="A544"/>
      <c r="B544"/>
      <c r="C544"/>
      <c r="D544"/>
      <c r="E544"/>
      <c r="F544"/>
      <c r="G544"/>
      <c r="H544"/>
      <c r="I544"/>
      <c r="U544" t="str">
        <f t="shared" si="14"/>
        <v>Monroe Co School District, KY</v>
      </c>
      <c r="V544" t="s">
        <v>41</v>
      </c>
      <c r="W544" t="s">
        <v>54</v>
      </c>
      <c r="X544" t="s">
        <v>2179</v>
      </c>
      <c r="Y544" t="s">
        <v>2180</v>
      </c>
      <c r="Z544" t="s">
        <v>2179</v>
      </c>
      <c r="AA544" t="s">
        <v>2180</v>
      </c>
      <c r="AB544" t="s">
        <v>2191</v>
      </c>
      <c r="AC544" t="s">
        <v>2192</v>
      </c>
      <c r="AD544" t="s">
        <v>2193</v>
      </c>
      <c r="AE544" t="s">
        <v>2189</v>
      </c>
      <c r="AF544" t="s">
        <v>54</v>
      </c>
      <c r="AG544" t="s">
        <v>2190</v>
      </c>
      <c r="AH544" s="18" t="str">
        <f>IFERROR(VLOOKUP(AB544&amp;AC544&amp;AD544&amp;AE544&amp;AF544&amp;AG544,Addresses!A:D,4,FALSE), "000000000000000")</f>
        <v>SHIPSF000044147</v>
      </c>
      <c r="AJ544"/>
      <c r="AK544"/>
      <c r="AL544"/>
      <c r="AM544"/>
      <c r="AN544"/>
    </row>
    <row r="545" spans="1:40" x14ac:dyDescent="0.25">
      <c r="A545"/>
      <c r="B545"/>
      <c r="C545"/>
      <c r="D545"/>
      <c r="E545"/>
      <c r="F545"/>
      <c r="G545"/>
      <c r="H545"/>
      <c r="I545"/>
      <c r="U545" t="str">
        <f t="shared" si="14"/>
        <v>Montgomery Co School District, KY</v>
      </c>
      <c r="V545" t="s">
        <v>41</v>
      </c>
      <c r="W545" t="s">
        <v>54</v>
      </c>
      <c r="X545" t="s">
        <v>2194</v>
      </c>
      <c r="Y545" t="s">
        <v>2195</v>
      </c>
      <c r="Z545" t="s">
        <v>2194</v>
      </c>
      <c r="AA545" t="s">
        <v>2195</v>
      </c>
      <c r="AB545" t="s">
        <v>2201</v>
      </c>
      <c r="AC545" t="s">
        <v>2202</v>
      </c>
      <c r="AD545" t="s">
        <v>2203</v>
      </c>
      <c r="AE545" t="s">
        <v>2199</v>
      </c>
      <c r="AF545" t="s">
        <v>54</v>
      </c>
      <c r="AG545" t="s">
        <v>2200</v>
      </c>
      <c r="AH545" s="18" t="str">
        <f>IFERROR(VLOOKUP(AB545&amp;AC545&amp;AD545&amp;AE545&amp;AF545&amp;AG545,Addresses!A:D,4,FALSE), "000000000000000")</f>
        <v>SHIPSF000044134</v>
      </c>
      <c r="AJ545"/>
      <c r="AK545"/>
      <c r="AL545"/>
      <c r="AM545"/>
      <c r="AN545"/>
    </row>
    <row r="546" spans="1:40" x14ac:dyDescent="0.25">
      <c r="A546"/>
      <c r="B546"/>
      <c r="C546"/>
      <c r="D546"/>
      <c r="E546"/>
      <c r="F546"/>
      <c r="G546"/>
      <c r="H546"/>
      <c r="I546"/>
      <c r="U546" t="str">
        <f t="shared" si="14"/>
        <v>Montgomery Co School District, KY</v>
      </c>
      <c r="V546" t="s">
        <v>41</v>
      </c>
      <c r="W546" t="s">
        <v>54</v>
      </c>
      <c r="X546" t="s">
        <v>2194</v>
      </c>
      <c r="Y546" t="s">
        <v>2195</v>
      </c>
      <c r="Z546" t="s">
        <v>2194</v>
      </c>
      <c r="AA546" t="s">
        <v>2195</v>
      </c>
      <c r="AB546" t="s">
        <v>2204</v>
      </c>
      <c r="AC546" t="s">
        <v>2205</v>
      </c>
      <c r="AD546" t="s">
        <v>2206</v>
      </c>
      <c r="AE546" t="s">
        <v>2199</v>
      </c>
      <c r="AF546" t="s">
        <v>54</v>
      </c>
      <c r="AG546" t="s">
        <v>2200</v>
      </c>
      <c r="AH546" s="18" t="str">
        <f>IFERROR(VLOOKUP(AB546&amp;AC546&amp;AD546&amp;AE546&amp;AF546&amp;AG546,Addresses!A:D,4,FALSE), "000000000000000")</f>
        <v>SHIPSF000123364</v>
      </c>
      <c r="AJ546"/>
      <c r="AK546"/>
      <c r="AL546"/>
      <c r="AM546"/>
      <c r="AN546"/>
    </row>
    <row r="547" spans="1:40" x14ac:dyDescent="0.25">
      <c r="A547"/>
      <c r="B547"/>
      <c r="C547"/>
      <c r="D547"/>
      <c r="E547"/>
      <c r="F547"/>
      <c r="G547"/>
      <c r="H547"/>
      <c r="I547"/>
      <c r="U547" t="str">
        <f t="shared" si="14"/>
        <v>Montgomery Co School District, KY</v>
      </c>
      <c r="V547" t="s">
        <v>41</v>
      </c>
      <c r="W547" t="s">
        <v>54</v>
      </c>
      <c r="X547" t="s">
        <v>2194</v>
      </c>
      <c r="Y547" t="s">
        <v>2195</v>
      </c>
      <c r="Z547" t="s">
        <v>2194</v>
      </c>
      <c r="AA547" t="s">
        <v>2195</v>
      </c>
      <c r="AB547" t="s">
        <v>2196</v>
      </c>
      <c r="AC547" t="s">
        <v>2197</v>
      </c>
      <c r="AD547" t="s">
        <v>2198</v>
      </c>
      <c r="AE547" t="s">
        <v>2199</v>
      </c>
      <c r="AF547" t="s">
        <v>54</v>
      </c>
      <c r="AG547" t="s">
        <v>2200</v>
      </c>
      <c r="AH547" s="18" t="str">
        <f>IFERROR(VLOOKUP(AB547&amp;AC547&amp;AD547&amp;AE547&amp;AF547&amp;AG547,Addresses!A:D,4,FALSE), "000000000000000")</f>
        <v>SHIPSF000093186</v>
      </c>
      <c r="AJ547"/>
      <c r="AK547"/>
      <c r="AL547"/>
      <c r="AM547"/>
      <c r="AN547"/>
    </row>
    <row r="548" spans="1:40" x14ac:dyDescent="0.25">
      <c r="A548"/>
      <c r="B548"/>
      <c r="C548"/>
      <c r="D548"/>
      <c r="E548"/>
      <c r="F548"/>
      <c r="G548"/>
      <c r="H548"/>
      <c r="I548"/>
      <c r="U548" t="str">
        <f t="shared" si="14"/>
        <v>Montgomery Co School District, KY</v>
      </c>
      <c r="V548" t="s">
        <v>41</v>
      </c>
      <c r="W548" t="s">
        <v>54</v>
      </c>
      <c r="X548" t="s">
        <v>2194</v>
      </c>
      <c r="Y548" t="s">
        <v>2195</v>
      </c>
      <c r="Z548" t="s">
        <v>2194</v>
      </c>
      <c r="AA548" t="s">
        <v>2195</v>
      </c>
      <c r="AB548" t="s">
        <v>4053</v>
      </c>
      <c r="AC548" t="s">
        <v>4827</v>
      </c>
      <c r="AD548" t="s">
        <v>4054</v>
      </c>
      <c r="AE548" t="s">
        <v>2199</v>
      </c>
      <c r="AF548" t="s">
        <v>54</v>
      </c>
      <c r="AG548" t="s">
        <v>2200</v>
      </c>
      <c r="AH548" s="18" t="str">
        <f>IFERROR(VLOOKUP(AB548&amp;AC548&amp;AD548&amp;AE548&amp;AF548&amp;AG548,Addresses!A:D,4,FALSE), "000000000000000")</f>
        <v>SHIPSF000096785</v>
      </c>
      <c r="AJ548"/>
      <c r="AK548"/>
      <c r="AL548"/>
      <c r="AM548"/>
      <c r="AN548"/>
    </row>
    <row r="549" spans="1:40" x14ac:dyDescent="0.25">
      <c r="A549"/>
      <c r="B549"/>
      <c r="C549"/>
      <c r="D549"/>
      <c r="E549"/>
      <c r="F549"/>
      <c r="G549"/>
      <c r="H549"/>
      <c r="I549"/>
      <c r="U549" t="str">
        <f t="shared" si="14"/>
        <v>Montgomery Co School District, KY</v>
      </c>
      <c r="V549" t="s">
        <v>41</v>
      </c>
      <c r="W549" t="s">
        <v>54</v>
      </c>
      <c r="X549" t="s">
        <v>2194</v>
      </c>
      <c r="Y549" t="s">
        <v>2195</v>
      </c>
      <c r="Z549" t="s">
        <v>2194</v>
      </c>
      <c r="AA549" t="s">
        <v>2195</v>
      </c>
      <c r="AB549" t="s">
        <v>3673</v>
      </c>
      <c r="AC549" t="s">
        <v>3672</v>
      </c>
      <c r="AD549" t="s">
        <v>3155</v>
      </c>
      <c r="AE549" t="s">
        <v>2199</v>
      </c>
      <c r="AF549" t="s">
        <v>54</v>
      </c>
      <c r="AG549" t="s">
        <v>2200</v>
      </c>
      <c r="AH549" s="18" t="str">
        <f>IFERROR(VLOOKUP(AB549&amp;AC549&amp;AD549&amp;AE549&amp;AF549&amp;AG549,Addresses!A:D,4,FALSE), "000000000000000")</f>
        <v>SHIPSF000123520</v>
      </c>
      <c r="AJ549"/>
      <c r="AK549"/>
      <c r="AL549"/>
      <c r="AM549"/>
      <c r="AN549"/>
    </row>
    <row r="550" spans="1:40" x14ac:dyDescent="0.25">
      <c r="A550"/>
      <c r="B550"/>
      <c r="C550"/>
      <c r="D550"/>
      <c r="E550"/>
      <c r="F550"/>
      <c r="G550"/>
      <c r="H550"/>
      <c r="I550"/>
      <c r="U550" t="str">
        <f t="shared" si="14"/>
        <v>Morgan Co School District, KY</v>
      </c>
      <c r="V550" t="s">
        <v>41</v>
      </c>
      <c r="W550" t="s">
        <v>54</v>
      </c>
      <c r="X550" t="s">
        <v>2207</v>
      </c>
      <c r="Y550" t="s">
        <v>2208</v>
      </c>
      <c r="Z550" t="s">
        <v>2207</v>
      </c>
      <c r="AA550" t="s">
        <v>2208</v>
      </c>
      <c r="AB550" t="s">
        <v>2222</v>
      </c>
      <c r="AC550" t="s">
        <v>2223</v>
      </c>
      <c r="AD550" t="s">
        <v>2224</v>
      </c>
      <c r="AE550" t="s">
        <v>2212</v>
      </c>
      <c r="AF550" t="s">
        <v>54</v>
      </c>
      <c r="AG550" t="s">
        <v>2213</v>
      </c>
      <c r="AH550" s="18" t="str">
        <f>IFERROR(VLOOKUP(AB550&amp;AC550&amp;AD550&amp;AE550&amp;AF550&amp;AG550,Addresses!A:D,4,FALSE), "000000000000000")</f>
        <v>SHIPSF000014045</v>
      </c>
      <c r="AJ550"/>
      <c r="AK550"/>
      <c r="AL550"/>
      <c r="AM550"/>
      <c r="AN550"/>
    </row>
    <row r="551" spans="1:40" x14ac:dyDescent="0.25">
      <c r="A551"/>
      <c r="B551"/>
      <c r="C551"/>
      <c r="D551"/>
      <c r="E551"/>
      <c r="F551"/>
      <c r="G551"/>
      <c r="H551"/>
      <c r="I551"/>
      <c r="U551" t="str">
        <f t="shared" si="14"/>
        <v>Morgan Co School District, KY</v>
      </c>
      <c r="V551" t="s">
        <v>41</v>
      </c>
      <c r="W551" t="s">
        <v>54</v>
      </c>
      <c r="X551" t="s">
        <v>2207</v>
      </c>
      <c r="Y551" t="s">
        <v>2208</v>
      </c>
      <c r="Z551" t="s">
        <v>2207</v>
      </c>
      <c r="AA551" t="s">
        <v>2208</v>
      </c>
      <c r="AB551" t="s">
        <v>2214</v>
      </c>
      <c r="AC551" t="s">
        <v>2215</v>
      </c>
      <c r="AD551" t="s">
        <v>2216</v>
      </c>
      <c r="AE551" t="s">
        <v>2217</v>
      </c>
      <c r="AF551" t="s">
        <v>54</v>
      </c>
      <c r="AG551" t="s">
        <v>2218</v>
      </c>
      <c r="AH551" s="18" t="str">
        <f>IFERROR(VLOOKUP(AB551&amp;AC551&amp;AD551&amp;AE551&amp;AF551&amp;AG551,Addresses!A:D,4,FALSE), "000000000000000")</f>
        <v>SHIPSF000044097</v>
      </c>
      <c r="AJ551"/>
      <c r="AK551"/>
      <c r="AL551"/>
      <c r="AM551"/>
      <c r="AN551"/>
    </row>
    <row r="552" spans="1:40" x14ac:dyDescent="0.25">
      <c r="A552"/>
      <c r="B552"/>
      <c r="C552"/>
      <c r="D552"/>
      <c r="E552"/>
      <c r="F552"/>
      <c r="G552"/>
      <c r="H552"/>
      <c r="I552"/>
      <c r="U552" t="str">
        <f t="shared" si="14"/>
        <v>Morgan Co School District, KY</v>
      </c>
      <c r="V552" t="s">
        <v>41</v>
      </c>
      <c r="W552" t="s">
        <v>54</v>
      </c>
      <c r="X552" t="s">
        <v>2207</v>
      </c>
      <c r="Y552" t="s">
        <v>2208</v>
      </c>
      <c r="Z552" t="s">
        <v>2207</v>
      </c>
      <c r="AA552" t="s">
        <v>2208</v>
      </c>
      <c r="AB552" t="s">
        <v>2209</v>
      </c>
      <c r="AC552" t="s">
        <v>2210</v>
      </c>
      <c r="AD552" t="s">
        <v>2211</v>
      </c>
      <c r="AE552" t="s">
        <v>2212</v>
      </c>
      <c r="AF552" t="s">
        <v>54</v>
      </c>
      <c r="AG552" t="s">
        <v>2213</v>
      </c>
      <c r="AH552" s="18" t="str">
        <f>IFERROR(VLOOKUP(AB552&amp;AC552&amp;AD552&amp;AE552&amp;AF552&amp;AG552,Addresses!A:D,4,FALSE), "000000000000000")</f>
        <v>SHIPSF000044148</v>
      </c>
      <c r="AJ552"/>
      <c r="AK552"/>
      <c r="AL552"/>
      <c r="AM552"/>
      <c r="AN552"/>
    </row>
    <row r="553" spans="1:40" x14ac:dyDescent="0.25">
      <c r="A553"/>
      <c r="B553"/>
      <c r="C553"/>
      <c r="D553"/>
      <c r="E553"/>
      <c r="F553"/>
      <c r="G553"/>
      <c r="H553"/>
      <c r="I553"/>
      <c r="U553" t="str">
        <f t="shared" si="14"/>
        <v>Morgan Co School District, KY</v>
      </c>
      <c r="V553" t="s">
        <v>41</v>
      </c>
      <c r="W553" t="s">
        <v>54</v>
      </c>
      <c r="X553" t="s">
        <v>2207</v>
      </c>
      <c r="Y553" t="s">
        <v>2208</v>
      </c>
      <c r="Z553" t="s">
        <v>2207</v>
      </c>
      <c r="AA553" t="s">
        <v>2208</v>
      </c>
      <c r="AB553" t="s">
        <v>2219</v>
      </c>
      <c r="AC553" t="s">
        <v>2220</v>
      </c>
      <c r="AD553" t="s">
        <v>2221</v>
      </c>
      <c r="AE553" t="s">
        <v>2212</v>
      </c>
      <c r="AF553" t="s">
        <v>54</v>
      </c>
      <c r="AG553" t="s">
        <v>2213</v>
      </c>
      <c r="AH553" s="18" t="str">
        <f>IFERROR(VLOOKUP(AB553&amp;AC553&amp;AD553&amp;AE553&amp;AF553&amp;AG553,Addresses!A:D,4,FALSE), "000000000000000")</f>
        <v>SHIPSF000014049</v>
      </c>
      <c r="AJ553"/>
      <c r="AK553"/>
      <c r="AL553"/>
      <c r="AM553"/>
      <c r="AN553"/>
    </row>
    <row r="554" spans="1:40" x14ac:dyDescent="0.25">
      <c r="A554"/>
      <c r="B554"/>
      <c r="C554"/>
      <c r="D554"/>
      <c r="E554"/>
      <c r="F554"/>
      <c r="G554"/>
      <c r="H554"/>
      <c r="I554"/>
      <c r="U554" t="str">
        <f t="shared" si="14"/>
        <v>Muhlenberg Co School District, KY</v>
      </c>
      <c r="V554" t="s">
        <v>41</v>
      </c>
      <c r="W554" t="s">
        <v>54</v>
      </c>
      <c r="X554" t="s">
        <v>2225</v>
      </c>
      <c r="Y554" t="s">
        <v>2226</v>
      </c>
      <c r="Z554" t="s">
        <v>2225</v>
      </c>
      <c r="AA554" t="s">
        <v>2226</v>
      </c>
      <c r="AB554" t="s">
        <v>2242</v>
      </c>
      <c r="AC554" t="s">
        <v>2243</v>
      </c>
      <c r="AD554" t="s">
        <v>2244</v>
      </c>
      <c r="AE554" t="s">
        <v>2240</v>
      </c>
      <c r="AF554" t="s">
        <v>54</v>
      </c>
      <c r="AG554" t="s">
        <v>2241</v>
      </c>
      <c r="AH554" s="18" t="str">
        <f>IFERROR(VLOOKUP(AB554&amp;AC554&amp;AD554&amp;AE554&amp;AF554&amp;AG554,Addresses!A:D,4,FALSE), "000000000000000")</f>
        <v>SHIPSF000014041</v>
      </c>
      <c r="AJ554"/>
      <c r="AK554"/>
      <c r="AL554"/>
      <c r="AM554"/>
      <c r="AN554"/>
    </row>
    <row r="555" spans="1:40" x14ac:dyDescent="0.25">
      <c r="A555"/>
      <c r="B555"/>
      <c r="C555"/>
      <c r="D555"/>
      <c r="E555"/>
      <c r="F555"/>
      <c r="G555"/>
      <c r="H555"/>
      <c r="I555"/>
      <c r="U555" t="str">
        <f t="shared" si="14"/>
        <v>Muhlenberg Co School District, KY</v>
      </c>
      <c r="V555" t="s">
        <v>41</v>
      </c>
      <c r="W555" t="s">
        <v>54</v>
      </c>
      <c r="X555" t="s">
        <v>2225</v>
      </c>
      <c r="Y555" t="s">
        <v>2226</v>
      </c>
      <c r="Z555" t="s">
        <v>2225</v>
      </c>
      <c r="AA555" t="s">
        <v>2226</v>
      </c>
      <c r="AB555" t="s">
        <v>2227</v>
      </c>
      <c r="AC555" t="s">
        <v>2228</v>
      </c>
      <c r="AD555" t="s">
        <v>2229</v>
      </c>
      <c r="AE555" t="s">
        <v>2230</v>
      </c>
      <c r="AF555" t="s">
        <v>54</v>
      </c>
      <c r="AG555" t="s">
        <v>2231</v>
      </c>
      <c r="AH555" s="18" t="str">
        <f>IFERROR(VLOOKUP(AB555&amp;AC555&amp;AD555&amp;AE555&amp;AF555&amp;AG555,Addresses!A:D,4,FALSE), "000000000000000")</f>
        <v>SHIPSF000123369</v>
      </c>
      <c r="AJ555"/>
      <c r="AK555"/>
      <c r="AL555"/>
      <c r="AM555"/>
      <c r="AN555"/>
    </row>
    <row r="556" spans="1:40" x14ac:dyDescent="0.25">
      <c r="A556"/>
      <c r="B556"/>
      <c r="C556"/>
      <c r="D556"/>
      <c r="E556"/>
      <c r="F556"/>
      <c r="G556"/>
      <c r="H556"/>
      <c r="I556"/>
      <c r="U556" t="str">
        <f t="shared" si="14"/>
        <v>Muhlenberg Co School District, KY</v>
      </c>
      <c r="V556" t="s">
        <v>41</v>
      </c>
      <c r="W556" t="s">
        <v>54</v>
      </c>
      <c r="X556" t="s">
        <v>2225</v>
      </c>
      <c r="Y556" t="s">
        <v>2226</v>
      </c>
      <c r="Z556" t="s">
        <v>2225</v>
      </c>
      <c r="AA556" t="s">
        <v>2226</v>
      </c>
      <c r="AB556" t="s">
        <v>2237</v>
      </c>
      <c r="AC556" t="s">
        <v>2238</v>
      </c>
      <c r="AD556" t="s">
        <v>2239</v>
      </c>
      <c r="AE556" t="s">
        <v>2240</v>
      </c>
      <c r="AF556" t="s">
        <v>54</v>
      </c>
      <c r="AG556" t="s">
        <v>2241</v>
      </c>
      <c r="AH556" s="18" t="str">
        <f>IFERROR(VLOOKUP(AB556&amp;AC556&amp;AD556&amp;AE556&amp;AF556&amp;AG556,Addresses!A:D,4,FALSE), "000000000000000")</f>
        <v>SHIPSF000014044</v>
      </c>
      <c r="AJ556"/>
      <c r="AK556"/>
      <c r="AL556"/>
      <c r="AM556"/>
      <c r="AN556"/>
    </row>
    <row r="557" spans="1:40" x14ac:dyDescent="0.25">
      <c r="A557"/>
      <c r="B557"/>
      <c r="C557"/>
      <c r="D557"/>
      <c r="E557"/>
      <c r="F557"/>
      <c r="G557"/>
      <c r="H557"/>
      <c r="I557"/>
      <c r="U557" t="str">
        <f t="shared" si="14"/>
        <v>Muhlenberg Co School District, KY</v>
      </c>
      <c r="V557" t="s">
        <v>41</v>
      </c>
      <c r="W557" t="s">
        <v>54</v>
      </c>
      <c r="X557" t="s">
        <v>2225</v>
      </c>
      <c r="Y557" t="s">
        <v>2226</v>
      </c>
      <c r="Z557" t="s">
        <v>2225</v>
      </c>
      <c r="AA557" t="s">
        <v>2226</v>
      </c>
      <c r="AB557" t="s">
        <v>2232</v>
      </c>
      <c r="AC557" t="s">
        <v>2233</v>
      </c>
      <c r="AD557" t="s">
        <v>2234</v>
      </c>
      <c r="AE557" t="s">
        <v>2235</v>
      </c>
      <c r="AF557" t="s">
        <v>54</v>
      </c>
      <c r="AG557" t="s">
        <v>2236</v>
      </c>
      <c r="AH557" s="18" t="str">
        <f>IFERROR(VLOOKUP(AB557&amp;AC557&amp;AD557&amp;AE557&amp;AF557&amp;AG557,Addresses!A:D,4,FALSE), "000000000000000")</f>
        <v>SHIPSF000110603</v>
      </c>
      <c r="AJ557"/>
      <c r="AK557"/>
      <c r="AL557"/>
      <c r="AM557"/>
      <c r="AN557"/>
    </row>
    <row r="558" spans="1:40" x14ac:dyDescent="0.25">
      <c r="A558"/>
      <c r="B558"/>
      <c r="C558"/>
      <c r="D558"/>
      <c r="E558"/>
      <c r="F558"/>
      <c r="G558"/>
      <c r="H558"/>
      <c r="I558"/>
      <c r="U558" t="str">
        <f t="shared" si="14"/>
        <v>Muhlenberg Co School District, KY</v>
      </c>
      <c r="V558" t="s">
        <v>41</v>
      </c>
      <c r="W558" t="s">
        <v>54</v>
      </c>
      <c r="X558" t="s">
        <v>2225</v>
      </c>
      <c r="Y558" t="s">
        <v>2226</v>
      </c>
      <c r="Z558" t="s">
        <v>2225</v>
      </c>
      <c r="AA558" t="s">
        <v>2226</v>
      </c>
      <c r="AB558" t="s">
        <v>2245</v>
      </c>
      <c r="AC558" t="s">
        <v>2246</v>
      </c>
      <c r="AD558" t="s">
        <v>2247</v>
      </c>
      <c r="AE558" t="s">
        <v>2248</v>
      </c>
      <c r="AF558" t="s">
        <v>54</v>
      </c>
      <c r="AG558" t="s">
        <v>2249</v>
      </c>
      <c r="AH558" s="18" t="str">
        <f>IFERROR(VLOOKUP(AB558&amp;AC558&amp;AD558&amp;AE558&amp;AF558&amp;AG558,Addresses!A:D,4,FALSE), "000000000000000")</f>
        <v>SHIPSF000123342</v>
      </c>
      <c r="AJ558"/>
      <c r="AK558"/>
      <c r="AL558"/>
      <c r="AM558"/>
      <c r="AN558"/>
    </row>
    <row r="559" spans="1:40" x14ac:dyDescent="0.25">
      <c r="A559"/>
      <c r="B559"/>
      <c r="C559"/>
      <c r="D559"/>
      <c r="E559"/>
      <c r="F559"/>
      <c r="G559"/>
      <c r="H559"/>
      <c r="I559"/>
      <c r="U559" t="str">
        <f t="shared" si="14"/>
        <v>Murray Ind School District, KY</v>
      </c>
      <c r="V559" t="s">
        <v>41</v>
      </c>
      <c r="W559" t="s">
        <v>54</v>
      </c>
      <c r="X559" t="s">
        <v>2250</v>
      </c>
      <c r="Y559" t="s">
        <v>2251</v>
      </c>
      <c r="Z559" t="s">
        <v>2250</v>
      </c>
      <c r="AA559" t="s">
        <v>2251</v>
      </c>
      <c r="AB559" t="s">
        <v>2252</v>
      </c>
      <c r="AC559" t="s">
        <v>2253</v>
      </c>
      <c r="AD559" t="s">
        <v>2254</v>
      </c>
      <c r="AE559" t="s">
        <v>429</v>
      </c>
      <c r="AF559" t="s">
        <v>54</v>
      </c>
      <c r="AG559" t="s">
        <v>430</v>
      </c>
      <c r="AH559" s="18" t="str">
        <f>IFERROR(VLOOKUP(AB559&amp;AC559&amp;AD559&amp;AE559&amp;AF559&amp;AG559,Addresses!A:D,4,FALSE), "000000000000000")</f>
        <v>SHIPSF000091208</v>
      </c>
      <c r="AJ559"/>
      <c r="AK559"/>
      <c r="AL559"/>
      <c r="AM559"/>
      <c r="AN559"/>
    </row>
    <row r="560" spans="1:40" x14ac:dyDescent="0.25">
      <c r="A560"/>
      <c r="B560"/>
      <c r="C560"/>
      <c r="D560"/>
      <c r="E560"/>
      <c r="F560"/>
      <c r="G560"/>
      <c r="H560"/>
      <c r="I560"/>
      <c r="U560" t="str">
        <f t="shared" si="14"/>
        <v>Nelson Co School District, KY</v>
      </c>
      <c r="V560" t="s">
        <v>41</v>
      </c>
      <c r="W560" t="s">
        <v>54</v>
      </c>
      <c r="X560" t="s">
        <v>2255</v>
      </c>
      <c r="Y560" t="s">
        <v>2256</v>
      </c>
      <c r="Z560" t="s">
        <v>2255</v>
      </c>
      <c r="AA560" t="s">
        <v>2256</v>
      </c>
      <c r="AB560" t="s">
        <v>2271</v>
      </c>
      <c r="AC560" t="s">
        <v>2272</v>
      </c>
      <c r="AD560" t="s">
        <v>2273</v>
      </c>
      <c r="AE560" t="s">
        <v>122</v>
      </c>
      <c r="AF560" t="s">
        <v>54</v>
      </c>
      <c r="AG560" t="s">
        <v>123</v>
      </c>
      <c r="AH560" s="18" t="str">
        <f>IFERROR(VLOOKUP(AB560&amp;AC560&amp;AD560&amp;AE560&amp;AF560&amp;AG560,Addresses!A:D,4,FALSE), "000000000000000")</f>
        <v>SHIPSF000014033</v>
      </c>
      <c r="AJ560"/>
      <c r="AK560"/>
      <c r="AL560"/>
      <c r="AM560"/>
      <c r="AN560"/>
    </row>
    <row r="561" spans="1:40" x14ac:dyDescent="0.25">
      <c r="A561"/>
      <c r="B561"/>
      <c r="C561"/>
      <c r="D561"/>
      <c r="E561"/>
      <c r="F561"/>
      <c r="G561"/>
      <c r="H561"/>
      <c r="I561"/>
      <c r="U561" t="str">
        <f t="shared" si="14"/>
        <v>Nelson Co School District, KY</v>
      </c>
      <c r="V561" t="s">
        <v>41</v>
      </c>
      <c r="W561" t="s">
        <v>54</v>
      </c>
      <c r="X561" t="s">
        <v>2255</v>
      </c>
      <c r="Y561" t="s">
        <v>2256</v>
      </c>
      <c r="Z561" t="s">
        <v>2255</v>
      </c>
      <c r="AA561" t="s">
        <v>2256</v>
      </c>
      <c r="AB561" t="s">
        <v>2274</v>
      </c>
      <c r="AC561" t="s">
        <v>2275</v>
      </c>
      <c r="AD561" t="s">
        <v>2276</v>
      </c>
      <c r="AE561" t="s">
        <v>2277</v>
      </c>
      <c r="AF561" t="s">
        <v>54</v>
      </c>
      <c r="AG561" t="s">
        <v>2278</v>
      </c>
      <c r="AH561" s="18" t="str">
        <f>IFERROR(VLOOKUP(AB561&amp;AC561&amp;AD561&amp;AE561&amp;AF561&amp;AG561,Addresses!A:D,4,FALSE), "000000000000000")</f>
        <v>SHIPSF000140539</v>
      </c>
      <c r="AJ561"/>
      <c r="AK561"/>
      <c r="AL561"/>
      <c r="AM561"/>
      <c r="AN561"/>
    </row>
    <row r="562" spans="1:40" x14ac:dyDescent="0.25">
      <c r="A562"/>
      <c r="B562"/>
      <c r="C562"/>
      <c r="D562"/>
      <c r="E562"/>
      <c r="F562"/>
      <c r="G562"/>
      <c r="H562"/>
      <c r="I562"/>
      <c r="U562" t="str">
        <f t="shared" si="14"/>
        <v>Nelson Co School District, KY</v>
      </c>
      <c r="V562" t="s">
        <v>41</v>
      </c>
      <c r="W562" t="s">
        <v>54</v>
      </c>
      <c r="X562" t="s">
        <v>2255</v>
      </c>
      <c r="Y562" t="s">
        <v>2256</v>
      </c>
      <c r="Z562" t="s">
        <v>2255</v>
      </c>
      <c r="AA562" t="s">
        <v>2256</v>
      </c>
      <c r="AB562" t="s">
        <v>2266</v>
      </c>
      <c r="AC562" t="s">
        <v>2267</v>
      </c>
      <c r="AD562" t="s">
        <v>2268</v>
      </c>
      <c r="AE562" t="s">
        <v>2269</v>
      </c>
      <c r="AF562" t="s">
        <v>54</v>
      </c>
      <c r="AG562" t="s">
        <v>2270</v>
      </c>
      <c r="AH562" s="18" t="str">
        <f>IFERROR(VLOOKUP(AB562&amp;AC562&amp;AD562&amp;AE562&amp;AF562&amp;AG562,Addresses!A:D,4,FALSE), "000000000000000")</f>
        <v>SHIPSF000014047</v>
      </c>
      <c r="AJ562"/>
      <c r="AK562"/>
      <c r="AL562"/>
      <c r="AM562"/>
      <c r="AN562"/>
    </row>
    <row r="563" spans="1:40" x14ac:dyDescent="0.25">
      <c r="A563"/>
      <c r="B563"/>
      <c r="C563"/>
      <c r="D563"/>
      <c r="E563"/>
      <c r="F563"/>
      <c r="G563"/>
      <c r="H563"/>
      <c r="I563"/>
      <c r="U563" t="str">
        <f t="shared" si="14"/>
        <v>Nelson Co School District, KY</v>
      </c>
      <c r="V563" t="s">
        <v>41</v>
      </c>
      <c r="W563" t="s">
        <v>54</v>
      </c>
      <c r="X563" t="s">
        <v>2255</v>
      </c>
      <c r="Y563" t="s">
        <v>2256</v>
      </c>
      <c r="Z563" t="s">
        <v>2255</v>
      </c>
      <c r="AA563" t="s">
        <v>2256</v>
      </c>
      <c r="AB563" t="s">
        <v>2257</v>
      </c>
      <c r="AC563" t="s">
        <v>2258</v>
      </c>
      <c r="AD563" t="s">
        <v>2259</v>
      </c>
      <c r="AE563" t="s">
        <v>11</v>
      </c>
      <c r="AF563" t="s">
        <v>54</v>
      </c>
      <c r="AG563" t="s">
        <v>2260</v>
      </c>
      <c r="AH563" s="18" t="str">
        <f>IFERROR(VLOOKUP(AB563&amp;AC563&amp;AD563&amp;AE563&amp;AF563&amp;AG563,Addresses!A:D,4,FALSE), "000000000000000")</f>
        <v>SHIPSF000014039</v>
      </c>
      <c r="AJ563"/>
      <c r="AK563"/>
      <c r="AL563"/>
      <c r="AM563"/>
      <c r="AN563"/>
    </row>
    <row r="564" spans="1:40" x14ac:dyDescent="0.25">
      <c r="A564"/>
      <c r="B564"/>
      <c r="C564"/>
      <c r="D564"/>
      <c r="E564"/>
      <c r="F564"/>
      <c r="G564"/>
      <c r="H564"/>
      <c r="I564"/>
      <c r="U564" t="str">
        <f t="shared" si="14"/>
        <v>Nelson Co School District, KY</v>
      </c>
      <c r="V564" t="s">
        <v>41</v>
      </c>
      <c r="W564" t="s">
        <v>54</v>
      </c>
      <c r="X564" t="s">
        <v>2255</v>
      </c>
      <c r="Y564" t="s">
        <v>2256</v>
      </c>
      <c r="Z564" t="s">
        <v>2255</v>
      </c>
      <c r="AA564" t="s">
        <v>2256</v>
      </c>
      <c r="AB564" t="s">
        <v>2261</v>
      </c>
      <c r="AC564" t="s">
        <v>2262</v>
      </c>
      <c r="AD564" t="s">
        <v>2263</v>
      </c>
      <c r="AE564" t="s">
        <v>2264</v>
      </c>
      <c r="AF564" t="s">
        <v>54</v>
      </c>
      <c r="AG564" t="s">
        <v>2265</v>
      </c>
      <c r="AH564" s="18" t="str">
        <f>IFERROR(VLOOKUP(AB564&amp;AC564&amp;AD564&amp;AE564&amp;AF564&amp;AG564,Addresses!A:D,4,FALSE), "000000000000000")</f>
        <v>SHIPSF000125910</v>
      </c>
      <c r="AJ564"/>
      <c r="AK564"/>
      <c r="AL564"/>
      <c r="AM564"/>
      <c r="AN564"/>
    </row>
    <row r="565" spans="1:40" x14ac:dyDescent="0.25">
      <c r="A565"/>
      <c r="B565"/>
      <c r="C565"/>
      <c r="D565"/>
      <c r="E565"/>
      <c r="F565"/>
      <c r="G565"/>
      <c r="H565"/>
      <c r="I565"/>
      <c r="U565" t="str">
        <f t="shared" si="14"/>
        <v>Newport Ind School District, KY</v>
      </c>
      <c r="V565" t="s">
        <v>41</v>
      </c>
      <c r="W565" t="s">
        <v>54</v>
      </c>
      <c r="X565" t="s">
        <v>2279</v>
      </c>
      <c r="Y565" t="s">
        <v>2280</v>
      </c>
      <c r="Z565" t="s">
        <v>2279</v>
      </c>
      <c r="AA565" t="s">
        <v>2280</v>
      </c>
      <c r="AB565" t="s">
        <v>2281</v>
      </c>
      <c r="AC565" t="s">
        <v>2282</v>
      </c>
      <c r="AD565" t="s">
        <v>2283</v>
      </c>
      <c r="AE565" t="s">
        <v>2284</v>
      </c>
      <c r="AF565" t="s">
        <v>54</v>
      </c>
      <c r="AG565" t="s">
        <v>2285</v>
      </c>
      <c r="AH565" s="18" t="str">
        <f>IFERROR(VLOOKUP(AB565&amp;AC565&amp;AD565&amp;AE565&amp;AF565&amp;AG565,Addresses!A:D,4,FALSE), "000000000000000")</f>
        <v>SHIPSF000043195</v>
      </c>
      <c r="AJ565"/>
      <c r="AK565"/>
      <c r="AL565"/>
      <c r="AM565"/>
      <c r="AN565"/>
    </row>
    <row r="566" spans="1:40" x14ac:dyDescent="0.25">
      <c r="A566"/>
      <c r="B566"/>
      <c r="C566"/>
      <c r="D566"/>
      <c r="E566"/>
      <c r="F566"/>
      <c r="G566"/>
      <c r="H566"/>
      <c r="I566"/>
      <c r="U566" t="str">
        <f t="shared" si="14"/>
        <v>Nicholas Co School District, KY</v>
      </c>
      <c r="V566" t="s">
        <v>41</v>
      </c>
      <c r="W566" t="s">
        <v>54</v>
      </c>
      <c r="X566" t="s">
        <v>2286</v>
      </c>
      <c r="Y566" t="s">
        <v>2287</v>
      </c>
      <c r="Z566" t="s">
        <v>2286</v>
      </c>
      <c r="AA566" t="s">
        <v>2287</v>
      </c>
      <c r="AB566" t="s">
        <v>2288</v>
      </c>
      <c r="AC566" t="s">
        <v>2289</v>
      </c>
      <c r="AD566" t="s">
        <v>2290</v>
      </c>
      <c r="AE566" t="s">
        <v>2291</v>
      </c>
      <c r="AF566" t="s">
        <v>54</v>
      </c>
      <c r="AG566" t="s">
        <v>2292</v>
      </c>
      <c r="AH566" s="18" t="str">
        <f>IFERROR(VLOOKUP(AB566&amp;AC566&amp;AD566&amp;AE566&amp;AF566&amp;AG566,Addresses!A:D,4,FALSE), "000000000000000")</f>
        <v>SHIPSF000014038</v>
      </c>
      <c r="AJ566"/>
      <c r="AK566"/>
      <c r="AL566"/>
      <c r="AM566"/>
      <c r="AN566"/>
    </row>
    <row r="567" spans="1:40" x14ac:dyDescent="0.25">
      <c r="A567"/>
      <c r="B567"/>
      <c r="C567"/>
      <c r="D567"/>
      <c r="E567"/>
      <c r="F567"/>
      <c r="G567"/>
      <c r="H567"/>
      <c r="I567"/>
      <c r="U567" t="str">
        <f t="shared" si="14"/>
        <v>Ohio Co School District, KY</v>
      </c>
      <c r="V567" t="s">
        <v>41</v>
      </c>
      <c r="W567" t="s">
        <v>54</v>
      </c>
      <c r="X567" t="s">
        <v>2293</v>
      </c>
      <c r="Y567" t="s">
        <v>2294</v>
      </c>
      <c r="Z567" t="s">
        <v>2293</v>
      </c>
      <c r="AA567" t="s">
        <v>2294</v>
      </c>
      <c r="AB567" t="s">
        <v>2312</v>
      </c>
      <c r="AC567" t="s">
        <v>4882</v>
      </c>
      <c r="AD567" t="s">
        <v>2313</v>
      </c>
      <c r="AE567" t="s">
        <v>2314</v>
      </c>
      <c r="AF567" t="s">
        <v>54</v>
      </c>
      <c r="AG567" t="s">
        <v>2315</v>
      </c>
      <c r="AH567" s="18" t="str">
        <f>IFERROR(VLOOKUP(AB567&amp;AC567&amp;AD567&amp;AE567&amp;AF567&amp;AG567,Addresses!A:D,4,FALSE), "000000000000000")</f>
        <v>SHIPSF000113304</v>
      </c>
      <c r="AJ567"/>
      <c r="AK567"/>
      <c r="AL567"/>
      <c r="AM567"/>
      <c r="AN567"/>
    </row>
    <row r="568" spans="1:40" x14ac:dyDescent="0.25">
      <c r="A568"/>
      <c r="B568"/>
      <c r="C568"/>
      <c r="D568"/>
      <c r="E568"/>
      <c r="F568"/>
      <c r="G568"/>
      <c r="H568"/>
      <c r="I568"/>
      <c r="U568" t="str">
        <f t="shared" si="14"/>
        <v>Ohio Co School District, KY</v>
      </c>
      <c r="V568" t="s">
        <v>41</v>
      </c>
      <c r="W568" t="s">
        <v>54</v>
      </c>
      <c r="X568" t="s">
        <v>2293</v>
      </c>
      <c r="Y568" t="s">
        <v>2294</v>
      </c>
      <c r="Z568" t="s">
        <v>2293</v>
      </c>
      <c r="AA568" t="s">
        <v>2294</v>
      </c>
      <c r="AB568" t="s">
        <v>2300</v>
      </c>
      <c r="AC568" t="s">
        <v>2301</v>
      </c>
      <c r="AD568" t="s">
        <v>2302</v>
      </c>
      <c r="AE568" t="s">
        <v>2303</v>
      </c>
      <c r="AF568" t="s">
        <v>54</v>
      </c>
      <c r="AG568" t="s">
        <v>2304</v>
      </c>
      <c r="AH568" s="18" t="str">
        <f>IFERROR(VLOOKUP(AB568&amp;AC568&amp;AD568&amp;AE568&amp;AF568&amp;AG568,Addresses!A:D,4,FALSE), "000000000000000")</f>
        <v>SHIPSF000141480</v>
      </c>
      <c r="AJ568"/>
      <c r="AK568"/>
      <c r="AL568"/>
      <c r="AM568"/>
      <c r="AN568"/>
    </row>
    <row r="569" spans="1:40" x14ac:dyDescent="0.25">
      <c r="A569"/>
      <c r="B569"/>
      <c r="C569"/>
      <c r="D569"/>
      <c r="E569"/>
      <c r="F569"/>
      <c r="G569"/>
      <c r="H569"/>
      <c r="I569"/>
      <c r="U569" t="str">
        <f t="shared" si="14"/>
        <v>Ohio Co School District, KY</v>
      </c>
      <c r="V569" t="s">
        <v>41</v>
      </c>
      <c r="W569" t="s">
        <v>54</v>
      </c>
      <c r="X569" t="s">
        <v>2293</v>
      </c>
      <c r="Y569" t="s">
        <v>2294</v>
      </c>
      <c r="Z569" t="s">
        <v>2293</v>
      </c>
      <c r="AA569" t="s">
        <v>2294</v>
      </c>
      <c r="AB569" t="s">
        <v>2305</v>
      </c>
      <c r="AC569" t="s">
        <v>2306</v>
      </c>
      <c r="AD569" t="s">
        <v>2307</v>
      </c>
      <c r="AE569" t="s">
        <v>2308</v>
      </c>
      <c r="AF569" t="s">
        <v>54</v>
      </c>
      <c r="AG569" t="s">
        <v>2309</v>
      </c>
      <c r="AH569" s="18" t="str">
        <f>IFERROR(VLOOKUP(AB569&amp;AC569&amp;AD569&amp;AE569&amp;AF569&amp;AG569,Addresses!A:D,4,FALSE), "000000000000000")</f>
        <v>SHIPSF000126271</v>
      </c>
      <c r="AJ569"/>
      <c r="AK569"/>
      <c r="AL569"/>
      <c r="AM569"/>
      <c r="AN569"/>
    </row>
    <row r="570" spans="1:40" x14ac:dyDescent="0.25">
      <c r="A570"/>
      <c r="B570"/>
      <c r="C570"/>
      <c r="D570"/>
      <c r="E570"/>
      <c r="F570"/>
      <c r="G570"/>
      <c r="H570"/>
      <c r="I570"/>
      <c r="U570" t="str">
        <f t="shared" si="14"/>
        <v>Ohio Co School District, KY</v>
      </c>
      <c r="V570" t="s">
        <v>41</v>
      </c>
      <c r="W570" t="s">
        <v>54</v>
      </c>
      <c r="X570" t="s">
        <v>2293</v>
      </c>
      <c r="Y570" t="s">
        <v>2294</v>
      </c>
      <c r="Z570" t="s">
        <v>2293</v>
      </c>
      <c r="AA570" t="s">
        <v>2294</v>
      </c>
      <c r="AB570" t="s">
        <v>2295</v>
      </c>
      <c r="AC570" t="s">
        <v>2296</v>
      </c>
      <c r="AD570" t="s">
        <v>2297</v>
      </c>
      <c r="AE570" t="s">
        <v>2298</v>
      </c>
      <c r="AF570" t="s">
        <v>54</v>
      </c>
      <c r="AG570" t="s">
        <v>2299</v>
      </c>
      <c r="AH570" s="18" t="str">
        <f>IFERROR(VLOOKUP(AB570&amp;AC570&amp;AD570&amp;AE570&amp;AF570&amp;AG570,Addresses!A:D,4,FALSE), "000000000000000")</f>
        <v>SHIPSF000115302</v>
      </c>
      <c r="AJ570"/>
      <c r="AK570"/>
      <c r="AL570"/>
      <c r="AM570"/>
      <c r="AN570"/>
    </row>
    <row r="571" spans="1:40" x14ac:dyDescent="0.25">
      <c r="A571"/>
      <c r="B571"/>
      <c r="C571"/>
      <c r="D571"/>
      <c r="E571"/>
      <c r="F571"/>
      <c r="G571"/>
      <c r="H571"/>
      <c r="I571"/>
      <c r="U571" t="str">
        <f t="shared" si="14"/>
        <v>Ohio Co School District, KY</v>
      </c>
      <c r="V571" t="s">
        <v>41</v>
      </c>
      <c r="W571" t="s">
        <v>54</v>
      </c>
      <c r="X571" t="s">
        <v>2293</v>
      </c>
      <c r="Y571" t="s">
        <v>2294</v>
      </c>
      <c r="Z571" t="s">
        <v>2293</v>
      </c>
      <c r="AA571" t="s">
        <v>2294</v>
      </c>
      <c r="AB571" t="s">
        <v>2316</v>
      </c>
      <c r="AC571" t="s">
        <v>4875</v>
      </c>
      <c r="AD571" t="s">
        <v>2317</v>
      </c>
      <c r="AE571" t="s">
        <v>2318</v>
      </c>
      <c r="AF571" t="s">
        <v>54</v>
      </c>
      <c r="AG571" t="s">
        <v>2319</v>
      </c>
      <c r="AH571" s="18" t="str">
        <f>IFERROR(VLOOKUP(AB571&amp;AC571&amp;AD571&amp;AE571&amp;AF571&amp;AG571,Addresses!A:D,4,FALSE), "000000000000000")</f>
        <v>SHIPSF000113535</v>
      </c>
      <c r="AJ571"/>
      <c r="AK571"/>
      <c r="AL571"/>
      <c r="AM571"/>
      <c r="AN571"/>
    </row>
    <row r="572" spans="1:40" x14ac:dyDescent="0.25">
      <c r="A572"/>
      <c r="B572"/>
      <c r="C572"/>
      <c r="D572"/>
      <c r="E572"/>
      <c r="F572"/>
      <c r="G572"/>
      <c r="H572"/>
      <c r="I572"/>
      <c r="U572" t="str">
        <f t="shared" si="14"/>
        <v>Ohio Co School District, KY</v>
      </c>
      <c r="V572" t="s">
        <v>41</v>
      </c>
      <c r="W572" t="s">
        <v>54</v>
      </c>
      <c r="X572" t="s">
        <v>2293</v>
      </c>
      <c r="Y572" t="s">
        <v>2294</v>
      </c>
      <c r="Z572" t="s">
        <v>2293</v>
      </c>
      <c r="AA572" t="s">
        <v>2294</v>
      </c>
      <c r="AB572" t="s">
        <v>2310</v>
      </c>
      <c r="AC572" t="s">
        <v>864</v>
      </c>
      <c r="AD572" t="s">
        <v>2311</v>
      </c>
      <c r="AE572" t="s">
        <v>2298</v>
      </c>
      <c r="AF572" t="s">
        <v>54</v>
      </c>
      <c r="AG572" t="s">
        <v>2299</v>
      </c>
      <c r="AH572" s="18" t="str">
        <f>IFERROR(VLOOKUP(AB572&amp;AC572&amp;AD572&amp;AE572&amp;AF572&amp;AG572,Addresses!A:D,4,FALSE), "000000000000000")</f>
        <v>SHIPSF000126272</v>
      </c>
      <c r="AJ572"/>
      <c r="AK572"/>
      <c r="AL572"/>
      <c r="AM572"/>
      <c r="AN572"/>
    </row>
    <row r="573" spans="1:40" x14ac:dyDescent="0.25">
      <c r="A573"/>
      <c r="B573"/>
      <c r="C573"/>
      <c r="D573"/>
      <c r="E573"/>
      <c r="F573"/>
      <c r="G573"/>
      <c r="H573"/>
      <c r="I573"/>
      <c r="U573" t="str">
        <f t="shared" si="14"/>
        <v>Oldham Co School District, KY</v>
      </c>
      <c r="V573" t="s">
        <v>41</v>
      </c>
      <c r="W573" t="s">
        <v>54</v>
      </c>
      <c r="X573" t="s">
        <v>2320</v>
      </c>
      <c r="Y573" t="s">
        <v>2321</v>
      </c>
      <c r="Z573" t="s">
        <v>2320</v>
      </c>
      <c r="AA573" t="s">
        <v>2321</v>
      </c>
      <c r="AB573" t="s">
        <v>2335</v>
      </c>
      <c r="AC573" t="s">
        <v>2336</v>
      </c>
      <c r="AD573" t="s">
        <v>2337</v>
      </c>
      <c r="AE573" t="s">
        <v>2330</v>
      </c>
      <c r="AF573" t="s">
        <v>54</v>
      </c>
      <c r="AG573" t="s">
        <v>2331</v>
      </c>
      <c r="AH573" s="18" t="str">
        <f>IFERROR(VLOOKUP(AB573&amp;AC573&amp;AD573&amp;AE573&amp;AF573&amp;AG573,Addresses!A:D,4,FALSE), "000000000000000")</f>
        <v>SHIPSF000014029</v>
      </c>
      <c r="AJ573"/>
      <c r="AK573"/>
      <c r="AL573"/>
      <c r="AM573"/>
      <c r="AN573"/>
    </row>
    <row r="574" spans="1:40" x14ac:dyDescent="0.25">
      <c r="A574"/>
      <c r="B574"/>
      <c r="C574"/>
      <c r="D574"/>
      <c r="E574"/>
      <c r="F574"/>
      <c r="G574"/>
      <c r="H574"/>
      <c r="I574"/>
      <c r="U574" t="str">
        <f t="shared" si="14"/>
        <v>Oldham Co School District, KY</v>
      </c>
      <c r="V574" t="s">
        <v>41</v>
      </c>
      <c r="W574" t="s">
        <v>54</v>
      </c>
      <c r="X574" t="s">
        <v>2320</v>
      </c>
      <c r="Y574" t="s">
        <v>2321</v>
      </c>
      <c r="Z574" t="s">
        <v>2320</v>
      </c>
      <c r="AA574" t="s">
        <v>2321</v>
      </c>
      <c r="AB574" t="s">
        <v>9848</v>
      </c>
      <c r="AC574" t="s">
        <v>6</v>
      </c>
      <c r="AD574" t="s">
        <v>9849</v>
      </c>
      <c r="AE574" t="s">
        <v>12</v>
      </c>
      <c r="AF574" t="s">
        <v>54</v>
      </c>
      <c r="AG574" t="s">
        <v>2344</v>
      </c>
      <c r="AH574" s="18" t="str">
        <f>IFERROR(VLOOKUP(AB574&amp;AC574&amp;AD574&amp;AE574&amp;AF574&amp;AG574,Addresses!A:D,4,FALSE), "000000000000000")</f>
        <v>000000000000000</v>
      </c>
      <c r="AJ574"/>
      <c r="AK574"/>
      <c r="AL574"/>
      <c r="AM574"/>
      <c r="AN574"/>
    </row>
    <row r="575" spans="1:40" x14ac:dyDescent="0.25">
      <c r="A575"/>
      <c r="B575"/>
      <c r="C575"/>
      <c r="D575"/>
      <c r="E575"/>
      <c r="F575"/>
      <c r="G575"/>
      <c r="H575"/>
      <c r="I575"/>
      <c r="U575" t="str">
        <f t="shared" si="14"/>
        <v>Oldham Co School District, KY</v>
      </c>
      <c r="V575" t="s">
        <v>41</v>
      </c>
      <c r="W575" t="s">
        <v>54</v>
      </c>
      <c r="X575" t="s">
        <v>2320</v>
      </c>
      <c r="Y575" t="s">
        <v>2321</v>
      </c>
      <c r="Z575" t="s">
        <v>2320</v>
      </c>
      <c r="AA575" t="s">
        <v>2321</v>
      </c>
      <c r="AB575" t="s">
        <v>2347</v>
      </c>
      <c r="AC575" t="s">
        <v>4917</v>
      </c>
      <c r="AD575" t="s">
        <v>2348</v>
      </c>
      <c r="AE575" t="s">
        <v>2325</v>
      </c>
      <c r="AF575" t="s">
        <v>54</v>
      </c>
      <c r="AG575" t="s">
        <v>2326</v>
      </c>
      <c r="AH575" s="18" t="str">
        <f>IFERROR(VLOOKUP(AB575&amp;AC575&amp;AD575&amp;AE575&amp;AF575&amp;AG575,Addresses!A:D,4,FALSE), "000000000000000")</f>
        <v>SHIPSF000014031</v>
      </c>
      <c r="AJ575"/>
      <c r="AK575"/>
      <c r="AL575"/>
      <c r="AM575"/>
      <c r="AN575"/>
    </row>
    <row r="576" spans="1:40" x14ac:dyDescent="0.25">
      <c r="A576"/>
      <c r="B576"/>
      <c r="C576"/>
      <c r="D576"/>
      <c r="E576"/>
      <c r="F576"/>
      <c r="G576"/>
      <c r="H576"/>
      <c r="I576"/>
      <c r="U576" t="str">
        <f t="shared" si="14"/>
        <v>Oldham Co School District, KY</v>
      </c>
      <c r="V576" t="s">
        <v>41</v>
      </c>
      <c r="W576" t="s">
        <v>54</v>
      </c>
      <c r="X576" t="s">
        <v>2320</v>
      </c>
      <c r="Y576" t="s">
        <v>2321</v>
      </c>
      <c r="Z576" t="s">
        <v>2320</v>
      </c>
      <c r="AA576" t="s">
        <v>2321</v>
      </c>
      <c r="AB576" t="s">
        <v>2349</v>
      </c>
      <c r="AC576" t="s">
        <v>2350</v>
      </c>
      <c r="AD576" t="s">
        <v>2351</v>
      </c>
      <c r="AE576" t="s">
        <v>2330</v>
      </c>
      <c r="AF576" t="s">
        <v>54</v>
      </c>
      <c r="AG576" t="s">
        <v>2331</v>
      </c>
      <c r="AH576" s="18" t="str">
        <f>IFERROR(VLOOKUP(AB576&amp;AC576&amp;AD576&amp;AE576&amp;AF576&amp;AG576,Addresses!A:D,4,FALSE), "000000000000000")</f>
        <v>SHIPSF000044563</v>
      </c>
      <c r="AJ576"/>
      <c r="AK576"/>
      <c r="AL576"/>
      <c r="AM576"/>
      <c r="AN576"/>
    </row>
    <row r="577" spans="1:40" x14ac:dyDescent="0.25">
      <c r="A577"/>
      <c r="B577"/>
      <c r="C577"/>
      <c r="D577"/>
      <c r="E577"/>
      <c r="F577"/>
      <c r="G577"/>
      <c r="H577"/>
      <c r="I577"/>
      <c r="U577" t="str">
        <f t="shared" si="14"/>
        <v>Oldham Co School District, KY</v>
      </c>
      <c r="V577" t="s">
        <v>41</v>
      </c>
      <c r="W577" t="s">
        <v>54</v>
      </c>
      <c r="X577" t="s">
        <v>2320</v>
      </c>
      <c r="Y577" t="s">
        <v>2321</v>
      </c>
      <c r="Z577" t="s">
        <v>2320</v>
      </c>
      <c r="AA577" t="s">
        <v>2321</v>
      </c>
      <c r="AB577" t="s">
        <v>2338</v>
      </c>
      <c r="AC577" t="s">
        <v>2339</v>
      </c>
      <c r="AD577" t="s">
        <v>2340</v>
      </c>
      <c r="AE577" t="s">
        <v>1582</v>
      </c>
      <c r="AF577" t="s">
        <v>54</v>
      </c>
      <c r="AG577" t="s">
        <v>1583</v>
      </c>
      <c r="AH577" s="18" t="str">
        <f>IFERROR(VLOOKUP(AB577&amp;AC577&amp;AD577&amp;AE577&amp;AF577&amp;AG577,Addresses!A:D,4,FALSE), "000000000000000")</f>
        <v>SHIPSF000005266</v>
      </c>
      <c r="AJ577"/>
      <c r="AK577"/>
      <c r="AL577"/>
      <c r="AM577"/>
      <c r="AN577"/>
    </row>
    <row r="578" spans="1:40" x14ac:dyDescent="0.25">
      <c r="A578"/>
      <c r="B578"/>
      <c r="C578"/>
      <c r="D578"/>
      <c r="E578"/>
      <c r="F578"/>
      <c r="G578"/>
      <c r="H578"/>
      <c r="I578"/>
      <c r="U578" t="str">
        <f t="shared" si="14"/>
        <v>Oldham Co School District, KY</v>
      </c>
      <c r="V578" t="s">
        <v>41</v>
      </c>
      <c r="W578" t="s">
        <v>54</v>
      </c>
      <c r="X578" t="s">
        <v>2320</v>
      </c>
      <c r="Y578" t="s">
        <v>2321</v>
      </c>
      <c r="Z578" t="s">
        <v>2320</v>
      </c>
      <c r="AA578" t="s">
        <v>2321</v>
      </c>
      <c r="AB578" t="s">
        <v>2327</v>
      </c>
      <c r="AC578" t="s">
        <v>2328</v>
      </c>
      <c r="AD578" t="s">
        <v>2329</v>
      </c>
      <c r="AE578" t="s">
        <v>2330</v>
      </c>
      <c r="AF578" t="s">
        <v>54</v>
      </c>
      <c r="AG578" t="s">
        <v>2331</v>
      </c>
      <c r="AH578" s="18" t="str">
        <f>IFERROR(VLOOKUP(AB578&amp;AC578&amp;AD578&amp;AE578&amp;AF578&amp;AG578,Addresses!A:D,4,FALSE), "000000000000000")</f>
        <v>SHIPSF000123196</v>
      </c>
      <c r="AJ578"/>
      <c r="AK578"/>
      <c r="AL578"/>
      <c r="AM578"/>
      <c r="AN578"/>
    </row>
    <row r="579" spans="1:40" x14ac:dyDescent="0.25">
      <c r="A579"/>
      <c r="B579"/>
      <c r="C579"/>
      <c r="D579"/>
      <c r="E579"/>
      <c r="F579"/>
      <c r="G579"/>
      <c r="H579"/>
      <c r="I579"/>
      <c r="U579" t="str">
        <f t="shared" ref="U579:U642" si="15">Y579&amp;", KY"</f>
        <v>Oldham Co School District, KY</v>
      </c>
      <c r="V579" t="s">
        <v>41</v>
      </c>
      <c r="W579" t="s">
        <v>54</v>
      </c>
      <c r="X579" t="s">
        <v>2320</v>
      </c>
      <c r="Y579" t="s">
        <v>2321</v>
      </c>
      <c r="Z579" t="s">
        <v>2320</v>
      </c>
      <c r="AA579" t="s">
        <v>2321</v>
      </c>
      <c r="AB579" t="s">
        <v>2345</v>
      </c>
      <c r="AC579" t="s">
        <v>4898</v>
      </c>
      <c r="AD579" t="s">
        <v>2346</v>
      </c>
      <c r="AE579" t="s">
        <v>2330</v>
      </c>
      <c r="AF579" t="s">
        <v>54</v>
      </c>
      <c r="AG579" t="s">
        <v>2331</v>
      </c>
      <c r="AH579" s="18" t="str">
        <f>IFERROR(VLOOKUP(AB579&amp;AC579&amp;AD579&amp;AE579&amp;AF579&amp;AG579,Addresses!A:D,4,FALSE), "000000000000000")</f>
        <v>SHIPSF000044552</v>
      </c>
      <c r="AJ579"/>
      <c r="AK579"/>
      <c r="AL579"/>
      <c r="AM579"/>
      <c r="AN579"/>
    </row>
    <row r="580" spans="1:40" x14ac:dyDescent="0.25">
      <c r="A580"/>
      <c r="B580"/>
      <c r="C580"/>
      <c r="D580"/>
      <c r="E580"/>
      <c r="F580"/>
      <c r="G580"/>
      <c r="H580"/>
      <c r="I580"/>
      <c r="U580" t="str">
        <f t="shared" si="15"/>
        <v>Oldham Co School District, KY</v>
      </c>
      <c r="V580" t="s">
        <v>41</v>
      </c>
      <c r="W580" t="s">
        <v>54</v>
      </c>
      <c r="X580" t="s">
        <v>2320</v>
      </c>
      <c r="Y580" t="s">
        <v>2321</v>
      </c>
      <c r="Z580" t="s">
        <v>2320</v>
      </c>
      <c r="AA580" t="s">
        <v>2321</v>
      </c>
      <c r="AB580" t="s">
        <v>2341</v>
      </c>
      <c r="AC580" t="s">
        <v>2342</v>
      </c>
      <c r="AD580" t="s">
        <v>2343</v>
      </c>
      <c r="AE580" t="s">
        <v>12</v>
      </c>
      <c r="AF580" t="s">
        <v>54</v>
      </c>
      <c r="AG580" t="s">
        <v>2344</v>
      </c>
      <c r="AH580" s="18" t="str">
        <f>IFERROR(VLOOKUP(AB580&amp;AC580&amp;AD580&amp;AE580&amp;AF580&amp;AG580,Addresses!A:D,4,FALSE), "000000000000000")</f>
        <v>SHIPSF000001555</v>
      </c>
      <c r="AJ580"/>
      <c r="AK580"/>
      <c r="AL580"/>
      <c r="AM580"/>
      <c r="AN580"/>
    </row>
    <row r="581" spans="1:40" x14ac:dyDescent="0.25">
      <c r="A581"/>
      <c r="B581"/>
      <c r="C581"/>
      <c r="D581"/>
      <c r="E581"/>
      <c r="F581"/>
      <c r="G581"/>
      <c r="H581"/>
      <c r="I581"/>
      <c r="U581" t="str">
        <f t="shared" si="15"/>
        <v>Oldham Co School District, KY</v>
      </c>
      <c r="V581" t="s">
        <v>41</v>
      </c>
      <c r="W581" t="s">
        <v>54</v>
      </c>
      <c r="X581" t="s">
        <v>2320</v>
      </c>
      <c r="Y581" t="s">
        <v>2321</v>
      </c>
      <c r="Z581" t="s">
        <v>2320</v>
      </c>
      <c r="AA581" t="s">
        <v>2321</v>
      </c>
      <c r="AB581" t="s">
        <v>2332</v>
      </c>
      <c r="AC581" t="s">
        <v>2333</v>
      </c>
      <c r="AD581" t="s">
        <v>2334</v>
      </c>
      <c r="AE581" t="s">
        <v>2330</v>
      </c>
      <c r="AF581" t="s">
        <v>54</v>
      </c>
      <c r="AG581" t="s">
        <v>2331</v>
      </c>
      <c r="AH581" s="18" t="str">
        <f>IFERROR(VLOOKUP(AB581&amp;AC581&amp;AD581&amp;AE581&amp;AF581&amp;AG581,Addresses!A:D,4,FALSE), "000000000000000")</f>
        <v>SHIPSF000006182</v>
      </c>
      <c r="AJ581"/>
      <c r="AK581"/>
      <c r="AL581"/>
      <c r="AM581"/>
      <c r="AN581"/>
    </row>
    <row r="582" spans="1:40" x14ac:dyDescent="0.25">
      <c r="A582"/>
      <c r="B582"/>
      <c r="C582"/>
      <c r="D582"/>
      <c r="E582"/>
      <c r="F582"/>
      <c r="G582"/>
      <c r="H582"/>
      <c r="I582"/>
      <c r="U582" t="str">
        <f t="shared" si="15"/>
        <v>Oldham Co School District, KY</v>
      </c>
      <c r="V582" t="s">
        <v>41</v>
      </c>
      <c r="W582" t="s">
        <v>54</v>
      </c>
      <c r="X582" t="s">
        <v>2320</v>
      </c>
      <c r="Y582" t="s">
        <v>2321</v>
      </c>
      <c r="Z582" t="s">
        <v>2320</v>
      </c>
      <c r="AA582" t="s">
        <v>2321</v>
      </c>
      <c r="AB582" t="s">
        <v>2322</v>
      </c>
      <c r="AC582" t="s">
        <v>2323</v>
      </c>
      <c r="AD582" t="s">
        <v>2324</v>
      </c>
      <c r="AE582" t="s">
        <v>2325</v>
      </c>
      <c r="AF582" t="s">
        <v>54</v>
      </c>
      <c r="AG582" t="s">
        <v>2326</v>
      </c>
      <c r="AH582" s="18" t="str">
        <f>IFERROR(VLOOKUP(AB582&amp;AC582&amp;AD582&amp;AE582&amp;AF582&amp;AG582,Addresses!A:D,4,FALSE), "000000000000000")</f>
        <v>SHIPSF000123195</v>
      </c>
      <c r="AJ582"/>
      <c r="AK582"/>
      <c r="AL582"/>
      <c r="AM582"/>
      <c r="AN582"/>
    </row>
    <row r="583" spans="1:40" x14ac:dyDescent="0.25">
      <c r="A583"/>
      <c r="B583"/>
      <c r="C583"/>
      <c r="D583"/>
      <c r="E583"/>
      <c r="F583"/>
      <c r="G583"/>
      <c r="H583"/>
      <c r="I583"/>
      <c r="U583" t="str">
        <f t="shared" si="15"/>
        <v>Owen Co School District, KY</v>
      </c>
      <c r="V583" t="s">
        <v>41</v>
      </c>
      <c r="W583" t="s">
        <v>54</v>
      </c>
      <c r="X583" t="s">
        <v>2352</v>
      </c>
      <c r="Y583" t="s">
        <v>2353</v>
      </c>
      <c r="Z583" t="s">
        <v>2352</v>
      </c>
      <c r="AA583" t="s">
        <v>2353</v>
      </c>
      <c r="AB583" t="s">
        <v>2354</v>
      </c>
      <c r="AC583" t="s">
        <v>4920</v>
      </c>
      <c r="AD583" t="s">
        <v>4921</v>
      </c>
      <c r="AE583" t="s">
        <v>2356</v>
      </c>
      <c r="AF583" t="s">
        <v>54</v>
      </c>
      <c r="AG583" t="s">
        <v>2357</v>
      </c>
      <c r="AH583" s="18" t="str">
        <f>IFERROR(VLOOKUP(AB583&amp;AC583&amp;AD583&amp;AE583&amp;AF583&amp;AG583,Addresses!A:D,4,FALSE), "000000000000000")</f>
        <v>SHIPSF000137719</v>
      </c>
      <c r="AJ583"/>
      <c r="AK583"/>
      <c r="AL583"/>
      <c r="AM583"/>
      <c r="AN583"/>
    </row>
    <row r="584" spans="1:40" x14ac:dyDescent="0.25">
      <c r="A584"/>
      <c r="B584"/>
      <c r="C584"/>
      <c r="D584"/>
      <c r="E584"/>
      <c r="F584"/>
      <c r="G584"/>
      <c r="H584"/>
      <c r="I584"/>
      <c r="U584" t="str">
        <f t="shared" si="15"/>
        <v>Owensboro Ind School District, KY</v>
      </c>
      <c r="V584" t="s">
        <v>41</v>
      </c>
      <c r="W584" t="s">
        <v>54</v>
      </c>
      <c r="X584" t="s">
        <v>2358</v>
      </c>
      <c r="Y584" t="s">
        <v>2359</v>
      </c>
      <c r="Z584" t="s">
        <v>2358</v>
      </c>
      <c r="AA584" t="s">
        <v>2359</v>
      </c>
      <c r="AB584" t="s">
        <v>2362</v>
      </c>
      <c r="AC584" t="s">
        <v>4929</v>
      </c>
      <c r="AD584" t="s">
        <v>2363</v>
      </c>
      <c r="AE584" t="s">
        <v>658</v>
      </c>
      <c r="AF584" t="s">
        <v>54</v>
      </c>
      <c r="AG584" t="s">
        <v>659</v>
      </c>
      <c r="AH584" s="18" t="str">
        <f>IFERROR(VLOOKUP(AB584&amp;AC584&amp;AD584&amp;AE584&amp;AF584&amp;AG584,Addresses!A:D,4,FALSE), "000000000000000")</f>
        <v>SHIPSF000053717</v>
      </c>
      <c r="AJ584"/>
      <c r="AK584"/>
      <c r="AL584"/>
      <c r="AM584"/>
      <c r="AN584"/>
    </row>
    <row r="585" spans="1:40" x14ac:dyDescent="0.25">
      <c r="A585"/>
      <c r="B585"/>
      <c r="C585"/>
      <c r="D585"/>
      <c r="E585"/>
      <c r="F585"/>
      <c r="G585"/>
      <c r="H585"/>
      <c r="I585"/>
      <c r="U585" t="str">
        <f t="shared" si="15"/>
        <v>Owensboro Ind School District, KY</v>
      </c>
      <c r="V585" t="s">
        <v>41</v>
      </c>
      <c r="W585" t="s">
        <v>54</v>
      </c>
      <c r="X585" t="s">
        <v>2358</v>
      </c>
      <c r="Y585" t="s">
        <v>2359</v>
      </c>
      <c r="Z585" t="s">
        <v>2358</v>
      </c>
      <c r="AA585" t="s">
        <v>2359</v>
      </c>
      <c r="AB585" t="s">
        <v>2368</v>
      </c>
      <c r="AC585" t="s">
        <v>4933</v>
      </c>
      <c r="AD585" t="s">
        <v>2369</v>
      </c>
      <c r="AE585" t="s">
        <v>658</v>
      </c>
      <c r="AF585" t="s">
        <v>54</v>
      </c>
      <c r="AG585" t="s">
        <v>659</v>
      </c>
      <c r="AH585" s="18" t="str">
        <f>IFERROR(VLOOKUP(AB585&amp;AC585&amp;AD585&amp;AE585&amp;AF585&amp;AG585,Addresses!A:D,4,FALSE), "000000000000000")</f>
        <v>SHIPSF000053714</v>
      </c>
      <c r="AJ585"/>
      <c r="AK585"/>
      <c r="AL585"/>
      <c r="AM585"/>
      <c r="AN585"/>
    </row>
    <row r="586" spans="1:40" x14ac:dyDescent="0.25">
      <c r="A586"/>
      <c r="B586"/>
      <c r="C586"/>
      <c r="D586"/>
      <c r="E586"/>
      <c r="F586"/>
      <c r="G586"/>
      <c r="H586"/>
      <c r="I586"/>
      <c r="U586" t="str">
        <f t="shared" si="15"/>
        <v>Owensboro Ind School District, KY</v>
      </c>
      <c r="V586" t="s">
        <v>41</v>
      </c>
      <c r="W586" t="s">
        <v>54</v>
      </c>
      <c r="X586" t="s">
        <v>2358</v>
      </c>
      <c r="Y586" t="s">
        <v>2359</v>
      </c>
      <c r="Z586" t="s">
        <v>2358</v>
      </c>
      <c r="AA586" t="s">
        <v>2359</v>
      </c>
      <c r="AB586" t="s">
        <v>2360</v>
      </c>
      <c r="AC586" t="s">
        <v>4940</v>
      </c>
      <c r="AD586" t="s">
        <v>2361</v>
      </c>
      <c r="AE586" t="s">
        <v>658</v>
      </c>
      <c r="AF586" t="s">
        <v>54</v>
      </c>
      <c r="AG586" t="s">
        <v>663</v>
      </c>
      <c r="AH586" s="18" t="str">
        <f>IFERROR(VLOOKUP(AB586&amp;AC586&amp;AD586&amp;AE586&amp;AF586&amp;AG586,Addresses!A:D,4,FALSE), "000000000000000")</f>
        <v>SHIPSF000210239</v>
      </c>
      <c r="AJ586"/>
      <c r="AK586"/>
      <c r="AL586"/>
      <c r="AM586"/>
      <c r="AN586"/>
    </row>
    <row r="587" spans="1:40" x14ac:dyDescent="0.25">
      <c r="A587"/>
      <c r="B587"/>
      <c r="C587"/>
      <c r="D587"/>
      <c r="E587"/>
      <c r="F587"/>
      <c r="G587"/>
      <c r="H587"/>
      <c r="I587"/>
      <c r="U587" t="str">
        <f t="shared" si="15"/>
        <v>Owensboro Ind School District, KY</v>
      </c>
      <c r="V587" t="s">
        <v>41</v>
      </c>
      <c r="W587" t="s">
        <v>54</v>
      </c>
      <c r="X587" t="s">
        <v>2358</v>
      </c>
      <c r="Y587" t="s">
        <v>2359</v>
      </c>
      <c r="Z587" t="s">
        <v>2358</v>
      </c>
      <c r="AA587" t="s">
        <v>2359</v>
      </c>
      <c r="AB587" t="s">
        <v>2364</v>
      </c>
      <c r="AC587" t="s">
        <v>4925</v>
      </c>
      <c r="AD587" t="s">
        <v>2365</v>
      </c>
      <c r="AE587" t="s">
        <v>658</v>
      </c>
      <c r="AF587" t="s">
        <v>54</v>
      </c>
      <c r="AG587" t="s">
        <v>659</v>
      </c>
      <c r="AH587" s="18" t="str">
        <f>IFERROR(VLOOKUP(AB587&amp;AC587&amp;AD587&amp;AE587&amp;AF587&amp;AG587,Addresses!A:D,4,FALSE), "000000000000000")</f>
        <v>SHIPSF000043639</v>
      </c>
      <c r="AJ587"/>
      <c r="AK587"/>
      <c r="AL587"/>
      <c r="AM587"/>
      <c r="AN587"/>
    </row>
    <row r="588" spans="1:40" x14ac:dyDescent="0.25">
      <c r="A588"/>
      <c r="B588"/>
      <c r="C588"/>
      <c r="D588"/>
      <c r="E588"/>
      <c r="F588"/>
      <c r="G588"/>
      <c r="H588"/>
      <c r="I588"/>
      <c r="U588" t="str">
        <f t="shared" si="15"/>
        <v>Owensboro Ind School District, KY</v>
      </c>
      <c r="V588" t="s">
        <v>41</v>
      </c>
      <c r="W588" t="s">
        <v>54</v>
      </c>
      <c r="X588" t="s">
        <v>2358</v>
      </c>
      <c r="Y588" t="s">
        <v>2359</v>
      </c>
      <c r="Z588" t="s">
        <v>2358</v>
      </c>
      <c r="AA588" t="s">
        <v>2359</v>
      </c>
      <c r="AB588" t="s">
        <v>2366</v>
      </c>
      <c r="AC588" t="s">
        <v>4943</v>
      </c>
      <c r="AD588" t="s">
        <v>2367</v>
      </c>
      <c r="AE588" t="s">
        <v>658</v>
      </c>
      <c r="AF588" t="s">
        <v>54</v>
      </c>
      <c r="AG588" t="s">
        <v>663</v>
      </c>
      <c r="AH588" s="18" t="str">
        <f>IFERROR(VLOOKUP(AB588&amp;AC588&amp;AD588&amp;AE588&amp;AF588&amp;AG588,Addresses!A:D,4,FALSE), "000000000000000")</f>
        <v>SHIPSF000091082</v>
      </c>
      <c r="AJ588"/>
      <c r="AK588"/>
      <c r="AL588"/>
      <c r="AM588"/>
      <c r="AN588"/>
    </row>
    <row r="589" spans="1:40" x14ac:dyDescent="0.25">
      <c r="A589"/>
      <c r="B589"/>
      <c r="C589"/>
      <c r="D589"/>
      <c r="E589"/>
      <c r="F589"/>
      <c r="G589"/>
      <c r="H589"/>
      <c r="I589"/>
      <c r="U589" t="str">
        <f t="shared" si="15"/>
        <v>Owsley Co School District, KY</v>
      </c>
      <c r="V589" t="s">
        <v>41</v>
      </c>
      <c r="W589" t="s">
        <v>54</v>
      </c>
      <c r="X589" t="s">
        <v>2370</v>
      </c>
      <c r="Y589" t="s">
        <v>2371</v>
      </c>
      <c r="Z589" t="s">
        <v>2370</v>
      </c>
      <c r="AA589" t="s">
        <v>2371</v>
      </c>
      <c r="AB589" t="s">
        <v>2372</v>
      </c>
      <c r="AC589" t="s">
        <v>4949</v>
      </c>
      <c r="AD589" t="s">
        <v>2373</v>
      </c>
      <c r="AE589" t="s">
        <v>326</v>
      </c>
      <c r="AF589" t="s">
        <v>54</v>
      </c>
      <c r="AG589" t="s">
        <v>327</v>
      </c>
      <c r="AH589" s="18" t="str">
        <f>IFERROR(VLOOKUP(AB589&amp;AC589&amp;AD589&amp;AE589&amp;AF589&amp;AG589,Addresses!A:D,4,FALSE), "000000000000000")</f>
        <v>SHIPSF000043174</v>
      </c>
      <c r="AJ589"/>
      <c r="AK589"/>
      <c r="AL589"/>
      <c r="AM589"/>
      <c r="AN589"/>
    </row>
    <row r="590" spans="1:40" x14ac:dyDescent="0.25">
      <c r="A590"/>
      <c r="B590"/>
      <c r="C590"/>
      <c r="D590"/>
      <c r="E590"/>
      <c r="F590"/>
      <c r="G590"/>
      <c r="H590"/>
      <c r="I590"/>
      <c r="U590" t="str">
        <f t="shared" si="15"/>
        <v>Paducah Ind School District, KY</v>
      </c>
      <c r="V590" t="s">
        <v>41</v>
      </c>
      <c r="W590" t="s">
        <v>54</v>
      </c>
      <c r="X590" t="s">
        <v>2374</v>
      </c>
      <c r="Y590" t="s">
        <v>2375</v>
      </c>
      <c r="Z590" t="s">
        <v>2374</v>
      </c>
      <c r="AA590" t="s">
        <v>2375</v>
      </c>
      <c r="AB590" t="s">
        <v>2376</v>
      </c>
      <c r="AC590" t="s">
        <v>4956</v>
      </c>
      <c r="AD590" t="s">
        <v>2377</v>
      </c>
      <c r="AE590" t="s">
        <v>2089</v>
      </c>
      <c r="AF590" t="s">
        <v>54</v>
      </c>
      <c r="AG590" t="s">
        <v>2090</v>
      </c>
      <c r="AH590" s="18" t="str">
        <f>IFERROR(VLOOKUP(AB590&amp;AC590&amp;AD590&amp;AE590&amp;AF590&amp;AG590,Addresses!A:D,4,FALSE), "000000000000000")</f>
        <v>SHIPSF000014188</v>
      </c>
      <c r="AJ590"/>
      <c r="AK590"/>
      <c r="AL590"/>
      <c r="AM590"/>
      <c r="AN590"/>
    </row>
    <row r="591" spans="1:40" x14ac:dyDescent="0.25">
      <c r="A591"/>
      <c r="B591"/>
      <c r="C591"/>
      <c r="D591"/>
      <c r="E591"/>
      <c r="F591"/>
      <c r="G591"/>
      <c r="H591"/>
      <c r="I591"/>
      <c r="U591" t="str">
        <f t="shared" si="15"/>
        <v>Paducah Ind School District, KY</v>
      </c>
      <c r="V591" t="s">
        <v>41</v>
      </c>
      <c r="W591" t="s">
        <v>54</v>
      </c>
      <c r="X591" t="s">
        <v>2374</v>
      </c>
      <c r="Y591" t="s">
        <v>2375</v>
      </c>
      <c r="Z591" t="s">
        <v>2374</v>
      </c>
      <c r="AA591" t="s">
        <v>2375</v>
      </c>
      <c r="AB591" t="s">
        <v>2378</v>
      </c>
      <c r="AC591" t="s">
        <v>4955</v>
      </c>
      <c r="AD591" t="s">
        <v>2379</v>
      </c>
      <c r="AE591" t="s">
        <v>2089</v>
      </c>
      <c r="AF591" t="s">
        <v>54</v>
      </c>
      <c r="AG591" t="s">
        <v>2090</v>
      </c>
      <c r="AH591" s="18" t="str">
        <f>IFERROR(VLOOKUP(AB591&amp;AC591&amp;AD591&amp;AE591&amp;AF591&amp;AG591,Addresses!A:D,4,FALSE), "000000000000000")</f>
        <v>SHIPSF000044112</v>
      </c>
      <c r="AJ591"/>
      <c r="AK591"/>
      <c r="AL591"/>
      <c r="AM591"/>
      <c r="AN591"/>
    </row>
    <row r="592" spans="1:40" x14ac:dyDescent="0.25">
      <c r="A592"/>
      <c r="B592"/>
      <c r="C592"/>
      <c r="D592"/>
      <c r="E592"/>
      <c r="F592"/>
      <c r="G592"/>
      <c r="H592"/>
      <c r="I592"/>
      <c r="U592" t="str">
        <f t="shared" si="15"/>
        <v>Paducah Ind School District, KY</v>
      </c>
      <c r="V592" t="s">
        <v>41</v>
      </c>
      <c r="W592" t="s">
        <v>54</v>
      </c>
      <c r="X592" t="s">
        <v>2374</v>
      </c>
      <c r="Y592" t="s">
        <v>2375</v>
      </c>
      <c r="Z592" t="s">
        <v>2374</v>
      </c>
      <c r="AA592" t="s">
        <v>2375</v>
      </c>
      <c r="AB592" t="s">
        <v>2380</v>
      </c>
      <c r="AC592" t="s">
        <v>4954</v>
      </c>
      <c r="AD592" t="s">
        <v>2381</v>
      </c>
      <c r="AE592" t="s">
        <v>2089</v>
      </c>
      <c r="AF592" t="s">
        <v>54</v>
      </c>
      <c r="AG592" t="s">
        <v>2099</v>
      </c>
      <c r="AH592" s="18" t="str">
        <f>IFERROR(VLOOKUP(AB592&amp;AC592&amp;AD592&amp;AE592&amp;AF592&amp;AG592,Addresses!A:D,4,FALSE), "000000000000000")</f>
        <v>SHIPSF000086454</v>
      </c>
      <c r="AJ592"/>
      <c r="AK592"/>
      <c r="AL592"/>
      <c r="AM592"/>
      <c r="AN592"/>
    </row>
    <row r="593" spans="1:40" x14ac:dyDescent="0.25">
      <c r="A593"/>
      <c r="B593"/>
      <c r="C593"/>
      <c r="D593"/>
      <c r="E593"/>
      <c r="F593"/>
      <c r="G593"/>
      <c r="H593"/>
      <c r="I593"/>
      <c r="U593" t="str">
        <f t="shared" si="15"/>
        <v>Paintsville Ind Sch District, KY</v>
      </c>
      <c r="V593" t="s">
        <v>41</v>
      </c>
      <c r="W593" t="s">
        <v>54</v>
      </c>
      <c r="X593" t="s">
        <v>2382</v>
      </c>
      <c r="Y593" t="s">
        <v>2383</v>
      </c>
      <c r="Z593" t="s">
        <v>2382</v>
      </c>
      <c r="AA593" t="s">
        <v>2383</v>
      </c>
      <c r="AB593" t="s">
        <v>2384</v>
      </c>
      <c r="AC593" t="s">
        <v>4961</v>
      </c>
      <c r="AD593" t="s">
        <v>2385</v>
      </c>
      <c r="AE593" t="s">
        <v>1676</v>
      </c>
      <c r="AF593" t="s">
        <v>54</v>
      </c>
      <c r="AG593" t="s">
        <v>1677</v>
      </c>
      <c r="AH593" s="18" t="str">
        <f>IFERROR(VLOOKUP(AB593&amp;AC593&amp;AD593&amp;AE593&amp;AF593&amp;AG593,Addresses!A:D,4,FALSE), "000000000000000")</f>
        <v>SHIPSF000108920</v>
      </c>
      <c r="AJ593"/>
      <c r="AK593"/>
      <c r="AL593"/>
      <c r="AM593"/>
      <c r="AN593"/>
    </row>
    <row r="594" spans="1:40" x14ac:dyDescent="0.25">
      <c r="A594"/>
      <c r="B594"/>
      <c r="C594"/>
      <c r="D594"/>
      <c r="E594"/>
      <c r="F594"/>
      <c r="G594"/>
      <c r="H594"/>
      <c r="I594"/>
      <c r="U594" t="str">
        <f t="shared" si="15"/>
        <v>Paris Ind School District, KY</v>
      </c>
      <c r="V594" t="s">
        <v>41</v>
      </c>
      <c r="W594" t="s">
        <v>54</v>
      </c>
      <c r="X594" t="s">
        <v>2386</v>
      </c>
      <c r="Y594" t="s">
        <v>2387</v>
      </c>
      <c r="Z594" t="s">
        <v>2386</v>
      </c>
      <c r="AA594" t="s">
        <v>2387</v>
      </c>
      <c r="AB594" t="s">
        <v>2388</v>
      </c>
      <c r="AC594" t="s">
        <v>2389</v>
      </c>
      <c r="AD594" t="s">
        <v>2390</v>
      </c>
      <c r="AE594" t="s">
        <v>252</v>
      </c>
      <c r="AF594" t="s">
        <v>54</v>
      </c>
      <c r="AG594" t="s">
        <v>253</v>
      </c>
      <c r="AH594" s="18" t="str">
        <f>IFERROR(VLOOKUP(AB594&amp;AC594&amp;AD594&amp;AE594&amp;AF594&amp;AG594,Addresses!A:D,4,FALSE), "000000000000000")</f>
        <v>SHIPSF000142761</v>
      </c>
      <c r="AJ594"/>
      <c r="AK594"/>
      <c r="AL594"/>
      <c r="AM594"/>
      <c r="AN594"/>
    </row>
    <row r="595" spans="1:40" x14ac:dyDescent="0.25">
      <c r="A595"/>
      <c r="B595"/>
      <c r="C595"/>
      <c r="D595"/>
      <c r="E595"/>
      <c r="F595"/>
      <c r="G595"/>
      <c r="H595"/>
      <c r="I595"/>
      <c r="U595" t="str">
        <f t="shared" si="15"/>
        <v>Pendleton Co School District, KY</v>
      </c>
      <c r="V595" t="s">
        <v>41</v>
      </c>
      <c r="W595" t="s">
        <v>54</v>
      </c>
      <c r="X595" t="s">
        <v>2391</v>
      </c>
      <c r="Y595" t="s">
        <v>2392</v>
      </c>
      <c r="Z595" t="s">
        <v>2391</v>
      </c>
      <c r="AA595" t="s">
        <v>2392</v>
      </c>
      <c r="AB595" t="s">
        <v>2397</v>
      </c>
      <c r="AC595" t="s">
        <v>864</v>
      </c>
      <c r="AD595" t="s">
        <v>2398</v>
      </c>
      <c r="AE595" t="s">
        <v>2399</v>
      </c>
      <c r="AF595" t="s">
        <v>54</v>
      </c>
      <c r="AG595" t="s">
        <v>2400</v>
      </c>
      <c r="AH595" s="18" t="str">
        <f>IFERROR(VLOOKUP(AB595&amp;AC595&amp;AD595&amp;AE595&amp;AF595&amp;AG595,Addresses!A:D,4,FALSE), "000000000000000")</f>
        <v>SHIPSF000044293</v>
      </c>
      <c r="AJ595"/>
      <c r="AK595"/>
      <c r="AL595"/>
      <c r="AM595"/>
      <c r="AN595"/>
    </row>
    <row r="596" spans="1:40" x14ac:dyDescent="0.25">
      <c r="A596"/>
      <c r="B596"/>
      <c r="C596"/>
      <c r="D596"/>
      <c r="E596"/>
      <c r="F596"/>
      <c r="G596"/>
      <c r="H596"/>
      <c r="I596"/>
      <c r="U596" t="str">
        <f t="shared" si="15"/>
        <v>Pendleton Co School District, KY</v>
      </c>
      <c r="V596" t="s">
        <v>41</v>
      </c>
      <c r="W596" t="s">
        <v>54</v>
      </c>
      <c r="X596" t="s">
        <v>2391</v>
      </c>
      <c r="Y596" t="s">
        <v>2392</v>
      </c>
      <c r="Z596" t="s">
        <v>2391</v>
      </c>
      <c r="AA596" t="s">
        <v>2392</v>
      </c>
      <c r="AB596" t="s">
        <v>2393</v>
      </c>
      <c r="AC596" t="s">
        <v>851</v>
      </c>
      <c r="AD596" t="s">
        <v>2394</v>
      </c>
      <c r="AE596" t="s">
        <v>2395</v>
      </c>
      <c r="AF596" t="s">
        <v>54</v>
      </c>
      <c r="AG596" t="s">
        <v>2396</v>
      </c>
      <c r="AH596" s="18" t="str">
        <f>IFERROR(VLOOKUP(AB596&amp;AC596&amp;AD596&amp;AE596&amp;AF596&amp;AG596,Addresses!A:D,4,FALSE), "000000000000000")</f>
        <v>SHIPSF000014057</v>
      </c>
      <c r="AJ596"/>
      <c r="AK596"/>
      <c r="AL596"/>
      <c r="AM596"/>
      <c r="AN596"/>
    </row>
    <row r="597" spans="1:40" x14ac:dyDescent="0.25">
      <c r="A597"/>
      <c r="B597"/>
      <c r="C597"/>
      <c r="D597"/>
      <c r="E597"/>
      <c r="F597"/>
      <c r="G597"/>
      <c r="H597"/>
      <c r="I597"/>
      <c r="U597" t="str">
        <f t="shared" si="15"/>
        <v>Perry Co School District, KY</v>
      </c>
      <c r="V597" t="s">
        <v>41</v>
      </c>
      <c r="W597" t="s">
        <v>54</v>
      </c>
      <c r="X597" t="s">
        <v>2401</v>
      </c>
      <c r="Y597" t="s">
        <v>2402</v>
      </c>
      <c r="Z597" t="s">
        <v>2401</v>
      </c>
      <c r="AA597" t="s">
        <v>2402</v>
      </c>
      <c r="AB597" t="s">
        <v>2418</v>
      </c>
      <c r="AC597" t="s">
        <v>4974</v>
      </c>
      <c r="AD597" t="s">
        <v>4379</v>
      </c>
      <c r="AE597" t="s">
        <v>3716</v>
      </c>
      <c r="AF597" t="s">
        <v>54</v>
      </c>
      <c r="AG597" t="s">
        <v>3714</v>
      </c>
      <c r="AH597" s="18" t="str">
        <f>IFERROR(VLOOKUP(AB597&amp;AC597&amp;AD597&amp;AE597&amp;AF597&amp;AG597,Addresses!A:D,4,FALSE), "000000000000000")</f>
        <v>SHIPSF000136773</v>
      </c>
      <c r="AJ597"/>
      <c r="AK597"/>
      <c r="AL597"/>
      <c r="AM597"/>
      <c r="AN597"/>
    </row>
    <row r="598" spans="1:40" x14ac:dyDescent="0.25">
      <c r="A598"/>
      <c r="B598"/>
      <c r="C598"/>
      <c r="D598"/>
      <c r="E598"/>
      <c r="F598"/>
      <c r="G598"/>
      <c r="H598"/>
      <c r="I598"/>
      <c r="U598" t="str">
        <f t="shared" si="15"/>
        <v>Perry Co School District, KY</v>
      </c>
      <c r="V598" t="s">
        <v>41</v>
      </c>
      <c r="W598" t="s">
        <v>54</v>
      </c>
      <c r="X598" t="s">
        <v>2401</v>
      </c>
      <c r="Y598" t="s">
        <v>2402</v>
      </c>
      <c r="Z598" t="s">
        <v>2401</v>
      </c>
      <c r="AA598" t="s">
        <v>2402</v>
      </c>
      <c r="AB598" t="s">
        <v>2415</v>
      </c>
      <c r="AC598" t="s">
        <v>4975</v>
      </c>
      <c r="AD598" t="s">
        <v>4976</v>
      </c>
      <c r="AE598" t="s">
        <v>2416</v>
      </c>
      <c r="AF598" t="s">
        <v>54</v>
      </c>
      <c r="AG598" t="s">
        <v>2417</v>
      </c>
      <c r="AH598" s="18" t="str">
        <f>IFERROR(VLOOKUP(AB598&amp;AC598&amp;AD598&amp;AE598&amp;AF598&amp;AG598,Addresses!A:D,4,FALSE), "000000000000000")</f>
        <v>SHIPSF000096367</v>
      </c>
      <c r="AJ598"/>
      <c r="AK598"/>
      <c r="AL598"/>
      <c r="AM598"/>
      <c r="AN598"/>
    </row>
    <row r="599" spans="1:40" x14ac:dyDescent="0.25">
      <c r="A599"/>
      <c r="B599"/>
      <c r="C599"/>
      <c r="D599"/>
      <c r="E599"/>
      <c r="F599"/>
      <c r="G599"/>
      <c r="H599"/>
      <c r="I599"/>
      <c r="U599" t="str">
        <f t="shared" si="15"/>
        <v>Perry Co School District, KY</v>
      </c>
      <c r="V599" t="s">
        <v>41</v>
      </c>
      <c r="W599" t="s">
        <v>54</v>
      </c>
      <c r="X599" t="s">
        <v>2401</v>
      </c>
      <c r="Y599" t="s">
        <v>2402</v>
      </c>
      <c r="Z599" t="s">
        <v>2401</v>
      </c>
      <c r="AA599" t="s">
        <v>2402</v>
      </c>
      <c r="AB599" t="s">
        <v>3221</v>
      </c>
      <c r="AC599" t="s">
        <v>4978</v>
      </c>
      <c r="AD599" t="s">
        <v>4635</v>
      </c>
      <c r="AE599" t="s">
        <v>3219</v>
      </c>
      <c r="AF599" t="s">
        <v>54</v>
      </c>
      <c r="AG599" t="s">
        <v>3218</v>
      </c>
      <c r="AH599" s="18" t="str">
        <f>IFERROR(VLOOKUP(AB599&amp;AC599&amp;AD599&amp;AE599&amp;AF599&amp;AG599,Addresses!A:D,4,FALSE), "000000000000000")</f>
        <v>SHIPSF000043269</v>
      </c>
      <c r="AJ599"/>
      <c r="AK599"/>
      <c r="AL599"/>
      <c r="AM599"/>
      <c r="AN599"/>
    </row>
    <row r="600" spans="1:40" x14ac:dyDescent="0.25">
      <c r="A600"/>
      <c r="B600"/>
      <c r="C600"/>
      <c r="D600"/>
      <c r="E600"/>
      <c r="F600"/>
      <c r="G600"/>
      <c r="H600"/>
      <c r="I600"/>
      <c r="U600" t="str">
        <f t="shared" si="15"/>
        <v>Perry Co School District, KY</v>
      </c>
      <c r="V600" t="s">
        <v>41</v>
      </c>
      <c r="W600" t="s">
        <v>54</v>
      </c>
      <c r="X600" t="s">
        <v>2401</v>
      </c>
      <c r="Y600" t="s">
        <v>2402</v>
      </c>
      <c r="Z600" t="s">
        <v>2401</v>
      </c>
      <c r="AA600" t="s">
        <v>2402</v>
      </c>
      <c r="AB600" t="s">
        <v>3853</v>
      </c>
      <c r="AC600" t="s">
        <v>4980</v>
      </c>
      <c r="AD600" t="s">
        <v>3851</v>
      </c>
      <c r="AE600" t="s">
        <v>3852</v>
      </c>
      <c r="AF600" t="s">
        <v>54</v>
      </c>
      <c r="AG600" t="s">
        <v>3850</v>
      </c>
      <c r="AH600" s="18" t="str">
        <f>IFERROR(VLOOKUP(AB600&amp;AC600&amp;AD600&amp;AE600&amp;AF600&amp;AG600,Addresses!A:D,4,FALSE), "000000000000000")</f>
        <v>SHIPSF000043258</v>
      </c>
      <c r="AJ600"/>
      <c r="AK600"/>
      <c r="AL600"/>
      <c r="AM600"/>
      <c r="AN600"/>
    </row>
    <row r="601" spans="1:40" x14ac:dyDescent="0.25">
      <c r="A601"/>
      <c r="B601"/>
      <c r="C601"/>
      <c r="D601"/>
      <c r="E601"/>
      <c r="F601"/>
      <c r="G601"/>
      <c r="H601"/>
      <c r="I601"/>
      <c r="U601" t="str">
        <f t="shared" si="15"/>
        <v>Perry Co School District, KY</v>
      </c>
      <c r="V601" t="s">
        <v>41</v>
      </c>
      <c r="W601" t="s">
        <v>54</v>
      </c>
      <c r="X601" t="s">
        <v>2401</v>
      </c>
      <c r="Y601" t="s">
        <v>2402</v>
      </c>
      <c r="Z601" t="s">
        <v>2401</v>
      </c>
      <c r="AA601" t="s">
        <v>2402</v>
      </c>
      <c r="AB601" t="s">
        <v>2410</v>
      </c>
      <c r="AC601" t="s">
        <v>2411</v>
      </c>
      <c r="AD601" t="s">
        <v>2412</v>
      </c>
      <c r="AE601" t="s">
        <v>2413</v>
      </c>
      <c r="AF601" t="s">
        <v>54</v>
      </c>
      <c r="AG601" t="s">
        <v>2414</v>
      </c>
      <c r="AH601" s="18" t="str">
        <f>IFERROR(VLOOKUP(AB601&amp;AC601&amp;AD601&amp;AE601&amp;AF601&amp;AG601,Addresses!A:D,4,FALSE), "000000000000000")</f>
        <v>SHIPSF000105950</v>
      </c>
      <c r="AJ601"/>
      <c r="AK601"/>
      <c r="AL601"/>
      <c r="AM601"/>
      <c r="AN601"/>
    </row>
    <row r="602" spans="1:40" x14ac:dyDescent="0.25">
      <c r="A602"/>
      <c r="B602"/>
      <c r="C602"/>
      <c r="D602"/>
      <c r="E602"/>
      <c r="F602"/>
      <c r="G602"/>
      <c r="H602"/>
      <c r="I602"/>
      <c r="U602" t="str">
        <f t="shared" si="15"/>
        <v>Perry Co School District, KY</v>
      </c>
      <c r="V602" t="s">
        <v>41</v>
      </c>
      <c r="W602" t="s">
        <v>54</v>
      </c>
      <c r="X602" t="s">
        <v>2401</v>
      </c>
      <c r="Y602" t="s">
        <v>2402</v>
      </c>
      <c r="Z602" t="s">
        <v>2401</v>
      </c>
      <c r="AA602" t="s">
        <v>2402</v>
      </c>
      <c r="AB602" t="s">
        <v>2403</v>
      </c>
      <c r="AC602" t="s">
        <v>2404</v>
      </c>
      <c r="AD602" t="s">
        <v>2405</v>
      </c>
      <c r="AE602" t="s">
        <v>2406</v>
      </c>
      <c r="AF602" t="s">
        <v>54</v>
      </c>
      <c r="AG602" t="s">
        <v>2407</v>
      </c>
      <c r="AH602" s="18" t="str">
        <f>IFERROR(VLOOKUP(AB602&amp;AC602&amp;AD602&amp;AE602&amp;AF602&amp;AG602,Addresses!A:D,4,FALSE), "000000000000000")</f>
        <v>SHIPSF000134340</v>
      </c>
      <c r="AJ602"/>
      <c r="AK602"/>
      <c r="AL602"/>
      <c r="AM602"/>
      <c r="AN602"/>
    </row>
    <row r="603" spans="1:40" x14ac:dyDescent="0.25">
      <c r="A603"/>
      <c r="B603"/>
      <c r="C603"/>
      <c r="D603"/>
      <c r="E603"/>
      <c r="F603"/>
      <c r="G603"/>
      <c r="H603"/>
      <c r="I603"/>
      <c r="U603" t="str">
        <f t="shared" si="15"/>
        <v>Perry Co School District, KY</v>
      </c>
      <c r="V603" t="s">
        <v>41</v>
      </c>
      <c r="W603" t="s">
        <v>54</v>
      </c>
      <c r="X603" t="s">
        <v>2401</v>
      </c>
      <c r="Y603" t="s">
        <v>2402</v>
      </c>
      <c r="Z603" t="s">
        <v>2401</v>
      </c>
      <c r="AA603" t="s">
        <v>2402</v>
      </c>
      <c r="AB603" t="s">
        <v>2408</v>
      </c>
      <c r="AC603" t="s">
        <v>2409</v>
      </c>
      <c r="AD603" t="s">
        <v>3429</v>
      </c>
      <c r="AE603" t="s">
        <v>1258</v>
      </c>
      <c r="AF603" t="s">
        <v>54</v>
      </c>
      <c r="AG603" t="s">
        <v>1259</v>
      </c>
      <c r="AH603" s="18" t="str">
        <f>IFERROR(VLOOKUP(AB603&amp;AC603&amp;AD603&amp;AE603&amp;AF603&amp;AG603,Addresses!A:D,4,FALSE), "000000000000000")</f>
        <v>SHIPSF000137720</v>
      </c>
      <c r="AJ603"/>
      <c r="AK603"/>
      <c r="AL603"/>
      <c r="AM603"/>
      <c r="AN603"/>
    </row>
    <row r="604" spans="1:40" x14ac:dyDescent="0.25">
      <c r="A604"/>
      <c r="B604"/>
      <c r="C604"/>
      <c r="D604"/>
      <c r="E604"/>
      <c r="F604"/>
      <c r="G604"/>
      <c r="H604"/>
      <c r="I604"/>
      <c r="U604" t="str">
        <f t="shared" si="15"/>
        <v>Perry Co School District, KY</v>
      </c>
      <c r="V604" t="s">
        <v>41</v>
      </c>
      <c r="W604" t="s">
        <v>54</v>
      </c>
      <c r="X604" t="s">
        <v>2401</v>
      </c>
      <c r="Y604" t="s">
        <v>2402</v>
      </c>
      <c r="Z604" t="s">
        <v>2401</v>
      </c>
      <c r="AA604" t="s">
        <v>2402</v>
      </c>
      <c r="AB604" t="s">
        <v>3373</v>
      </c>
      <c r="AC604" t="s">
        <v>3372</v>
      </c>
      <c r="AD604" t="s">
        <v>4977</v>
      </c>
      <c r="AE604" t="s">
        <v>3374</v>
      </c>
      <c r="AF604" t="s">
        <v>54</v>
      </c>
      <c r="AG604" t="s">
        <v>3371</v>
      </c>
      <c r="AH604" s="18" t="str">
        <f>IFERROR(VLOOKUP(AB604&amp;AC604&amp;AD604&amp;AE604&amp;AF604&amp;AG604,Addresses!A:D,4,FALSE), "000000000000000")</f>
        <v>SHIPSF000043277</v>
      </c>
      <c r="AJ604"/>
      <c r="AK604"/>
      <c r="AL604"/>
      <c r="AM604"/>
      <c r="AN604"/>
    </row>
    <row r="605" spans="1:40" x14ac:dyDescent="0.25">
      <c r="A605"/>
      <c r="B605"/>
      <c r="C605"/>
      <c r="D605"/>
      <c r="E605"/>
      <c r="F605"/>
      <c r="G605"/>
      <c r="H605"/>
      <c r="I605"/>
      <c r="U605" t="str">
        <f t="shared" si="15"/>
        <v>Perry Co School District, KY</v>
      </c>
      <c r="V605" t="s">
        <v>41</v>
      </c>
      <c r="W605" t="s">
        <v>54</v>
      </c>
      <c r="X605" t="s">
        <v>2401</v>
      </c>
      <c r="Y605" t="s">
        <v>2402</v>
      </c>
      <c r="Z605" t="s">
        <v>2401</v>
      </c>
      <c r="AA605" t="s">
        <v>2402</v>
      </c>
      <c r="AB605" t="s">
        <v>2419</v>
      </c>
      <c r="AC605" t="s">
        <v>2420</v>
      </c>
      <c r="AD605" t="s">
        <v>2421</v>
      </c>
      <c r="AE605" t="s">
        <v>2422</v>
      </c>
      <c r="AF605" t="s">
        <v>54</v>
      </c>
      <c r="AG605" t="s">
        <v>2423</v>
      </c>
      <c r="AH605" s="18" t="str">
        <f>IFERROR(VLOOKUP(AB605&amp;AC605&amp;AD605&amp;AE605&amp;AF605&amp;AG605,Addresses!A:D,4,FALSE), "000000000000000")</f>
        <v>SHIPSF000134339</v>
      </c>
      <c r="AJ605"/>
      <c r="AK605"/>
      <c r="AL605"/>
      <c r="AM605"/>
      <c r="AN605"/>
    </row>
    <row r="606" spans="1:40" x14ac:dyDescent="0.25">
      <c r="A606"/>
      <c r="B606"/>
      <c r="C606"/>
      <c r="D606"/>
      <c r="E606"/>
      <c r="F606"/>
      <c r="G606"/>
      <c r="H606"/>
      <c r="I606"/>
      <c r="U606" t="str">
        <f t="shared" si="15"/>
        <v>Perry Co School District, KY</v>
      </c>
      <c r="V606" t="s">
        <v>41</v>
      </c>
      <c r="W606" t="s">
        <v>54</v>
      </c>
      <c r="X606" t="s">
        <v>2401</v>
      </c>
      <c r="Y606" t="s">
        <v>2402</v>
      </c>
      <c r="Z606" t="s">
        <v>2401</v>
      </c>
      <c r="AA606" t="s">
        <v>2402</v>
      </c>
      <c r="AB606" t="s">
        <v>2424</v>
      </c>
      <c r="AC606" t="s">
        <v>4979</v>
      </c>
      <c r="AD606" t="s">
        <v>2425</v>
      </c>
      <c r="AE606" t="s">
        <v>1258</v>
      </c>
      <c r="AF606" t="s">
        <v>54</v>
      </c>
      <c r="AG606" t="s">
        <v>1259</v>
      </c>
      <c r="AH606" s="18" t="str">
        <f>IFERROR(VLOOKUP(AB606&amp;AC606&amp;AD606&amp;AE606&amp;AF606&amp;AG606,Addresses!A:D,4,FALSE), "000000000000000")</f>
        <v>SHIPSF000123115</v>
      </c>
      <c r="AJ606"/>
      <c r="AK606"/>
      <c r="AL606"/>
      <c r="AM606"/>
      <c r="AN606"/>
    </row>
    <row r="607" spans="1:40" x14ac:dyDescent="0.25">
      <c r="A607"/>
      <c r="B607"/>
      <c r="C607"/>
      <c r="D607"/>
      <c r="E607"/>
      <c r="F607"/>
      <c r="G607"/>
      <c r="H607"/>
      <c r="I607"/>
      <c r="U607" t="str">
        <f t="shared" si="15"/>
        <v>Pike Co School District, KY</v>
      </c>
      <c r="V607" t="s">
        <v>41</v>
      </c>
      <c r="W607" t="s">
        <v>54</v>
      </c>
      <c r="X607" t="s">
        <v>2426</v>
      </c>
      <c r="Y607" t="s">
        <v>2427</v>
      </c>
      <c r="Z607" t="s">
        <v>2426</v>
      </c>
      <c r="AA607" t="s">
        <v>2427</v>
      </c>
      <c r="AB607" t="s">
        <v>2462</v>
      </c>
      <c r="AC607" t="s">
        <v>4981</v>
      </c>
      <c r="AD607" t="s">
        <v>2463</v>
      </c>
      <c r="AE607" t="s">
        <v>2455</v>
      </c>
      <c r="AF607" t="s">
        <v>54</v>
      </c>
      <c r="AG607" t="s">
        <v>2456</v>
      </c>
      <c r="AH607" s="18" t="str">
        <f>IFERROR(VLOOKUP(AB607&amp;AC607&amp;AD607&amp;AE607&amp;AF607&amp;AG607,Addresses!A:D,4,FALSE), "000000000000000")</f>
        <v>SHIPSF000044143</v>
      </c>
      <c r="AJ607"/>
      <c r="AK607"/>
      <c r="AL607"/>
      <c r="AM607"/>
      <c r="AN607"/>
    </row>
    <row r="608" spans="1:40" x14ac:dyDescent="0.25">
      <c r="A608"/>
      <c r="B608"/>
      <c r="C608"/>
      <c r="D608"/>
      <c r="E608"/>
      <c r="F608"/>
      <c r="G608"/>
      <c r="H608"/>
      <c r="I608"/>
      <c r="U608" t="str">
        <f t="shared" si="15"/>
        <v>Pike Co School District, KY</v>
      </c>
      <c r="V608" t="s">
        <v>41</v>
      </c>
      <c r="W608" t="s">
        <v>54</v>
      </c>
      <c r="X608" t="s">
        <v>2426</v>
      </c>
      <c r="Y608" t="s">
        <v>2427</v>
      </c>
      <c r="Z608" t="s">
        <v>2426</v>
      </c>
      <c r="AA608" t="s">
        <v>2427</v>
      </c>
      <c r="AB608" t="s">
        <v>2464</v>
      </c>
      <c r="AC608" t="s">
        <v>2465</v>
      </c>
      <c r="AD608" t="s">
        <v>2466</v>
      </c>
      <c r="AE608" t="s">
        <v>2455</v>
      </c>
      <c r="AF608" t="s">
        <v>54</v>
      </c>
      <c r="AG608" t="s">
        <v>2456</v>
      </c>
      <c r="AH608" s="18" t="str">
        <f>IFERROR(VLOOKUP(AB608&amp;AC608&amp;AD608&amp;AE608&amp;AF608&amp;AG608,Addresses!A:D,4,FALSE), "000000000000000")</f>
        <v>SHIPSF000043672</v>
      </c>
      <c r="AJ608"/>
      <c r="AK608"/>
      <c r="AL608"/>
      <c r="AM608"/>
      <c r="AN608"/>
    </row>
    <row r="609" spans="1:40" x14ac:dyDescent="0.25">
      <c r="A609"/>
      <c r="B609"/>
      <c r="C609"/>
      <c r="D609"/>
      <c r="E609"/>
      <c r="F609"/>
      <c r="G609"/>
      <c r="H609"/>
      <c r="I609"/>
      <c r="U609" t="str">
        <f t="shared" si="15"/>
        <v>Pike Co School District, KY</v>
      </c>
      <c r="V609" t="s">
        <v>41</v>
      </c>
      <c r="W609" t="s">
        <v>54</v>
      </c>
      <c r="X609" t="s">
        <v>2426</v>
      </c>
      <c r="Y609" t="s">
        <v>2427</v>
      </c>
      <c r="Z609" t="s">
        <v>2426</v>
      </c>
      <c r="AA609" t="s">
        <v>2427</v>
      </c>
      <c r="AB609" t="s">
        <v>2438</v>
      </c>
      <c r="AC609" t="s">
        <v>2439</v>
      </c>
      <c r="AD609" t="s">
        <v>4986</v>
      </c>
      <c r="AE609" t="s">
        <v>2440</v>
      </c>
      <c r="AF609" t="s">
        <v>54</v>
      </c>
      <c r="AG609" t="s">
        <v>2441</v>
      </c>
      <c r="AH609" s="18" t="str">
        <f>IFERROR(VLOOKUP(AB609&amp;AC609&amp;AD609&amp;AE609&amp;AF609&amp;AG609,Addresses!A:D,4,FALSE), "000000000000000")</f>
        <v>SHIPSF000014023</v>
      </c>
      <c r="AJ609"/>
      <c r="AK609"/>
      <c r="AL609"/>
      <c r="AM609"/>
      <c r="AN609"/>
    </row>
    <row r="610" spans="1:40" x14ac:dyDescent="0.25">
      <c r="A610"/>
      <c r="B610"/>
      <c r="C610"/>
      <c r="D610"/>
      <c r="E610"/>
      <c r="F610"/>
      <c r="G610"/>
      <c r="H610"/>
      <c r="I610"/>
      <c r="U610" t="str">
        <f t="shared" si="15"/>
        <v>Pike Co School District, KY</v>
      </c>
      <c r="V610" t="s">
        <v>41</v>
      </c>
      <c r="W610" t="s">
        <v>54</v>
      </c>
      <c r="X610" t="s">
        <v>2426</v>
      </c>
      <c r="Y610" t="s">
        <v>2427</v>
      </c>
      <c r="Z610" t="s">
        <v>2426</v>
      </c>
      <c r="AA610" t="s">
        <v>2427</v>
      </c>
      <c r="AB610" t="s">
        <v>2452</v>
      </c>
      <c r="AC610" t="s">
        <v>2453</v>
      </c>
      <c r="AD610" t="s">
        <v>2454</v>
      </c>
      <c r="AE610" t="s">
        <v>2455</v>
      </c>
      <c r="AF610" t="s">
        <v>54</v>
      </c>
      <c r="AG610" t="s">
        <v>2456</v>
      </c>
      <c r="AH610" s="18" t="str">
        <f>IFERROR(VLOOKUP(AB610&amp;AC610&amp;AD610&amp;AE610&amp;AF610&amp;AG610,Addresses!A:D,4,FALSE), "000000000000000")</f>
        <v>SHIPSF000044287</v>
      </c>
      <c r="AJ610"/>
      <c r="AK610"/>
      <c r="AL610"/>
      <c r="AM610"/>
      <c r="AN610"/>
    </row>
    <row r="611" spans="1:40" x14ac:dyDescent="0.25">
      <c r="A611"/>
      <c r="B611"/>
      <c r="C611"/>
      <c r="D611"/>
      <c r="E611"/>
      <c r="F611"/>
      <c r="G611"/>
      <c r="H611"/>
      <c r="I611"/>
      <c r="U611" t="str">
        <f t="shared" si="15"/>
        <v>Pike Co School District, KY</v>
      </c>
      <c r="V611" t="s">
        <v>41</v>
      </c>
      <c r="W611" t="s">
        <v>54</v>
      </c>
      <c r="X611" t="s">
        <v>2426</v>
      </c>
      <c r="Y611" t="s">
        <v>2427</v>
      </c>
      <c r="Z611" t="s">
        <v>2426</v>
      </c>
      <c r="AA611" t="s">
        <v>2427</v>
      </c>
      <c r="AB611" t="s">
        <v>2467</v>
      </c>
      <c r="AC611" t="s">
        <v>2468</v>
      </c>
      <c r="AD611" t="s">
        <v>4998</v>
      </c>
      <c r="AE611" t="s">
        <v>2469</v>
      </c>
      <c r="AF611" t="s">
        <v>54</v>
      </c>
      <c r="AG611" t="s">
        <v>2470</v>
      </c>
      <c r="AH611" s="18" t="str">
        <f>IFERROR(VLOOKUP(AB611&amp;AC611&amp;AD611&amp;AE611&amp;AF611&amp;AG611,Addresses!A:D,4,FALSE), "000000000000000")</f>
        <v>SHIPSF000137723</v>
      </c>
      <c r="AJ611"/>
      <c r="AK611"/>
      <c r="AL611"/>
      <c r="AM611"/>
      <c r="AN611"/>
    </row>
    <row r="612" spans="1:40" x14ac:dyDescent="0.25">
      <c r="A612"/>
      <c r="B612"/>
      <c r="C612"/>
      <c r="D612"/>
      <c r="E612"/>
      <c r="F612"/>
      <c r="G612"/>
      <c r="H612"/>
      <c r="I612"/>
      <c r="U612" t="str">
        <f t="shared" si="15"/>
        <v>Pike Co School District, KY</v>
      </c>
      <c r="V612" t="s">
        <v>41</v>
      </c>
      <c r="W612" t="s">
        <v>54</v>
      </c>
      <c r="X612" t="s">
        <v>2426</v>
      </c>
      <c r="Y612" t="s">
        <v>2427</v>
      </c>
      <c r="Z612" t="s">
        <v>2426</v>
      </c>
      <c r="AA612" t="s">
        <v>2427</v>
      </c>
      <c r="AB612" t="s">
        <v>2433</v>
      </c>
      <c r="AC612" t="s">
        <v>2434</v>
      </c>
      <c r="AD612" t="s">
        <v>2435</v>
      </c>
      <c r="AE612" t="s">
        <v>2436</v>
      </c>
      <c r="AF612" t="s">
        <v>54</v>
      </c>
      <c r="AG612" t="s">
        <v>2437</v>
      </c>
      <c r="AH612" s="18" t="str">
        <f>IFERROR(VLOOKUP(AB612&amp;AC612&amp;AD612&amp;AE612&amp;AF612&amp;AG612,Addresses!A:D,4,FALSE), "000000000000000")</f>
        <v>SHIPSF000137722</v>
      </c>
      <c r="AJ612"/>
      <c r="AK612"/>
      <c r="AL612"/>
      <c r="AM612"/>
      <c r="AN612"/>
    </row>
    <row r="613" spans="1:40" x14ac:dyDescent="0.25">
      <c r="A613"/>
      <c r="B613"/>
      <c r="C613"/>
      <c r="D613"/>
      <c r="E613"/>
      <c r="F613"/>
      <c r="G613"/>
      <c r="H613"/>
      <c r="I613"/>
      <c r="U613" t="str">
        <f t="shared" si="15"/>
        <v>Pike Co School District, KY</v>
      </c>
      <c r="V613" t="s">
        <v>41</v>
      </c>
      <c r="W613" t="s">
        <v>54</v>
      </c>
      <c r="X613" t="s">
        <v>2426</v>
      </c>
      <c r="Y613" t="s">
        <v>2427</v>
      </c>
      <c r="Z613" t="s">
        <v>2426</v>
      </c>
      <c r="AA613" t="s">
        <v>2427</v>
      </c>
      <c r="AB613" t="s">
        <v>2428</v>
      </c>
      <c r="AC613" t="s">
        <v>2429</v>
      </c>
      <c r="AD613" t="s">
        <v>2430</v>
      </c>
      <c r="AE613" t="s">
        <v>2431</v>
      </c>
      <c r="AF613" t="s">
        <v>54</v>
      </c>
      <c r="AG613" t="s">
        <v>2432</v>
      </c>
      <c r="AH613" s="18" t="str">
        <f>IFERROR(VLOOKUP(AB613&amp;AC613&amp;AD613&amp;AE613&amp;AF613&amp;AG613,Addresses!A:D,4,FALSE), "000000000000000")</f>
        <v>SHIPSF000044284</v>
      </c>
      <c r="AJ613"/>
      <c r="AK613"/>
      <c r="AL613"/>
      <c r="AM613"/>
      <c r="AN613"/>
    </row>
    <row r="614" spans="1:40" x14ac:dyDescent="0.25">
      <c r="A614"/>
      <c r="B614"/>
      <c r="C614"/>
      <c r="D614"/>
      <c r="E614"/>
      <c r="F614"/>
      <c r="G614"/>
      <c r="H614"/>
      <c r="I614"/>
      <c r="U614" t="str">
        <f t="shared" si="15"/>
        <v>Pike Co School District, KY</v>
      </c>
      <c r="V614" t="s">
        <v>41</v>
      </c>
      <c r="W614" t="s">
        <v>54</v>
      </c>
      <c r="X614" t="s">
        <v>2426</v>
      </c>
      <c r="Y614" t="s">
        <v>2427</v>
      </c>
      <c r="Z614" t="s">
        <v>2426</v>
      </c>
      <c r="AA614" t="s">
        <v>2427</v>
      </c>
      <c r="AB614" t="s">
        <v>2471</v>
      </c>
      <c r="AC614" t="s">
        <v>4995</v>
      </c>
      <c r="AD614" t="s">
        <v>2472</v>
      </c>
      <c r="AE614" t="s">
        <v>2473</v>
      </c>
      <c r="AF614" t="s">
        <v>54</v>
      </c>
      <c r="AG614" t="s">
        <v>2474</v>
      </c>
      <c r="AH614" s="18" t="str">
        <f>IFERROR(VLOOKUP(AB614&amp;AC614&amp;AD614&amp;AE614&amp;AF614&amp;AG614,Addresses!A:D,4,FALSE), "000000000000000")</f>
        <v>SHIPSF000141078</v>
      </c>
      <c r="AJ614"/>
      <c r="AK614"/>
      <c r="AL614"/>
      <c r="AM614"/>
      <c r="AN614"/>
    </row>
    <row r="615" spans="1:40" x14ac:dyDescent="0.25">
      <c r="A615"/>
      <c r="B615"/>
      <c r="C615"/>
      <c r="D615"/>
      <c r="E615"/>
      <c r="F615"/>
      <c r="G615"/>
      <c r="H615"/>
      <c r="I615"/>
      <c r="U615" t="str">
        <f t="shared" si="15"/>
        <v>Pike Co School District, KY</v>
      </c>
      <c r="V615" t="s">
        <v>41</v>
      </c>
      <c r="W615" t="s">
        <v>54</v>
      </c>
      <c r="X615" t="s">
        <v>2426</v>
      </c>
      <c r="Y615" t="s">
        <v>2427</v>
      </c>
      <c r="Z615" t="s">
        <v>2426</v>
      </c>
      <c r="AA615" t="s">
        <v>2427</v>
      </c>
      <c r="AB615" t="s">
        <v>2442</v>
      </c>
      <c r="AC615" t="s">
        <v>2443</v>
      </c>
      <c r="AD615" t="s">
        <v>2444</v>
      </c>
      <c r="AE615" t="s">
        <v>2445</v>
      </c>
      <c r="AF615" t="s">
        <v>54</v>
      </c>
      <c r="AG615" t="s">
        <v>2446</v>
      </c>
      <c r="AH615" s="18" t="str">
        <f>IFERROR(VLOOKUP(AB615&amp;AC615&amp;AD615&amp;AE615&amp;AF615&amp;AG615,Addresses!A:D,4,FALSE), "000000000000000")</f>
        <v>SHIPSF000044371</v>
      </c>
      <c r="AJ615"/>
      <c r="AK615"/>
      <c r="AL615"/>
      <c r="AM615"/>
      <c r="AN615"/>
    </row>
    <row r="616" spans="1:40" x14ac:dyDescent="0.25">
      <c r="A616"/>
      <c r="B616"/>
      <c r="C616"/>
      <c r="D616"/>
      <c r="E616"/>
      <c r="F616"/>
      <c r="G616"/>
      <c r="H616"/>
      <c r="I616"/>
      <c r="U616" t="str">
        <f t="shared" si="15"/>
        <v>Pike Co School District, KY</v>
      </c>
      <c r="V616" t="s">
        <v>41</v>
      </c>
      <c r="W616" t="s">
        <v>54</v>
      </c>
      <c r="X616" t="s">
        <v>2426</v>
      </c>
      <c r="Y616" t="s">
        <v>2427</v>
      </c>
      <c r="Z616" t="s">
        <v>2426</v>
      </c>
      <c r="AA616" t="s">
        <v>2427</v>
      </c>
      <c r="AB616" t="s">
        <v>2447</v>
      </c>
      <c r="AC616" t="s">
        <v>2448</v>
      </c>
      <c r="AD616" t="s">
        <v>2449</v>
      </c>
      <c r="AE616" t="s">
        <v>2450</v>
      </c>
      <c r="AF616" t="s">
        <v>54</v>
      </c>
      <c r="AG616" t="s">
        <v>2451</v>
      </c>
      <c r="AH616" s="18" t="str">
        <f>IFERROR(VLOOKUP(AB616&amp;AC616&amp;AD616&amp;AE616&amp;AF616&amp;AG616,Addresses!A:D,4,FALSE), "000000000000000")</f>
        <v>SHIPSF000123205</v>
      </c>
      <c r="AJ616"/>
      <c r="AK616"/>
      <c r="AL616"/>
      <c r="AM616"/>
      <c r="AN616"/>
    </row>
    <row r="617" spans="1:40" x14ac:dyDescent="0.25">
      <c r="A617"/>
      <c r="B617"/>
      <c r="C617"/>
      <c r="D617"/>
      <c r="E617"/>
      <c r="F617"/>
      <c r="G617"/>
      <c r="H617"/>
      <c r="I617"/>
      <c r="U617" t="str">
        <f t="shared" si="15"/>
        <v>Pike Co School District, KY</v>
      </c>
      <c r="V617" t="s">
        <v>41</v>
      </c>
      <c r="W617" t="s">
        <v>54</v>
      </c>
      <c r="X617" t="s">
        <v>2426</v>
      </c>
      <c r="Y617" t="s">
        <v>2427</v>
      </c>
      <c r="Z617" t="s">
        <v>2426</v>
      </c>
      <c r="AA617" t="s">
        <v>2427</v>
      </c>
      <c r="AB617" t="s">
        <v>2475</v>
      </c>
      <c r="AC617" t="s">
        <v>5001</v>
      </c>
      <c r="AD617" t="s">
        <v>5002</v>
      </c>
      <c r="AE617" t="s">
        <v>2455</v>
      </c>
      <c r="AF617" t="s">
        <v>54</v>
      </c>
      <c r="AG617" t="s">
        <v>2456</v>
      </c>
      <c r="AH617" s="18" t="str">
        <f>IFERROR(VLOOKUP(AB617&amp;AC617&amp;AD617&amp;AE617&amp;AF617&amp;AG617,Addresses!A:D,4,FALSE), "000000000000000")</f>
        <v>SHIPSF000123207</v>
      </c>
      <c r="AJ617"/>
      <c r="AK617"/>
      <c r="AL617"/>
      <c r="AM617"/>
      <c r="AN617"/>
    </row>
    <row r="618" spans="1:40" x14ac:dyDescent="0.25">
      <c r="A618"/>
      <c r="B618"/>
      <c r="C618"/>
      <c r="D618"/>
      <c r="E618"/>
      <c r="F618"/>
      <c r="G618"/>
      <c r="H618"/>
      <c r="I618"/>
      <c r="U618" t="str">
        <f t="shared" si="15"/>
        <v>Pike Co School District, KY</v>
      </c>
      <c r="V618" t="s">
        <v>41</v>
      </c>
      <c r="W618" t="s">
        <v>54</v>
      </c>
      <c r="X618" t="s">
        <v>2426</v>
      </c>
      <c r="Y618" t="s">
        <v>2427</v>
      </c>
      <c r="Z618" t="s">
        <v>2426</v>
      </c>
      <c r="AA618" t="s">
        <v>2427</v>
      </c>
      <c r="AB618" t="s">
        <v>2457</v>
      </c>
      <c r="AC618" t="s">
        <v>2458</v>
      </c>
      <c r="AD618" t="s">
        <v>2459</v>
      </c>
      <c r="AE618" t="s">
        <v>2460</v>
      </c>
      <c r="AF618" t="s">
        <v>54</v>
      </c>
      <c r="AG618" t="s">
        <v>2461</v>
      </c>
      <c r="AH618" s="18" t="str">
        <f>IFERROR(VLOOKUP(AB618&amp;AC618&amp;AD618&amp;AE618&amp;AF618&amp;AG618,Addresses!A:D,4,FALSE), "000000000000000")</f>
        <v>SHIPSF000123206</v>
      </c>
      <c r="AJ618"/>
      <c r="AK618"/>
      <c r="AL618"/>
      <c r="AM618"/>
      <c r="AN618"/>
    </row>
    <row r="619" spans="1:40" x14ac:dyDescent="0.25">
      <c r="A619"/>
      <c r="B619"/>
      <c r="C619"/>
      <c r="D619"/>
      <c r="E619"/>
      <c r="F619"/>
      <c r="G619"/>
      <c r="H619"/>
      <c r="I619"/>
      <c r="U619" t="str">
        <f t="shared" si="15"/>
        <v>Pikeville Ind School District, KY</v>
      </c>
      <c r="V619" t="s">
        <v>41</v>
      </c>
      <c r="W619" t="s">
        <v>54</v>
      </c>
      <c r="X619" t="s">
        <v>2478</v>
      </c>
      <c r="Y619" t="s">
        <v>2479</v>
      </c>
      <c r="Z619" t="s">
        <v>2478</v>
      </c>
      <c r="AA619" t="s">
        <v>2479</v>
      </c>
      <c r="AB619" t="s">
        <v>2480</v>
      </c>
      <c r="AC619" t="s">
        <v>2481</v>
      </c>
      <c r="AD619" t="s">
        <v>2482</v>
      </c>
      <c r="AE619" t="s">
        <v>2455</v>
      </c>
      <c r="AF619" t="s">
        <v>54</v>
      </c>
      <c r="AG619" t="s">
        <v>2456</v>
      </c>
      <c r="AH619" s="18" t="str">
        <f>IFERROR(VLOOKUP(AB619&amp;AC619&amp;AD619&amp;AE619&amp;AF619&amp;AG619,Addresses!A:D,4,FALSE), "000000000000000")</f>
        <v>SHIPSF000014019</v>
      </c>
      <c r="AJ619"/>
      <c r="AK619"/>
      <c r="AL619"/>
      <c r="AM619"/>
      <c r="AN619"/>
    </row>
    <row r="620" spans="1:40" x14ac:dyDescent="0.25">
      <c r="A620"/>
      <c r="B620"/>
      <c r="C620"/>
      <c r="D620"/>
      <c r="E620"/>
      <c r="F620"/>
      <c r="G620"/>
      <c r="H620"/>
      <c r="I620"/>
      <c r="U620" t="str">
        <f t="shared" si="15"/>
        <v>Pineville Ind School District, KY</v>
      </c>
      <c r="V620" t="s">
        <v>41</v>
      </c>
      <c r="W620" t="s">
        <v>54</v>
      </c>
      <c r="X620" t="s">
        <v>2483</v>
      </c>
      <c r="Y620" t="s">
        <v>2484</v>
      </c>
      <c r="Z620" t="s">
        <v>2483</v>
      </c>
      <c r="AA620" t="s">
        <v>2484</v>
      </c>
      <c r="AB620" t="s">
        <v>2485</v>
      </c>
      <c r="AC620" t="s">
        <v>2486</v>
      </c>
      <c r="AD620" t="s">
        <v>2487</v>
      </c>
      <c r="AE620" t="s">
        <v>173</v>
      </c>
      <c r="AF620" t="s">
        <v>54</v>
      </c>
      <c r="AG620" t="s">
        <v>174</v>
      </c>
      <c r="AH620" s="18" t="str">
        <f>IFERROR(VLOOKUP(AB620&amp;AC620&amp;AD620&amp;AE620&amp;AF620&amp;AG620,Addresses!A:D,4,FALSE), "000000000000000")</f>
        <v>SHIPSF000123208</v>
      </c>
      <c r="AJ620"/>
      <c r="AK620"/>
      <c r="AL620"/>
      <c r="AM620"/>
      <c r="AN620"/>
    </row>
    <row r="621" spans="1:40" x14ac:dyDescent="0.25">
      <c r="A621"/>
      <c r="B621"/>
      <c r="C621"/>
      <c r="D621"/>
      <c r="E621"/>
      <c r="F621"/>
      <c r="G621"/>
      <c r="H621"/>
      <c r="I621"/>
      <c r="U621" t="str">
        <f t="shared" si="15"/>
        <v>Powell Co School District, KY</v>
      </c>
      <c r="V621" t="s">
        <v>41</v>
      </c>
      <c r="W621" t="s">
        <v>54</v>
      </c>
      <c r="X621" t="s">
        <v>2488</v>
      </c>
      <c r="Y621" t="s">
        <v>2489</v>
      </c>
      <c r="Z621" t="s">
        <v>2488</v>
      </c>
      <c r="AA621" t="s">
        <v>2489</v>
      </c>
      <c r="AB621" t="s">
        <v>2499</v>
      </c>
      <c r="AC621" t="s">
        <v>2500</v>
      </c>
      <c r="AD621" t="s">
        <v>5015</v>
      </c>
      <c r="AE621" t="s">
        <v>2492</v>
      </c>
      <c r="AF621" t="s">
        <v>54</v>
      </c>
      <c r="AG621" t="s">
        <v>2493</v>
      </c>
      <c r="AH621" s="18" t="str">
        <f>IFERROR(VLOOKUP(AB621&amp;AC621&amp;AD621&amp;AE621&amp;AF621&amp;AG621,Addresses!A:D,4,FALSE), "000000000000000")</f>
        <v>SHIPSF000137728</v>
      </c>
      <c r="AJ621"/>
      <c r="AK621"/>
      <c r="AL621"/>
      <c r="AM621"/>
      <c r="AN621"/>
    </row>
    <row r="622" spans="1:40" x14ac:dyDescent="0.25">
      <c r="A622"/>
      <c r="B622"/>
      <c r="C622"/>
      <c r="D622"/>
      <c r="E622"/>
      <c r="F622"/>
      <c r="G622"/>
      <c r="H622"/>
      <c r="I622"/>
      <c r="U622" t="str">
        <f t="shared" si="15"/>
        <v>Powell Co School District, KY</v>
      </c>
      <c r="V622" t="s">
        <v>41</v>
      </c>
      <c r="W622" t="s">
        <v>54</v>
      </c>
      <c r="X622" t="s">
        <v>2488</v>
      </c>
      <c r="Y622" t="s">
        <v>2489</v>
      </c>
      <c r="Z622" t="s">
        <v>2488</v>
      </c>
      <c r="AA622" t="s">
        <v>2489</v>
      </c>
      <c r="AB622" t="s">
        <v>2490</v>
      </c>
      <c r="AC622" t="s">
        <v>1396</v>
      </c>
      <c r="AD622" t="s">
        <v>2491</v>
      </c>
      <c r="AE622" t="s">
        <v>2492</v>
      </c>
      <c r="AF622" t="s">
        <v>54</v>
      </c>
      <c r="AG622" t="s">
        <v>2493</v>
      </c>
      <c r="AH622" s="18" t="str">
        <f>IFERROR(VLOOKUP(AB622&amp;AC622&amp;AD622&amp;AE622&amp;AF622&amp;AG622,Addresses!A:D,4,FALSE), "000000000000000")</f>
        <v>SHIPSF000044174</v>
      </c>
      <c r="AJ622"/>
      <c r="AK622"/>
      <c r="AL622"/>
      <c r="AM622"/>
      <c r="AN622"/>
    </row>
    <row r="623" spans="1:40" x14ac:dyDescent="0.25">
      <c r="A623"/>
      <c r="B623"/>
      <c r="C623"/>
      <c r="D623"/>
      <c r="E623"/>
      <c r="F623"/>
      <c r="G623"/>
      <c r="H623"/>
      <c r="I623"/>
      <c r="U623" t="str">
        <f t="shared" si="15"/>
        <v>Powell Co School District, KY</v>
      </c>
      <c r="V623" t="s">
        <v>41</v>
      </c>
      <c r="W623" t="s">
        <v>54</v>
      </c>
      <c r="X623" t="s">
        <v>2488</v>
      </c>
      <c r="Y623" t="s">
        <v>2489</v>
      </c>
      <c r="Z623" t="s">
        <v>2488</v>
      </c>
      <c r="AA623" t="s">
        <v>2489</v>
      </c>
      <c r="AB623" t="s">
        <v>2494</v>
      </c>
      <c r="AC623" t="s">
        <v>2495</v>
      </c>
      <c r="AD623" t="s">
        <v>2496</v>
      </c>
      <c r="AE623" t="s">
        <v>2497</v>
      </c>
      <c r="AF623" t="s">
        <v>54</v>
      </c>
      <c r="AG623" t="s">
        <v>2498</v>
      </c>
      <c r="AH623" s="18" t="str">
        <f>IFERROR(VLOOKUP(AB623&amp;AC623&amp;AD623&amp;AE623&amp;AF623&amp;AG623,Addresses!A:D,4,FALSE), "000000000000000")</f>
        <v>SHIPSF000044301</v>
      </c>
      <c r="AJ623"/>
      <c r="AK623"/>
      <c r="AL623"/>
      <c r="AM623"/>
      <c r="AN623"/>
    </row>
    <row r="624" spans="1:40" x14ac:dyDescent="0.25">
      <c r="A624"/>
      <c r="B624"/>
      <c r="C624"/>
      <c r="D624"/>
      <c r="E624"/>
      <c r="F624"/>
      <c r="G624"/>
      <c r="H624"/>
      <c r="I624"/>
      <c r="U624" t="str">
        <f t="shared" si="15"/>
        <v>Pulaski Co Schools, KY</v>
      </c>
      <c r="V624" t="s">
        <v>41</v>
      </c>
      <c r="W624" t="s">
        <v>54</v>
      </c>
      <c r="X624" t="s">
        <v>2501</v>
      </c>
      <c r="Y624" t="s">
        <v>2502</v>
      </c>
      <c r="Z624" t="s">
        <v>2501</v>
      </c>
      <c r="AA624" t="s">
        <v>2502</v>
      </c>
      <c r="AB624" t="s">
        <v>2518</v>
      </c>
      <c r="AC624" t="s">
        <v>851</v>
      </c>
      <c r="AD624" t="s">
        <v>2519</v>
      </c>
      <c r="AE624" t="s">
        <v>2520</v>
      </c>
      <c r="AF624" t="s">
        <v>54</v>
      </c>
      <c r="AG624" t="s">
        <v>2521</v>
      </c>
      <c r="AH624" s="18" t="str">
        <f>IFERROR(VLOOKUP(AB624&amp;AC624&amp;AD624&amp;AE624&amp;AF624&amp;AG624,Addresses!A:D,4,FALSE), "000000000000000")</f>
        <v>SHIPSF000101401</v>
      </c>
      <c r="AJ624"/>
      <c r="AK624"/>
      <c r="AL624"/>
      <c r="AM624"/>
      <c r="AN624"/>
    </row>
    <row r="625" spans="1:40" x14ac:dyDescent="0.25">
      <c r="A625"/>
      <c r="B625"/>
      <c r="C625"/>
      <c r="D625"/>
      <c r="E625"/>
      <c r="F625"/>
      <c r="G625"/>
      <c r="H625"/>
      <c r="I625"/>
      <c r="U625" t="str">
        <f t="shared" si="15"/>
        <v>Pulaski Co Schools, KY</v>
      </c>
      <c r="V625" t="s">
        <v>41</v>
      </c>
      <c r="W625" t="s">
        <v>54</v>
      </c>
      <c r="X625" t="s">
        <v>2501</v>
      </c>
      <c r="Y625" t="s">
        <v>2502</v>
      </c>
      <c r="Z625" t="s">
        <v>2501</v>
      </c>
      <c r="AA625" t="s">
        <v>2502</v>
      </c>
      <c r="AB625" t="s">
        <v>2528</v>
      </c>
      <c r="AC625" t="s">
        <v>5027</v>
      </c>
      <c r="AD625" t="s">
        <v>2529</v>
      </c>
      <c r="AE625" t="s">
        <v>2520</v>
      </c>
      <c r="AF625" t="s">
        <v>54</v>
      </c>
      <c r="AG625" t="s">
        <v>2521</v>
      </c>
      <c r="AH625" s="18" t="str">
        <f>IFERROR(VLOOKUP(AB625&amp;AC625&amp;AD625&amp;AE625&amp;AF625&amp;AG625,Addresses!A:D,4,FALSE), "000000000000000")</f>
        <v>SHIPSF000135629</v>
      </c>
      <c r="AJ625"/>
      <c r="AK625"/>
      <c r="AL625"/>
      <c r="AM625"/>
      <c r="AN625"/>
    </row>
    <row r="626" spans="1:40" x14ac:dyDescent="0.25">
      <c r="A626"/>
      <c r="B626"/>
      <c r="C626"/>
      <c r="D626"/>
      <c r="E626"/>
      <c r="F626"/>
      <c r="G626"/>
      <c r="H626"/>
      <c r="I626"/>
      <c r="U626" t="str">
        <f t="shared" si="15"/>
        <v>Pulaski Co Schools, KY</v>
      </c>
      <c r="V626" t="s">
        <v>41</v>
      </c>
      <c r="W626" t="s">
        <v>54</v>
      </c>
      <c r="X626" t="s">
        <v>2501</v>
      </c>
      <c r="Y626" t="s">
        <v>2502</v>
      </c>
      <c r="Z626" t="s">
        <v>2501</v>
      </c>
      <c r="AA626" t="s">
        <v>2502</v>
      </c>
      <c r="AB626" t="s">
        <v>2513</v>
      </c>
      <c r="AC626" t="s">
        <v>2514</v>
      </c>
      <c r="AD626" t="s">
        <v>2515</v>
      </c>
      <c r="AE626" t="s">
        <v>2516</v>
      </c>
      <c r="AF626" t="s">
        <v>54</v>
      </c>
      <c r="AG626" t="s">
        <v>2517</v>
      </c>
      <c r="AH626" s="18" t="str">
        <f>IFERROR(VLOOKUP(AB626&amp;AC626&amp;AD626&amp;AE626&amp;AF626&amp;AG626,Addresses!A:D,4,FALSE), "000000000000000")</f>
        <v>SHIPSF000014058</v>
      </c>
      <c r="AJ626"/>
      <c r="AK626"/>
      <c r="AL626"/>
      <c r="AM626"/>
      <c r="AN626"/>
    </row>
    <row r="627" spans="1:40" x14ac:dyDescent="0.25">
      <c r="A627"/>
      <c r="B627"/>
      <c r="C627"/>
      <c r="D627"/>
      <c r="E627"/>
      <c r="F627"/>
      <c r="G627"/>
      <c r="H627"/>
      <c r="I627"/>
      <c r="U627" t="str">
        <f t="shared" si="15"/>
        <v>Pulaski Co Schools, KY</v>
      </c>
      <c r="V627" t="s">
        <v>41</v>
      </c>
      <c r="W627" t="s">
        <v>54</v>
      </c>
      <c r="X627" t="s">
        <v>2501</v>
      </c>
      <c r="Y627" t="s">
        <v>2502</v>
      </c>
      <c r="Z627" t="s">
        <v>2501</v>
      </c>
      <c r="AA627" t="s">
        <v>2502</v>
      </c>
      <c r="AB627" t="s">
        <v>2503</v>
      </c>
      <c r="AC627" t="s">
        <v>2504</v>
      </c>
      <c r="AD627" t="s">
        <v>2505</v>
      </c>
      <c r="AE627" t="s">
        <v>2506</v>
      </c>
      <c r="AF627" t="s">
        <v>54</v>
      </c>
      <c r="AG627" t="s">
        <v>2507</v>
      </c>
      <c r="AH627" s="18" t="str">
        <f>IFERROR(VLOOKUP(AB627&amp;AC627&amp;AD627&amp;AE627&amp;AF627&amp;AG627,Addresses!A:D,4,FALSE), "000000000000000")</f>
        <v>SHIPSF000113307</v>
      </c>
      <c r="AJ627"/>
      <c r="AK627"/>
      <c r="AL627"/>
      <c r="AM627"/>
      <c r="AN627"/>
    </row>
    <row r="628" spans="1:40" x14ac:dyDescent="0.25">
      <c r="A628"/>
      <c r="B628"/>
      <c r="C628"/>
      <c r="D628"/>
      <c r="E628"/>
      <c r="F628"/>
      <c r="G628"/>
      <c r="H628"/>
      <c r="I628"/>
      <c r="U628" t="str">
        <f t="shared" si="15"/>
        <v>Pulaski Co Schools, KY</v>
      </c>
      <c r="V628" t="s">
        <v>41</v>
      </c>
      <c r="W628" t="s">
        <v>54</v>
      </c>
      <c r="X628" t="s">
        <v>2501</v>
      </c>
      <c r="Y628" t="s">
        <v>2502</v>
      </c>
      <c r="Z628" t="s">
        <v>2501</v>
      </c>
      <c r="AA628" t="s">
        <v>2502</v>
      </c>
      <c r="AB628" t="s">
        <v>2525</v>
      </c>
      <c r="AC628" t="s">
        <v>2526</v>
      </c>
      <c r="AD628" t="s">
        <v>2527</v>
      </c>
      <c r="AE628" t="s">
        <v>2520</v>
      </c>
      <c r="AF628" t="s">
        <v>54</v>
      </c>
      <c r="AG628" t="s">
        <v>2521</v>
      </c>
      <c r="AH628" s="18" t="str">
        <f>IFERROR(VLOOKUP(AB628&amp;AC628&amp;AD628&amp;AE628&amp;AF628&amp;AG628,Addresses!A:D,4,FALSE), "000000000000000")</f>
        <v>SHIPSF000090444</v>
      </c>
      <c r="AJ628"/>
      <c r="AK628"/>
      <c r="AL628"/>
      <c r="AM628"/>
      <c r="AN628"/>
    </row>
    <row r="629" spans="1:40" x14ac:dyDescent="0.25">
      <c r="A629"/>
      <c r="B629"/>
      <c r="C629"/>
      <c r="D629"/>
      <c r="E629"/>
      <c r="F629"/>
      <c r="G629"/>
      <c r="H629"/>
      <c r="I629"/>
      <c r="U629" t="str">
        <f t="shared" si="15"/>
        <v>Pulaski Co Schools, KY</v>
      </c>
      <c r="V629" t="s">
        <v>41</v>
      </c>
      <c r="W629" t="s">
        <v>54</v>
      </c>
      <c r="X629" t="s">
        <v>2501</v>
      </c>
      <c r="Y629" t="s">
        <v>2502</v>
      </c>
      <c r="Z629" t="s">
        <v>2501</v>
      </c>
      <c r="AA629" t="s">
        <v>2502</v>
      </c>
      <c r="AB629" t="s">
        <v>2508</v>
      </c>
      <c r="AC629" t="s">
        <v>2509</v>
      </c>
      <c r="AD629" t="s">
        <v>2510</v>
      </c>
      <c r="AE629" t="s">
        <v>2511</v>
      </c>
      <c r="AF629" t="s">
        <v>54</v>
      </c>
      <c r="AG629" t="s">
        <v>2512</v>
      </c>
      <c r="AH629" s="18" t="str">
        <f>IFERROR(VLOOKUP(AB629&amp;AC629&amp;AD629&amp;AE629&amp;AF629&amp;AG629,Addresses!A:D,4,FALSE), "000000000000000")</f>
        <v>SHIPSF000098975</v>
      </c>
      <c r="AJ629"/>
      <c r="AK629"/>
      <c r="AL629"/>
      <c r="AM629"/>
      <c r="AN629"/>
    </row>
    <row r="630" spans="1:40" x14ac:dyDescent="0.25">
      <c r="A630"/>
      <c r="B630"/>
      <c r="C630"/>
      <c r="D630"/>
      <c r="E630"/>
      <c r="F630"/>
      <c r="G630"/>
      <c r="H630"/>
      <c r="I630"/>
      <c r="U630" t="str">
        <f t="shared" si="15"/>
        <v>Pulaski Co Schools, KY</v>
      </c>
      <c r="V630" t="s">
        <v>41</v>
      </c>
      <c r="W630" t="s">
        <v>54</v>
      </c>
      <c r="X630" t="s">
        <v>2501</v>
      </c>
      <c r="Y630" t="s">
        <v>2502</v>
      </c>
      <c r="Z630" t="s">
        <v>2501</v>
      </c>
      <c r="AA630" t="s">
        <v>2502</v>
      </c>
      <c r="AB630" t="s">
        <v>2522</v>
      </c>
      <c r="AC630" t="s">
        <v>2523</v>
      </c>
      <c r="AD630" t="s">
        <v>2524</v>
      </c>
      <c r="AE630" t="s">
        <v>2520</v>
      </c>
      <c r="AF630" t="s">
        <v>54</v>
      </c>
      <c r="AG630" t="s">
        <v>2521</v>
      </c>
      <c r="AH630" s="18" t="str">
        <f>IFERROR(VLOOKUP(AB630&amp;AC630&amp;AD630&amp;AE630&amp;AF630&amp;AG630,Addresses!A:D,4,FALSE), "000000000000000")</f>
        <v>SHIPSF000095985</v>
      </c>
      <c r="AJ630"/>
      <c r="AK630"/>
      <c r="AL630"/>
      <c r="AM630"/>
      <c r="AN630"/>
    </row>
    <row r="631" spans="1:40" x14ac:dyDescent="0.25">
      <c r="A631"/>
      <c r="B631"/>
      <c r="C631"/>
      <c r="D631"/>
      <c r="E631"/>
      <c r="F631"/>
      <c r="G631"/>
      <c r="H631"/>
      <c r="I631"/>
      <c r="U631" t="str">
        <f t="shared" si="15"/>
        <v>Pulaski Co Schools, KY</v>
      </c>
      <c r="V631" t="s">
        <v>41</v>
      </c>
      <c r="W631" t="s">
        <v>54</v>
      </c>
      <c r="X631" t="s">
        <v>2501</v>
      </c>
      <c r="Y631" t="s">
        <v>2502</v>
      </c>
      <c r="Z631" t="s">
        <v>2501</v>
      </c>
      <c r="AA631" t="s">
        <v>2502</v>
      </c>
      <c r="AB631" t="s">
        <v>2530</v>
      </c>
      <c r="AC631" t="s">
        <v>864</v>
      </c>
      <c r="AD631" t="s">
        <v>2531</v>
      </c>
      <c r="AE631" t="s">
        <v>2520</v>
      </c>
      <c r="AF631" t="s">
        <v>54</v>
      </c>
      <c r="AG631" t="s">
        <v>2532</v>
      </c>
      <c r="AH631" s="18" t="str">
        <f>IFERROR(VLOOKUP(AB631&amp;AC631&amp;AD631&amp;AE631&amp;AF631&amp;AG631,Addresses!A:D,4,FALSE), "000000000000000")</f>
        <v>SHIPSF000044488</v>
      </c>
      <c r="AJ631"/>
      <c r="AK631"/>
      <c r="AL631"/>
      <c r="AM631"/>
      <c r="AN631"/>
    </row>
    <row r="632" spans="1:40" x14ac:dyDescent="0.25">
      <c r="A632"/>
      <c r="B632"/>
      <c r="C632"/>
      <c r="D632"/>
      <c r="E632"/>
      <c r="F632"/>
      <c r="G632"/>
      <c r="H632"/>
      <c r="I632"/>
      <c r="U632" t="str">
        <f t="shared" si="15"/>
        <v>Raceland-Worthington Ind Sd, KY</v>
      </c>
      <c r="V632" t="s">
        <v>41</v>
      </c>
      <c r="W632" t="s">
        <v>54</v>
      </c>
      <c r="X632" t="s">
        <v>2533</v>
      </c>
      <c r="Y632" t="s">
        <v>2534</v>
      </c>
      <c r="Z632" t="s">
        <v>2533</v>
      </c>
      <c r="AA632" t="s">
        <v>2534</v>
      </c>
      <c r="AB632" t="s">
        <v>2535</v>
      </c>
      <c r="AC632" t="s">
        <v>2536</v>
      </c>
      <c r="AD632" t="s">
        <v>2537</v>
      </c>
      <c r="AE632" t="s">
        <v>2538</v>
      </c>
      <c r="AF632" t="s">
        <v>54</v>
      </c>
      <c r="AG632" t="s">
        <v>2539</v>
      </c>
      <c r="AH632" s="18" t="str">
        <f>IFERROR(VLOOKUP(AB632&amp;AC632&amp;AD632&amp;AE632&amp;AF632&amp;AG632,Addresses!A:D,4,FALSE), "000000000000000")</f>
        <v>SHIPSF000105952</v>
      </c>
      <c r="AJ632"/>
      <c r="AK632"/>
      <c r="AL632"/>
      <c r="AM632"/>
      <c r="AN632"/>
    </row>
    <row r="633" spans="1:40" x14ac:dyDescent="0.25">
      <c r="A633"/>
      <c r="B633"/>
      <c r="C633"/>
      <c r="D633"/>
      <c r="E633"/>
      <c r="F633"/>
      <c r="G633"/>
      <c r="H633"/>
      <c r="I633"/>
      <c r="U633" t="str">
        <f t="shared" si="15"/>
        <v>Robertson Co School District, KY</v>
      </c>
      <c r="V633" t="s">
        <v>41</v>
      </c>
      <c r="W633" t="s">
        <v>54</v>
      </c>
      <c r="X633" t="s">
        <v>2540</v>
      </c>
      <c r="Y633" t="s">
        <v>2541</v>
      </c>
      <c r="Z633" t="s">
        <v>2540</v>
      </c>
      <c r="AA633" t="s">
        <v>2541</v>
      </c>
      <c r="AB633" t="s">
        <v>2542</v>
      </c>
      <c r="AC633" t="s">
        <v>2543</v>
      </c>
      <c r="AD633" t="s">
        <v>2544</v>
      </c>
      <c r="AE633" t="s">
        <v>2545</v>
      </c>
      <c r="AF633" t="s">
        <v>54</v>
      </c>
      <c r="AG633" t="s">
        <v>2546</v>
      </c>
      <c r="AH633" s="18" t="str">
        <f>IFERROR(VLOOKUP(AB633&amp;AC633&amp;AD633&amp;AE633&amp;AF633&amp;AG633,Addresses!A:D,4,FALSE), "000000000000000")</f>
        <v>SHIPSF000044306</v>
      </c>
      <c r="AJ633"/>
      <c r="AK633"/>
      <c r="AL633"/>
      <c r="AM633"/>
      <c r="AN633"/>
    </row>
    <row r="634" spans="1:40" x14ac:dyDescent="0.25">
      <c r="A634"/>
      <c r="B634"/>
      <c r="C634"/>
      <c r="D634"/>
      <c r="E634"/>
      <c r="F634"/>
      <c r="G634"/>
      <c r="H634"/>
      <c r="I634"/>
      <c r="U634" t="str">
        <f t="shared" si="15"/>
        <v>Rockcastle Co School District, KY</v>
      </c>
      <c r="V634" t="s">
        <v>41</v>
      </c>
      <c r="W634" t="s">
        <v>54</v>
      </c>
      <c r="X634" t="s">
        <v>2547</v>
      </c>
      <c r="Y634" t="s">
        <v>2548</v>
      </c>
      <c r="Z634" t="s">
        <v>2547</v>
      </c>
      <c r="AA634" t="s">
        <v>2548</v>
      </c>
      <c r="AB634" t="s">
        <v>2549</v>
      </c>
      <c r="AC634" t="s">
        <v>2550</v>
      </c>
      <c r="AD634" t="s">
        <v>5047</v>
      </c>
      <c r="AE634" t="s">
        <v>2551</v>
      </c>
      <c r="AF634" t="s">
        <v>54</v>
      </c>
      <c r="AG634" t="s">
        <v>2552</v>
      </c>
      <c r="AH634" s="18" t="str">
        <f>IFERROR(VLOOKUP(AB634&amp;AC634&amp;AD634&amp;AE634&amp;AF634&amp;AG634,Addresses!A:D,4,FALSE), "000000000000000")</f>
        <v>SHIPSF000123087</v>
      </c>
      <c r="AJ634"/>
      <c r="AK634"/>
      <c r="AL634"/>
      <c r="AM634"/>
      <c r="AN634"/>
    </row>
    <row r="635" spans="1:40" x14ac:dyDescent="0.25">
      <c r="A635"/>
      <c r="B635"/>
      <c r="C635"/>
      <c r="D635"/>
      <c r="E635"/>
      <c r="F635"/>
      <c r="G635"/>
      <c r="H635"/>
      <c r="I635"/>
      <c r="U635" t="str">
        <f t="shared" si="15"/>
        <v>Rockcastle Co School District, KY</v>
      </c>
      <c r="V635" t="s">
        <v>41</v>
      </c>
      <c r="W635" t="s">
        <v>54</v>
      </c>
      <c r="X635" t="s">
        <v>2547</v>
      </c>
      <c r="Y635" t="s">
        <v>2548</v>
      </c>
      <c r="Z635" t="s">
        <v>2547</v>
      </c>
      <c r="AA635" t="s">
        <v>2548</v>
      </c>
      <c r="AB635" t="s">
        <v>2553</v>
      </c>
      <c r="AC635" t="s">
        <v>2554</v>
      </c>
      <c r="AD635" t="s">
        <v>5046</v>
      </c>
      <c r="AE635" t="s">
        <v>8</v>
      </c>
      <c r="AF635" t="s">
        <v>54</v>
      </c>
      <c r="AG635" t="s">
        <v>2555</v>
      </c>
      <c r="AH635" s="18" t="str">
        <f>IFERROR(VLOOKUP(AB635&amp;AC635&amp;AD635&amp;AE635&amp;AF635&amp;AG635,Addresses!A:D,4,FALSE), "000000000000000")</f>
        <v>SHIPSF000044304</v>
      </c>
      <c r="AJ635"/>
      <c r="AK635"/>
      <c r="AL635"/>
      <c r="AM635"/>
      <c r="AN635"/>
    </row>
    <row r="636" spans="1:40" x14ac:dyDescent="0.25">
      <c r="A636"/>
      <c r="B636"/>
      <c r="C636"/>
      <c r="D636"/>
      <c r="E636"/>
      <c r="F636"/>
      <c r="G636"/>
      <c r="H636"/>
      <c r="I636"/>
      <c r="U636" t="str">
        <f t="shared" si="15"/>
        <v>Rockcastle Co School District, KY</v>
      </c>
      <c r="V636" t="s">
        <v>41</v>
      </c>
      <c r="W636" t="s">
        <v>54</v>
      </c>
      <c r="X636" t="s">
        <v>2547</v>
      </c>
      <c r="Y636" t="s">
        <v>2548</v>
      </c>
      <c r="Z636" t="s">
        <v>2547</v>
      </c>
      <c r="AA636" t="s">
        <v>2548</v>
      </c>
      <c r="AB636" t="s">
        <v>2556</v>
      </c>
      <c r="AC636" t="s">
        <v>5045</v>
      </c>
      <c r="AD636" t="s">
        <v>2557</v>
      </c>
      <c r="AE636" t="s">
        <v>8</v>
      </c>
      <c r="AF636" t="s">
        <v>54</v>
      </c>
      <c r="AG636" t="s">
        <v>2555</v>
      </c>
      <c r="AH636" s="18" t="str">
        <f>IFERROR(VLOOKUP(AB636&amp;AC636&amp;AD636&amp;AE636&amp;AF636&amp;AG636,Addresses!A:D,4,FALSE), "000000000000000")</f>
        <v>SHIPSF000044309</v>
      </c>
      <c r="AJ636"/>
      <c r="AK636"/>
      <c r="AL636"/>
      <c r="AM636"/>
      <c r="AN636"/>
    </row>
    <row r="637" spans="1:40" x14ac:dyDescent="0.25">
      <c r="A637"/>
      <c r="B637"/>
      <c r="C637"/>
      <c r="D637"/>
      <c r="E637"/>
      <c r="F637"/>
      <c r="G637"/>
      <c r="H637"/>
      <c r="I637"/>
      <c r="U637" t="str">
        <f t="shared" si="15"/>
        <v>Rowan Co School District, KY</v>
      </c>
      <c r="V637" t="s">
        <v>41</v>
      </c>
      <c r="W637" t="s">
        <v>54</v>
      </c>
      <c r="X637" t="s">
        <v>2558</v>
      </c>
      <c r="Y637" t="s">
        <v>2559</v>
      </c>
      <c r="Z637" t="s">
        <v>2558</v>
      </c>
      <c r="AA637" t="s">
        <v>2559</v>
      </c>
      <c r="AB637" t="s">
        <v>2560</v>
      </c>
      <c r="AC637" t="s">
        <v>2561</v>
      </c>
      <c r="AD637" t="s">
        <v>2562</v>
      </c>
      <c r="AE637" t="s">
        <v>2563</v>
      </c>
      <c r="AF637" t="s">
        <v>54</v>
      </c>
      <c r="AG637" t="s">
        <v>2564</v>
      </c>
      <c r="AH637" s="18" t="str">
        <f>IFERROR(VLOOKUP(AB637&amp;AC637&amp;AD637&amp;AE637&amp;AF637&amp;AG637,Addresses!A:D,4,FALSE), "000000000000000")</f>
        <v>SHIPSF000014005</v>
      </c>
      <c r="AJ637"/>
      <c r="AK637"/>
      <c r="AL637"/>
      <c r="AM637"/>
      <c r="AN637"/>
    </row>
    <row r="638" spans="1:40" x14ac:dyDescent="0.25">
      <c r="A638"/>
      <c r="B638"/>
      <c r="C638"/>
      <c r="D638"/>
      <c r="E638"/>
      <c r="F638"/>
      <c r="G638"/>
      <c r="H638"/>
      <c r="I638"/>
      <c r="U638" t="str">
        <f t="shared" si="15"/>
        <v>Rowan Co School District, KY</v>
      </c>
      <c r="V638" t="s">
        <v>41</v>
      </c>
      <c r="W638" t="s">
        <v>54</v>
      </c>
      <c r="X638" t="s">
        <v>2558</v>
      </c>
      <c r="Y638" t="s">
        <v>2559</v>
      </c>
      <c r="Z638" t="s">
        <v>2558</v>
      </c>
      <c r="AA638" t="s">
        <v>2559</v>
      </c>
      <c r="AB638" t="s">
        <v>2570</v>
      </c>
      <c r="AC638" t="s">
        <v>5058</v>
      </c>
      <c r="AD638" t="s">
        <v>2571</v>
      </c>
      <c r="AE638" t="s">
        <v>2568</v>
      </c>
      <c r="AF638" t="s">
        <v>54</v>
      </c>
      <c r="AG638" t="s">
        <v>2569</v>
      </c>
      <c r="AH638" s="18" t="str">
        <f>IFERROR(VLOOKUP(AB638&amp;AC638&amp;AD638&amp;AE638&amp;AF638&amp;AG638,Addresses!A:D,4,FALSE), "000000000000000")</f>
        <v>SHIPSF000110643</v>
      </c>
      <c r="AJ638"/>
      <c r="AK638"/>
      <c r="AL638"/>
      <c r="AM638"/>
      <c r="AN638"/>
    </row>
    <row r="639" spans="1:40" x14ac:dyDescent="0.25">
      <c r="A639"/>
      <c r="B639"/>
      <c r="C639"/>
      <c r="D639"/>
      <c r="E639"/>
      <c r="F639"/>
      <c r="G639"/>
      <c r="H639"/>
      <c r="I639"/>
      <c r="U639" t="str">
        <f t="shared" si="15"/>
        <v>Rowan Co School District, KY</v>
      </c>
      <c r="V639" t="s">
        <v>41</v>
      </c>
      <c r="W639" t="s">
        <v>54</v>
      </c>
      <c r="X639" t="s">
        <v>2558</v>
      </c>
      <c r="Y639" t="s">
        <v>2559</v>
      </c>
      <c r="Z639" t="s">
        <v>2558</v>
      </c>
      <c r="AA639" t="s">
        <v>2559</v>
      </c>
      <c r="AB639" t="s">
        <v>2565</v>
      </c>
      <c r="AC639" t="s">
        <v>2566</v>
      </c>
      <c r="AD639" t="s">
        <v>2567</v>
      </c>
      <c r="AE639" t="s">
        <v>2568</v>
      </c>
      <c r="AF639" t="s">
        <v>54</v>
      </c>
      <c r="AG639" t="s">
        <v>2569</v>
      </c>
      <c r="AH639" s="18" t="str">
        <f>IFERROR(VLOOKUP(AB639&amp;AC639&amp;AD639&amp;AE639&amp;AF639&amp;AG639,Addresses!A:D,4,FALSE), "000000000000000")</f>
        <v>SHIPSF000098299</v>
      </c>
      <c r="AJ639"/>
      <c r="AK639"/>
      <c r="AL639"/>
      <c r="AM639"/>
      <c r="AN639"/>
    </row>
    <row r="640" spans="1:40" x14ac:dyDescent="0.25">
      <c r="A640"/>
      <c r="B640"/>
      <c r="C640"/>
      <c r="D640"/>
      <c r="E640"/>
      <c r="F640"/>
      <c r="G640"/>
      <c r="H640"/>
      <c r="I640"/>
      <c r="U640" t="str">
        <f t="shared" si="15"/>
        <v>Rowan Co School District, KY</v>
      </c>
      <c r="V640" t="s">
        <v>41</v>
      </c>
      <c r="W640" t="s">
        <v>54</v>
      </c>
      <c r="X640" t="s">
        <v>2558</v>
      </c>
      <c r="Y640" t="s">
        <v>2559</v>
      </c>
      <c r="Z640" t="s">
        <v>2558</v>
      </c>
      <c r="AA640" t="s">
        <v>2559</v>
      </c>
      <c r="AB640" t="s">
        <v>2572</v>
      </c>
      <c r="AC640" t="s">
        <v>2573</v>
      </c>
      <c r="AD640" t="s">
        <v>2574</v>
      </c>
      <c r="AE640" t="s">
        <v>2568</v>
      </c>
      <c r="AF640" t="s">
        <v>54</v>
      </c>
      <c r="AG640" t="s">
        <v>2569</v>
      </c>
      <c r="AH640" s="18" t="str">
        <f>IFERROR(VLOOKUP(AB640&amp;AC640&amp;AD640&amp;AE640&amp;AF640&amp;AG640,Addresses!A:D,4,FALSE), "000000000000000")</f>
        <v>SHIPSF000014007</v>
      </c>
      <c r="AJ640"/>
      <c r="AK640"/>
      <c r="AL640"/>
      <c r="AM640"/>
      <c r="AN640"/>
    </row>
    <row r="641" spans="1:40" x14ac:dyDescent="0.25">
      <c r="A641"/>
      <c r="B641"/>
      <c r="C641"/>
      <c r="D641"/>
      <c r="E641"/>
      <c r="F641"/>
      <c r="G641"/>
      <c r="H641"/>
      <c r="I641"/>
      <c r="U641" t="str">
        <f t="shared" si="15"/>
        <v>RSP Northern KY Learning Acad, KY</v>
      </c>
      <c r="V641" t="s">
        <v>41</v>
      </c>
      <c r="W641" t="s">
        <v>54</v>
      </c>
      <c r="X641" t="s">
        <v>2575</v>
      </c>
      <c r="Y641" t="s">
        <v>5060</v>
      </c>
      <c r="Z641" t="s">
        <v>2575</v>
      </c>
      <c r="AA641" t="s">
        <v>5060</v>
      </c>
      <c r="AB641" t="s">
        <v>2575</v>
      </c>
      <c r="AC641" t="s">
        <v>5060</v>
      </c>
      <c r="AD641" t="s">
        <v>2576</v>
      </c>
      <c r="AE641" t="s">
        <v>443</v>
      </c>
      <c r="AF641" t="s">
        <v>54</v>
      </c>
      <c r="AG641" t="s">
        <v>444</v>
      </c>
      <c r="AH641" s="18" t="str">
        <f>IFERROR(VLOOKUP(AB641&amp;AC641&amp;AD641&amp;AE641&amp;AF641&amp;AG641,Addresses!A:D,4,FALSE), "000000000000000")</f>
        <v>SHIPSF000137729</v>
      </c>
      <c r="AJ641"/>
      <c r="AK641"/>
      <c r="AL641"/>
      <c r="AM641"/>
      <c r="AN641"/>
    </row>
    <row r="642" spans="1:40" x14ac:dyDescent="0.25">
      <c r="A642"/>
      <c r="B642"/>
      <c r="C642"/>
      <c r="D642"/>
      <c r="E642"/>
      <c r="F642"/>
      <c r="G642"/>
      <c r="H642"/>
      <c r="I642"/>
      <c r="U642" t="str">
        <f t="shared" si="15"/>
        <v>Russell Co School District, KY</v>
      </c>
      <c r="V642" t="s">
        <v>41</v>
      </c>
      <c r="W642" t="s">
        <v>54</v>
      </c>
      <c r="X642" t="s">
        <v>2577</v>
      </c>
      <c r="Y642" t="s">
        <v>2578</v>
      </c>
      <c r="Z642" t="s">
        <v>2577</v>
      </c>
      <c r="AA642" t="s">
        <v>2578</v>
      </c>
      <c r="AB642" t="s">
        <v>2584</v>
      </c>
      <c r="AC642" t="s">
        <v>5065</v>
      </c>
      <c r="AD642" t="s">
        <v>2585</v>
      </c>
      <c r="AE642" t="s">
        <v>2586</v>
      </c>
      <c r="AF642" t="s">
        <v>54</v>
      </c>
      <c r="AG642" t="s">
        <v>2587</v>
      </c>
      <c r="AH642" s="18" t="str">
        <f>IFERROR(VLOOKUP(AB642&amp;AC642&amp;AD642&amp;AE642&amp;AF642&amp;AG642,Addresses!A:D,4,FALSE), "000000000000000")</f>
        <v>SHIPSF000014016</v>
      </c>
      <c r="AJ642"/>
      <c r="AK642"/>
      <c r="AL642"/>
      <c r="AM642"/>
      <c r="AN642"/>
    </row>
    <row r="643" spans="1:40" x14ac:dyDescent="0.25">
      <c r="A643"/>
      <c r="B643"/>
      <c r="C643"/>
      <c r="D643"/>
      <c r="E643"/>
      <c r="F643"/>
      <c r="G643"/>
      <c r="H643"/>
      <c r="I643"/>
      <c r="U643" t="str">
        <f t="shared" ref="U643:U706" si="16">Y643&amp;", KY"</f>
        <v>Russell Co School District, KY</v>
      </c>
      <c r="V643" t="s">
        <v>41</v>
      </c>
      <c r="W643" t="s">
        <v>54</v>
      </c>
      <c r="X643" t="s">
        <v>2577</v>
      </c>
      <c r="Y643" t="s">
        <v>2578</v>
      </c>
      <c r="Z643" t="s">
        <v>2577</v>
      </c>
      <c r="AA643" t="s">
        <v>2578</v>
      </c>
      <c r="AB643" t="s">
        <v>2579</v>
      </c>
      <c r="AC643" t="s">
        <v>2580</v>
      </c>
      <c r="AD643" t="s">
        <v>2581</v>
      </c>
      <c r="AE643" t="s">
        <v>2582</v>
      </c>
      <c r="AF643" t="s">
        <v>54</v>
      </c>
      <c r="AG643" t="s">
        <v>2583</v>
      </c>
      <c r="AH643" s="18" t="str">
        <f>IFERROR(VLOOKUP(AB643&amp;AC643&amp;AD643&amp;AE643&amp;AF643&amp;AG643,Addresses!A:D,4,FALSE), "000000000000000")</f>
        <v>SHIPSF000014015</v>
      </c>
      <c r="AJ643"/>
      <c r="AK643"/>
      <c r="AL643"/>
      <c r="AM643"/>
      <c r="AN643"/>
    </row>
    <row r="644" spans="1:40" x14ac:dyDescent="0.25">
      <c r="A644"/>
      <c r="B644"/>
      <c r="C644"/>
      <c r="D644"/>
      <c r="E644"/>
      <c r="F644"/>
      <c r="G644"/>
      <c r="H644"/>
      <c r="I644"/>
      <c r="U644" t="str">
        <f t="shared" si="16"/>
        <v>Russell Co School District, KY</v>
      </c>
      <c r="V644" t="s">
        <v>41</v>
      </c>
      <c r="W644" t="s">
        <v>54</v>
      </c>
      <c r="X644" t="s">
        <v>2577</v>
      </c>
      <c r="Y644" t="s">
        <v>2578</v>
      </c>
      <c r="Z644" t="s">
        <v>2577</v>
      </c>
      <c r="AA644" t="s">
        <v>2578</v>
      </c>
      <c r="AB644" t="s">
        <v>2588</v>
      </c>
      <c r="AC644" t="s">
        <v>5066</v>
      </c>
      <c r="AD644" t="s">
        <v>2589</v>
      </c>
      <c r="AE644" t="s">
        <v>2586</v>
      </c>
      <c r="AF644" t="s">
        <v>54</v>
      </c>
      <c r="AG644" t="s">
        <v>2587</v>
      </c>
      <c r="AH644" s="18" t="str">
        <f>IFERROR(VLOOKUP(AB644&amp;AC644&amp;AD644&amp;AE644&amp;AF644&amp;AG644,Addresses!A:D,4,FALSE), "000000000000000")</f>
        <v>SHIPSF000123387</v>
      </c>
      <c r="AJ644"/>
      <c r="AK644"/>
      <c r="AL644"/>
      <c r="AM644"/>
      <c r="AN644"/>
    </row>
    <row r="645" spans="1:40" x14ac:dyDescent="0.25">
      <c r="A645"/>
      <c r="B645"/>
      <c r="C645"/>
      <c r="D645"/>
      <c r="E645"/>
      <c r="F645"/>
      <c r="G645"/>
      <c r="H645"/>
      <c r="I645"/>
      <c r="U645" t="str">
        <f t="shared" si="16"/>
        <v>Russell Ind School District, KY</v>
      </c>
      <c r="V645" t="s">
        <v>41</v>
      </c>
      <c r="W645" t="s">
        <v>54</v>
      </c>
      <c r="X645" t="s">
        <v>2590</v>
      </c>
      <c r="Y645" t="s">
        <v>2591</v>
      </c>
      <c r="Z645" t="s">
        <v>2590</v>
      </c>
      <c r="AA645" t="s">
        <v>2591</v>
      </c>
      <c r="AB645" t="s">
        <v>2592</v>
      </c>
      <c r="AC645" t="s">
        <v>2593</v>
      </c>
      <c r="AD645" t="s">
        <v>2594</v>
      </c>
      <c r="AE645" t="s">
        <v>2595</v>
      </c>
      <c r="AF645" t="s">
        <v>54</v>
      </c>
      <c r="AG645" t="s">
        <v>2539</v>
      </c>
      <c r="AH645" s="18" t="str">
        <f>IFERROR(VLOOKUP(AB645&amp;AC645&amp;AD645&amp;AE645&amp;AF645&amp;AG645,Addresses!A:D,4,FALSE), "000000000000000")</f>
        <v>SHIPSF000014198</v>
      </c>
      <c r="AJ645"/>
      <c r="AK645"/>
      <c r="AL645"/>
      <c r="AM645"/>
      <c r="AN645"/>
    </row>
    <row r="646" spans="1:40" x14ac:dyDescent="0.25">
      <c r="A646"/>
      <c r="B646"/>
      <c r="C646"/>
      <c r="D646"/>
      <c r="E646"/>
      <c r="F646"/>
      <c r="G646"/>
      <c r="H646"/>
      <c r="I646"/>
      <c r="U646" t="str">
        <f t="shared" si="16"/>
        <v>Russellville Ind School Dist, KY</v>
      </c>
      <c r="V646" t="s">
        <v>41</v>
      </c>
      <c r="W646" t="s">
        <v>54</v>
      </c>
      <c r="X646" t="s">
        <v>2596</v>
      </c>
      <c r="Y646" t="s">
        <v>2597</v>
      </c>
      <c r="Z646" t="s">
        <v>2596</v>
      </c>
      <c r="AA646" t="s">
        <v>2597</v>
      </c>
      <c r="AB646" t="s">
        <v>5079</v>
      </c>
      <c r="AC646" t="s">
        <v>5080</v>
      </c>
      <c r="AD646" t="s">
        <v>2599</v>
      </c>
      <c r="AE646" t="s">
        <v>1966</v>
      </c>
      <c r="AF646" t="s">
        <v>54</v>
      </c>
      <c r="AG646" t="s">
        <v>1967</v>
      </c>
      <c r="AH646" s="18" t="str">
        <f>IFERROR(VLOOKUP(AB646&amp;AC646&amp;AD646&amp;AE646&amp;AF646&amp;AG646,Addresses!A:D,4,FALSE), "000000000000000")</f>
        <v>000000000000000</v>
      </c>
      <c r="AJ646"/>
      <c r="AK646"/>
      <c r="AL646"/>
      <c r="AM646"/>
      <c r="AN646"/>
    </row>
    <row r="647" spans="1:40" x14ac:dyDescent="0.25">
      <c r="A647"/>
      <c r="B647"/>
      <c r="C647"/>
      <c r="D647"/>
      <c r="E647"/>
      <c r="F647"/>
      <c r="G647"/>
      <c r="H647"/>
      <c r="I647"/>
      <c r="U647" t="str">
        <f t="shared" si="16"/>
        <v>Science Hill Ind School Dist, KY</v>
      </c>
      <c r="V647" t="s">
        <v>41</v>
      </c>
      <c r="W647" t="s">
        <v>54</v>
      </c>
      <c r="X647" t="s">
        <v>2600</v>
      </c>
      <c r="Y647" t="s">
        <v>2601</v>
      </c>
      <c r="Z647" t="s">
        <v>2600</v>
      </c>
      <c r="AA647" t="s">
        <v>2601</v>
      </c>
      <c r="AB647" t="s">
        <v>2602</v>
      </c>
      <c r="AC647" t="s">
        <v>5082</v>
      </c>
      <c r="AD647" t="s">
        <v>2603</v>
      </c>
      <c r="AE647" t="s">
        <v>2604</v>
      </c>
      <c r="AF647" t="s">
        <v>54</v>
      </c>
      <c r="AG647" t="s">
        <v>2605</v>
      </c>
      <c r="AH647" s="18" t="str">
        <f>IFERROR(VLOOKUP(AB647&amp;AC647&amp;AD647&amp;AE647&amp;AF647&amp;AG647,Addresses!A:D,4,FALSE), "000000000000000")</f>
        <v>SHIPSF000123084</v>
      </c>
      <c r="AJ647"/>
      <c r="AK647"/>
      <c r="AL647"/>
      <c r="AM647"/>
      <c r="AN647"/>
    </row>
    <row r="648" spans="1:40" x14ac:dyDescent="0.25">
      <c r="A648"/>
      <c r="B648"/>
      <c r="C648"/>
      <c r="D648"/>
      <c r="E648"/>
      <c r="F648"/>
      <c r="G648"/>
      <c r="H648"/>
      <c r="I648"/>
      <c r="U648" t="str">
        <f t="shared" si="16"/>
        <v>Scott Co School District, KY</v>
      </c>
      <c r="V648" t="s">
        <v>41</v>
      </c>
      <c r="W648" t="s">
        <v>54</v>
      </c>
      <c r="X648" t="s">
        <v>2606</v>
      </c>
      <c r="Y648" t="s">
        <v>2607</v>
      </c>
      <c r="Z648" t="s">
        <v>2606</v>
      </c>
      <c r="AA648" t="s">
        <v>2607</v>
      </c>
      <c r="AB648" t="s">
        <v>2618</v>
      </c>
      <c r="AC648" t="s">
        <v>5086</v>
      </c>
      <c r="AD648" t="s">
        <v>2619</v>
      </c>
      <c r="AE648" t="s">
        <v>2610</v>
      </c>
      <c r="AF648" t="s">
        <v>54</v>
      </c>
      <c r="AG648" t="s">
        <v>2611</v>
      </c>
      <c r="AH648" s="18" t="str">
        <f>IFERROR(VLOOKUP(AB648&amp;AC648&amp;AD648&amp;AE648&amp;AF648&amp;AG648,Addresses!A:D,4,FALSE), "000000000000000")</f>
        <v>SHIPSF000014006</v>
      </c>
      <c r="AJ648"/>
      <c r="AK648"/>
      <c r="AL648"/>
      <c r="AM648"/>
      <c r="AN648"/>
    </row>
    <row r="649" spans="1:40" x14ac:dyDescent="0.25">
      <c r="A649"/>
      <c r="B649"/>
      <c r="C649"/>
      <c r="D649"/>
      <c r="E649"/>
      <c r="F649"/>
      <c r="G649"/>
      <c r="H649"/>
      <c r="I649"/>
      <c r="U649" t="str">
        <f t="shared" si="16"/>
        <v>Scott Co School District, KY</v>
      </c>
      <c r="V649" t="s">
        <v>41</v>
      </c>
      <c r="W649" t="s">
        <v>54</v>
      </c>
      <c r="X649" t="s">
        <v>2606</v>
      </c>
      <c r="Y649" t="s">
        <v>2607</v>
      </c>
      <c r="Z649" t="s">
        <v>2606</v>
      </c>
      <c r="AA649" t="s">
        <v>2607</v>
      </c>
      <c r="AB649" t="s">
        <v>2620</v>
      </c>
      <c r="AC649" t="s">
        <v>5100</v>
      </c>
      <c r="AD649" t="s">
        <v>2621</v>
      </c>
      <c r="AE649" t="s">
        <v>2610</v>
      </c>
      <c r="AF649" t="s">
        <v>54</v>
      </c>
      <c r="AG649" t="s">
        <v>2611</v>
      </c>
      <c r="AH649" s="18" t="str">
        <f>IFERROR(VLOOKUP(AB649&amp;AC649&amp;AD649&amp;AE649&amp;AF649&amp;AG649,Addresses!A:D,4,FALSE), "000000000000000")</f>
        <v>SHIPSF000093119</v>
      </c>
      <c r="AJ649"/>
      <c r="AK649"/>
      <c r="AL649"/>
      <c r="AM649"/>
      <c r="AN649"/>
    </row>
    <row r="650" spans="1:40" x14ac:dyDescent="0.25">
      <c r="A650"/>
      <c r="B650"/>
      <c r="C650"/>
      <c r="D650"/>
      <c r="E650"/>
      <c r="F650"/>
      <c r="G650"/>
      <c r="H650"/>
      <c r="I650"/>
      <c r="U650" t="str">
        <f t="shared" si="16"/>
        <v>Scott Co School District, KY</v>
      </c>
      <c r="V650" t="s">
        <v>41</v>
      </c>
      <c r="W650" t="s">
        <v>54</v>
      </c>
      <c r="X650" t="s">
        <v>2606</v>
      </c>
      <c r="Y650" t="s">
        <v>2607</v>
      </c>
      <c r="Z650" t="s">
        <v>2606</v>
      </c>
      <c r="AA650" t="s">
        <v>2607</v>
      </c>
      <c r="AB650" t="s">
        <v>2622</v>
      </c>
      <c r="AC650" t="s">
        <v>2623</v>
      </c>
      <c r="AD650" t="s">
        <v>2624</v>
      </c>
      <c r="AE650" t="s">
        <v>2625</v>
      </c>
      <c r="AF650" t="s">
        <v>54</v>
      </c>
      <c r="AG650" t="s">
        <v>2626</v>
      </c>
      <c r="AH650" s="18" t="str">
        <f>IFERROR(VLOOKUP(AB650&amp;AC650&amp;AD650&amp;AE650&amp;AF650&amp;AG650,Addresses!A:D,4,FALSE), "000000000000000")</f>
        <v>SHIPSF000123123</v>
      </c>
      <c r="AJ650"/>
      <c r="AK650"/>
      <c r="AL650"/>
      <c r="AM650"/>
      <c r="AN650"/>
    </row>
    <row r="651" spans="1:40" x14ac:dyDescent="0.25">
      <c r="A651"/>
      <c r="B651"/>
      <c r="C651"/>
      <c r="D651"/>
      <c r="E651"/>
      <c r="F651"/>
      <c r="G651"/>
      <c r="H651"/>
      <c r="I651"/>
      <c r="U651" t="str">
        <f t="shared" si="16"/>
        <v>Scott Co School District, KY</v>
      </c>
      <c r="V651" t="s">
        <v>41</v>
      </c>
      <c r="W651" t="s">
        <v>54</v>
      </c>
      <c r="X651" t="s">
        <v>2606</v>
      </c>
      <c r="Y651" t="s">
        <v>2607</v>
      </c>
      <c r="Z651" t="s">
        <v>2606</v>
      </c>
      <c r="AA651" t="s">
        <v>2607</v>
      </c>
      <c r="AB651" t="s">
        <v>2612</v>
      </c>
      <c r="AC651" t="s">
        <v>5089</v>
      </c>
      <c r="AD651" t="s">
        <v>2613</v>
      </c>
      <c r="AE651" t="s">
        <v>2610</v>
      </c>
      <c r="AF651" t="s">
        <v>54</v>
      </c>
      <c r="AG651" t="s">
        <v>2611</v>
      </c>
      <c r="AH651" s="18" t="str">
        <f>IFERROR(VLOOKUP(AB651&amp;AC651&amp;AD651&amp;AE651&amp;AF651&amp;AG651,Addresses!A:D,4,FALSE), "000000000000000")</f>
        <v>SHIPSF000139955</v>
      </c>
      <c r="AJ651"/>
      <c r="AK651"/>
      <c r="AL651"/>
      <c r="AM651"/>
      <c r="AN651"/>
    </row>
    <row r="652" spans="1:40" x14ac:dyDescent="0.25">
      <c r="A652"/>
      <c r="B652"/>
      <c r="C652"/>
      <c r="D652"/>
      <c r="E652"/>
      <c r="F652"/>
      <c r="G652"/>
      <c r="H652"/>
      <c r="I652"/>
      <c r="U652" t="str">
        <f t="shared" si="16"/>
        <v>Scott Co School District, KY</v>
      </c>
      <c r="V652" t="s">
        <v>41</v>
      </c>
      <c r="W652" t="s">
        <v>54</v>
      </c>
      <c r="X652" t="s">
        <v>2606</v>
      </c>
      <c r="Y652" t="s">
        <v>2607</v>
      </c>
      <c r="Z652" t="s">
        <v>2606</v>
      </c>
      <c r="AA652" t="s">
        <v>2607</v>
      </c>
      <c r="AB652" t="s">
        <v>2627</v>
      </c>
      <c r="AC652" t="s">
        <v>4875</v>
      </c>
      <c r="AD652" t="s">
        <v>2628</v>
      </c>
      <c r="AE652" t="s">
        <v>2610</v>
      </c>
      <c r="AF652" t="s">
        <v>54</v>
      </c>
      <c r="AG652" t="s">
        <v>2611</v>
      </c>
      <c r="AH652" s="18" t="str">
        <f>IFERROR(VLOOKUP(AB652&amp;AC652&amp;AD652&amp;AE652&amp;AF652&amp;AG652,Addresses!A:D,4,FALSE), "000000000000000")</f>
        <v>SHIPSF000014021</v>
      </c>
      <c r="AJ652"/>
      <c r="AK652"/>
      <c r="AL652"/>
      <c r="AM652"/>
      <c r="AN652"/>
    </row>
    <row r="653" spans="1:40" x14ac:dyDescent="0.25">
      <c r="A653"/>
      <c r="B653"/>
      <c r="C653"/>
      <c r="D653"/>
      <c r="E653"/>
      <c r="F653"/>
      <c r="G653"/>
      <c r="H653"/>
      <c r="I653"/>
      <c r="U653" t="str">
        <f t="shared" si="16"/>
        <v>Scott Co School District, KY</v>
      </c>
      <c r="V653" t="s">
        <v>41</v>
      </c>
      <c r="W653" t="s">
        <v>54</v>
      </c>
      <c r="X653" t="s">
        <v>2606</v>
      </c>
      <c r="Y653" t="s">
        <v>2607</v>
      </c>
      <c r="Z653" t="s">
        <v>2606</v>
      </c>
      <c r="AA653" t="s">
        <v>2607</v>
      </c>
      <c r="AB653" t="s">
        <v>2608</v>
      </c>
      <c r="AC653" t="s">
        <v>5099</v>
      </c>
      <c r="AD653" t="s">
        <v>2609</v>
      </c>
      <c r="AE653" t="s">
        <v>2610</v>
      </c>
      <c r="AF653" t="s">
        <v>54</v>
      </c>
      <c r="AG653" t="s">
        <v>2611</v>
      </c>
      <c r="AH653" s="18" t="str">
        <f>IFERROR(VLOOKUP(AB653&amp;AC653&amp;AD653&amp;AE653&amp;AF653&amp;AG653,Addresses!A:D,4,FALSE), "000000000000000")</f>
        <v>SHIPSF000044541</v>
      </c>
      <c r="AJ653"/>
      <c r="AK653"/>
      <c r="AL653"/>
      <c r="AM653"/>
      <c r="AN653"/>
    </row>
    <row r="654" spans="1:40" x14ac:dyDescent="0.25">
      <c r="A654"/>
      <c r="B654"/>
      <c r="C654"/>
      <c r="D654"/>
      <c r="E654"/>
      <c r="F654"/>
      <c r="G654"/>
      <c r="H654"/>
      <c r="I654"/>
      <c r="U654" t="str">
        <f t="shared" si="16"/>
        <v>Scott Co School District, KY</v>
      </c>
      <c r="V654" t="s">
        <v>41</v>
      </c>
      <c r="W654" t="s">
        <v>54</v>
      </c>
      <c r="X654" t="s">
        <v>2606</v>
      </c>
      <c r="Y654" t="s">
        <v>2607</v>
      </c>
      <c r="Z654" t="s">
        <v>2606</v>
      </c>
      <c r="AA654" t="s">
        <v>2607</v>
      </c>
      <c r="AB654" t="s">
        <v>2614</v>
      </c>
      <c r="AC654" t="s">
        <v>5098</v>
      </c>
      <c r="AD654" t="s">
        <v>2615</v>
      </c>
      <c r="AE654" t="s">
        <v>2610</v>
      </c>
      <c r="AF654" t="s">
        <v>54</v>
      </c>
      <c r="AG654" t="s">
        <v>2611</v>
      </c>
      <c r="AH654" s="18" t="str">
        <f>IFERROR(VLOOKUP(AB654&amp;AC654&amp;AD654&amp;AE654&amp;AF654&amp;AG654,Addresses!A:D,4,FALSE), "000000000000000")</f>
        <v>SHIPSF000044353</v>
      </c>
      <c r="AJ654"/>
      <c r="AK654"/>
      <c r="AL654"/>
      <c r="AM654"/>
      <c r="AN654"/>
    </row>
    <row r="655" spans="1:40" x14ac:dyDescent="0.25">
      <c r="A655"/>
      <c r="B655"/>
      <c r="C655"/>
      <c r="D655"/>
      <c r="E655"/>
      <c r="F655"/>
      <c r="G655"/>
      <c r="H655"/>
      <c r="I655"/>
      <c r="U655" t="str">
        <f t="shared" si="16"/>
        <v>Scott Co School District, KY</v>
      </c>
      <c r="V655" t="s">
        <v>41</v>
      </c>
      <c r="W655" t="s">
        <v>54</v>
      </c>
      <c r="X655" t="s">
        <v>2606</v>
      </c>
      <c r="Y655" t="s">
        <v>2607</v>
      </c>
      <c r="Z655" t="s">
        <v>2606</v>
      </c>
      <c r="AA655" t="s">
        <v>2607</v>
      </c>
      <c r="AB655" t="s">
        <v>2616</v>
      </c>
      <c r="AC655" t="s">
        <v>5083</v>
      </c>
      <c r="AD655" t="s">
        <v>2617</v>
      </c>
      <c r="AE655" t="s">
        <v>2610</v>
      </c>
      <c r="AF655" t="s">
        <v>54</v>
      </c>
      <c r="AG655" t="s">
        <v>2611</v>
      </c>
      <c r="AH655" s="18" t="str">
        <f>IFERROR(VLOOKUP(AB655&amp;AC655&amp;AD655&amp;AE655&amp;AF655&amp;AG655,Addresses!A:D,4,FALSE), "000000000000000")</f>
        <v>SHIPSF000123124</v>
      </c>
      <c r="AJ655"/>
      <c r="AK655"/>
      <c r="AL655"/>
      <c r="AM655"/>
      <c r="AN655"/>
    </row>
    <row r="656" spans="1:40" x14ac:dyDescent="0.25">
      <c r="A656"/>
      <c r="B656"/>
      <c r="C656"/>
      <c r="D656"/>
      <c r="E656"/>
      <c r="F656"/>
      <c r="G656"/>
      <c r="H656"/>
      <c r="I656"/>
      <c r="U656" t="str">
        <f t="shared" si="16"/>
        <v>Scott Co School District, KY</v>
      </c>
      <c r="V656" t="s">
        <v>41</v>
      </c>
      <c r="W656" t="s">
        <v>54</v>
      </c>
      <c r="X656" t="s">
        <v>2606</v>
      </c>
      <c r="Y656" t="s">
        <v>2607</v>
      </c>
      <c r="Z656" t="s">
        <v>2606</v>
      </c>
      <c r="AA656" t="s">
        <v>2607</v>
      </c>
      <c r="AB656" t="s">
        <v>5094</v>
      </c>
      <c r="AC656" t="s">
        <v>4326</v>
      </c>
      <c r="AD656" t="s">
        <v>5095</v>
      </c>
      <c r="AE656" t="s">
        <v>2610</v>
      </c>
      <c r="AF656" t="s">
        <v>54</v>
      </c>
      <c r="AG656" t="s">
        <v>2611</v>
      </c>
      <c r="AH656" s="18" t="str">
        <f>IFERROR(VLOOKUP(AB656&amp;AC656&amp;AD656&amp;AE656&amp;AF656&amp;AG656,Addresses!A:D,4,FALSE), "000000000000000")</f>
        <v>SHIPSF000141081</v>
      </c>
      <c r="AJ656"/>
      <c r="AK656"/>
      <c r="AL656"/>
      <c r="AM656"/>
      <c r="AN656"/>
    </row>
    <row r="657" spans="1:40" x14ac:dyDescent="0.25">
      <c r="A657"/>
      <c r="B657"/>
      <c r="C657"/>
      <c r="D657"/>
      <c r="E657"/>
      <c r="F657"/>
      <c r="G657"/>
      <c r="H657"/>
      <c r="I657"/>
      <c r="U657" t="str">
        <f t="shared" si="16"/>
        <v>Shelby Co Public School Dist, KY</v>
      </c>
      <c r="V657" t="s">
        <v>41</v>
      </c>
      <c r="W657" t="s">
        <v>54</v>
      </c>
      <c r="X657" t="s">
        <v>2629</v>
      </c>
      <c r="Y657" t="s">
        <v>2630</v>
      </c>
      <c r="Z657" t="s">
        <v>2629</v>
      </c>
      <c r="AA657" t="s">
        <v>2630</v>
      </c>
      <c r="AB657" t="s">
        <v>2643</v>
      </c>
      <c r="AC657" t="s">
        <v>5109</v>
      </c>
      <c r="AD657" t="s">
        <v>2644</v>
      </c>
      <c r="AE657" t="s">
        <v>2645</v>
      </c>
      <c r="AF657" t="s">
        <v>54</v>
      </c>
      <c r="AG657" t="s">
        <v>2646</v>
      </c>
      <c r="AH657" s="18" t="str">
        <f>IFERROR(VLOOKUP(AB657&amp;AC657&amp;AD657&amp;AE657&amp;AF657&amp;AG657,Addresses!A:D,4,FALSE), "000000000000000")</f>
        <v>SHIPSF000044160</v>
      </c>
      <c r="AJ657"/>
      <c r="AK657"/>
      <c r="AL657"/>
      <c r="AM657"/>
      <c r="AN657"/>
    </row>
    <row r="658" spans="1:40" x14ac:dyDescent="0.25">
      <c r="A658"/>
      <c r="B658"/>
      <c r="C658"/>
      <c r="D658"/>
      <c r="E658"/>
      <c r="F658"/>
      <c r="G658"/>
      <c r="H658"/>
      <c r="I658"/>
      <c r="U658" t="str">
        <f t="shared" si="16"/>
        <v>Shelby Co Public School Dist, KY</v>
      </c>
      <c r="V658" t="s">
        <v>41</v>
      </c>
      <c r="W658" t="s">
        <v>54</v>
      </c>
      <c r="X658" t="s">
        <v>2629</v>
      </c>
      <c r="Y658" t="s">
        <v>2630</v>
      </c>
      <c r="Z658" t="s">
        <v>2629</v>
      </c>
      <c r="AA658" t="s">
        <v>2630</v>
      </c>
      <c r="AB658" t="s">
        <v>2631</v>
      </c>
      <c r="AC658" t="s">
        <v>2632</v>
      </c>
      <c r="AD658" t="s">
        <v>2633</v>
      </c>
      <c r="AE658" t="s">
        <v>2634</v>
      </c>
      <c r="AF658" t="s">
        <v>54</v>
      </c>
      <c r="AG658" t="s">
        <v>2635</v>
      </c>
      <c r="AH658" s="18" t="str">
        <f>IFERROR(VLOOKUP(AB658&amp;AC658&amp;AD658&amp;AE658&amp;AF658&amp;AG658,Addresses!A:D,4,FALSE), "000000000000000")</f>
        <v>SHIPSF000123135</v>
      </c>
      <c r="AJ658"/>
      <c r="AK658"/>
      <c r="AL658"/>
      <c r="AM658"/>
      <c r="AN658"/>
    </row>
    <row r="659" spans="1:40" x14ac:dyDescent="0.25">
      <c r="A659"/>
      <c r="B659"/>
      <c r="C659"/>
      <c r="D659"/>
      <c r="E659"/>
      <c r="F659"/>
      <c r="G659"/>
      <c r="H659"/>
      <c r="I659"/>
      <c r="U659" t="str">
        <f t="shared" si="16"/>
        <v>Shelby Co Public School Dist, KY</v>
      </c>
      <c r="V659" t="s">
        <v>41</v>
      </c>
      <c r="W659" t="s">
        <v>54</v>
      </c>
      <c r="X659" t="s">
        <v>2629</v>
      </c>
      <c r="Y659" t="s">
        <v>2630</v>
      </c>
      <c r="Z659" t="s">
        <v>2629</v>
      </c>
      <c r="AA659" t="s">
        <v>2630</v>
      </c>
      <c r="AB659" t="s">
        <v>5118</v>
      </c>
      <c r="AC659" t="s">
        <v>5119</v>
      </c>
      <c r="AD659" t="s">
        <v>5120</v>
      </c>
      <c r="AE659" t="s">
        <v>2634</v>
      </c>
      <c r="AF659" t="s">
        <v>54</v>
      </c>
      <c r="AG659" t="s">
        <v>2635</v>
      </c>
      <c r="AH659" s="18" t="str">
        <f>IFERROR(VLOOKUP(AB659&amp;AC659&amp;AD659&amp;AE659&amp;AF659&amp;AG659,Addresses!A:D,4,FALSE), "000000000000000")</f>
        <v>SHIPSF000141083</v>
      </c>
      <c r="AJ659"/>
      <c r="AK659"/>
      <c r="AL659"/>
      <c r="AM659"/>
      <c r="AN659"/>
    </row>
    <row r="660" spans="1:40" x14ac:dyDescent="0.25">
      <c r="A660"/>
      <c r="B660"/>
      <c r="C660"/>
      <c r="D660"/>
      <c r="E660"/>
      <c r="F660"/>
      <c r="G660"/>
      <c r="H660"/>
      <c r="I660"/>
      <c r="U660" t="str">
        <f t="shared" si="16"/>
        <v>Shelby Co Public School Dist, KY</v>
      </c>
      <c r="V660" t="s">
        <v>41</v>
      </c>
      <c r="W660" t="s">
        <v>54</v>
      </c>
      <c r="X660" t="s">
        <v>2629</v>
      </c>
      <c r="Y660" t="s">
        <v>2630</v>
      </c>
      <c r="Z660" t="s">
        <v>2629</v>
      </c>
      <c r="AA660" t="s">
        <v>2630</v>
      </c>
      <c r="AB660" t="s">
        <v>2636</v>
      </c>
      <c r="AC660" t="s">
        <v>478</v>
      </c>
      <c r="AD660" t="s">
        <v>2637</v>
      </c>
      <c r="AE660" t="s">
        <v>2638</v>
      </c>
      <c r="AF660" t="s">
        <v>54</v>
      </c>
      <c r="AG660" t="s">
        <v>2639</v>
      </c>
      <c r="AH660" s="18" t="str">
        <f>IFERROR(VLOOKUP(AB660&amp;AC660&amp;AD660&amp;AE660&amp;AF660&amp;AG660,Addresses!A:D,4,FALSE), "000000000000000")</f>
        <v>SHIPSF000086458</v>
      </c>
      <c r="AJ660"/>
      <c r="AK660"/>
      <c r="AL660"/>
      <c r="AM660"/>
      <c r="AN660"/>
    </row>
    <row r="661" spans="1:40" x14ac:dyDescent="0.25">
      <c r="A661"/>
      <c r="B661"/>
      <c r="C661"/>
      <c r="D661"/>
      <c r="E661"/>
      <c r="F661"/>
      <c r="G661"/>
      <c r="H661"/>
      <c r="I661"/>
      <c r="U661" t="str">
        <f t="shared" si="16"/>
        <v>Shelby Co Public School Dist, KY</v>
      </c>
      <c r="V661" t="s">
        <v>41</v>
      </c>
      <c r="W661" t="s">
        <v>54</v>
      </c>
      <c r="X661" t="s">
        <v>2629</v>
      </c>
      <c r="Y661" t="s">
        <v>2630</v>
      </c>
      <c r="Z661" t="s">
        <v>2629</v>
      </c>
      <c r="AA661" t="s">
        <v>2630</v>
      </c>
      <c r="AB661" t="s">
        <v>2649</v>
      </c>
      <c r="AC661" t="s">
        <v>2650</v>
      </c>
      <c r="AD661" t="s">
        <v>2651</v>
      </c>
      <c r="AE661" t="s">
        <v>2634</v>
      </c>
      <c r="AF661" t="s">
        <v>54</v>
      </c>
      <c r="AG661" t="s">
        <v>2635</v>
      </c>
      <c r="AH661" s="18" t="str">
        <f>IFERROR(VLOOKUP(AB661&amp;AC661&amp;AD661&amp;AE661&amp;AF661&amp;AG661,Addresses!A:D,4,FALSE), "000000000000000")</f>
        <v>SHIPSF000086456</v>
      </c>
      <c r="AJ661"/>
      <c r="AK661"/>
      <c r="AL661"/>
      <c r="AM661"/>
      <c r="AN661"/>
    </row>
    <row r="662" spans="1:40" x14ac:dyDescent="0.25">
      <c r="A662"/>
      <c r="B662"/>
      <c r="C662"/>
      <c r="D662"/>
      <c r="E662"/>
      <c r="F662"/>
      <c r="G662"/>
      <c r="H662"/>
      <c r="I662"/>
      <c r="U662" t="str">
        <f t="shared" si="16"/>
        <v>Shelby Co Public School Dist, KY</v>
      </c>
      <c r="V662" t="s">
        <v>41</v>
      </c>
      <c r="W662" t="s">
        <v>54</v>
      </c>
      <c r="X662" t="s">
        <v>2629</v>
      </c>
      <c r="Y662" t="s">
        <v>2630</v>
      </c>
      <c r="Z662" t="s">
        <v>2629</v>
      </c>
      <c r="AA662" t="s">
        <v>2630</v>
      </c>
      <c r="AB662" t="s">
        <v>2640</v>
      </c>
      <c r="AC662" t="s">
        <v>2641</v>
      </c>
      <c r="AD662" t="s">
        <v>2642</v>
      </c>
      <c r="AE662" t="s">
        <v>2634</v>
      </c>
      <c r="AF662" t="s">
        <v>54</v>
      </c>
      <c r="AG662" t="s">
        <v>2635</v>
      </c>
      <c r="AH662" s="18" t="str">
        <f>IFERROR(VLOOKUP(AB662&amp;AC662&amp;AD662&amp;AE662&amp;AF662&amp;AG662,Addresses!A:D,4,FALSE), "000000000000000")</f>
        <v>SHIPSF000014003</v>
      </c>
      <c r="AJ662"/>
      <c r="AK662"/>
      <c r="AL662"/>
      <c r="AM662"/>
      <c r="AN662"/>
    </row>
    <row r="663" spans="1:40" x14ac:dyDescent="0.25">
      <c r="A663"/>
      <c r="B663"/>
      <c r="C663"/>
      <c r="D663"/>
      <c r="E663"/>
      <c r="F663"/>
      <c r="G663"/>
      <c r="H663"/>
      <c r="I663"/>
      <c r="U663" t="str">
        <f t="shared" si="16"/>
        <v>Shelby Co Public School Dist, KY</v>
      </c>
      <c r="V663" t="s">
        <v>41</v>
      </c>
      <c r="W663" t="s">
        <v>54</v>
      </c>
      <c r="X663" t="s">
        <v>2629</v>
      </c>
      <c r="Y663" t="s">
        <v>2630</v>
      </c>
      <c r="Z663" t="s">
        <v>2629</v>
      </c>
      <c r="AA663" t="s">
        <v>2630</v>
      </c>
      <c r="AB663" t="s">
        <v>2647</v>
      </c>
      <c r="AC663" t="s">
        <v>1224</v>
      </c>
      <c r="AD663" t="s">
        <v>2648</v>
      </c>
      <c r="AE663" t="s">
        <v>2634</v>
      </c>
      <c r="AF663" t="s">
        <v>54</v>
      </c>
      <c r="AG663" t="s">
        <v>2635</v>
      </c>
      <c r="AH663" s="18" t="str">
        <f>IFERROR(VLOOKUP(AB663&amp;AC663&amp;AD663&amp;AE663&amp;AF663&amp;AG663,Addresses!A:D,4,FALSE), "000000000000000")</f>
        <v>SHIPSF000123133</v>
      </c>
      <c r="AJ663"/>
      <c r="AK663"/>
      <c r="AL663"/>
      <c r="AM663"/>
      <c r="AN663"/>
    </row>
    <row r="664" spans="1:40" x14ac:dyDescent="0.25">
      <c r="A664"/>
      <c r="B664"/>
      <c r="C664"/>
      <c r="D664"/>
      <c r="E664"/>
      <c r="F664"/>
      <c r="G664"/>
      <c r="H664"/>
      <c r="I664"/>
      <c r="U664" t="str">
        <f t="shared" si="16"/>
        <v>Silver Grove Ind School Dist, KY</v>
      </c>
      <c r="V664" t="s">
        <v>41</v>
      </c>
      <c r="W664" t="s">
        <v>54</v>
      </c>
      <c r="X664" t="s">
        <v>2652</v>
      </c>
      <c r="Y664" t="s">
        <v>2653</v>
      </c>
      <c r="Z664" t="s">
        <v>2652</v>
      </c>
      <c r="AA664" t="s">
        <v>2653</v>
      </c>
      <c r="AB664" t="s">
        <v>2654</v>
      </c>
      <c r="AC664" t="s">
        <v>2655</v>
      </c>
      <c r="AD664" t="s">
        <v>5121</v>
      </c>
      <c r="AE664" t="s">
        <v>2656</v>
      </c>
      <c r="AF664" t="s">
        <v>54</v>
      </c>
      <c r="AG664" t="s">
        <v>2657</v>
      </c>
      <c r="AH664" s="18" t="str">
        <f>IFERROR(VLOOKUP(AB664&amp;AC664&amp;AD664&amp;AE664&amp;AF664&amp;AG664,Addresses!A:D,4,FALSE), "000000000000000")</f>
        <v>SHIPSF000121192</v>
      </c>
      <c r="AJ664"/>
      <c r="AK664"/>
      <c r="AL664"/>
      <c r="AM664"/>
      <c r="AN664"/>
    </row>
    <row r="665" spans="1:40" x14ac:dyDescent="0.25">
      <c r="A665"/>
      <c r="B665"/>
      <c r="C665"/>
      <c r="D665"/>
      <c r="E665"/>
      <c r="F665"/>
      <c r="G665"/>
      <c r="H665"/>
      <c r="I665"/>
      <c r="U665" t="str">
        <f t="shared" si="16"/>
        <v>Simpson Co School District, KY</v>
      </c>
      <c r="V665" t="s">
        <v>41</v>
      </c>
      <c r="W665" t="s">
        <v>54</v>
      </c>
      <c r="X665" t="s">
        <v>2658</v>
      </c>
      <c r="Y665" t="s">
        <v>2659</v>
      </c>
      <c r="Z665" t="s">
        <v>2658</v>
      </c>
      <c r="AA665" t="s">
        <v>2659</v>
      </c>
      <c r="AB665" t="s">
        <v>2660</v>
      </c>
      <c r="AC665" t="s">
        <v>2661</v>
      </c>
      <c r="AD665" t="s">
        <v>2662</v>
      </c>
      <c r="AE665" t="s">
        <v>2663</v>
      </c>
      <c r="AF665" t="s">
        <v>54</v>
      </c>
      <c r="AG665" t="s">
        <v>2664</v>
      </c>
      <c r="AH665" s="18" t="str">
        <f>IFERROR(VLOOKUP(AB665&amp;AC665&amp;AD665&amp;AE665&amp;AF665&amp;AG665,Addresses!A:D,4,FALSE), "000000000000000")</f>
        <v>SHIPSF000044322</v>
      </c>
      <c r="AJ665"/>
      <c r="AK665"/>
      <c r="AL665"/>
      <c r="AM665"/>
      <c r="AN665"/>
    </row>
    <row r="666" spans="1:40" x14ac:dyDescent="0.25">
      <c r="A666"/>
      <c r="B666"/>
      <c r="C666"/>
      <c r="D666"/>
      <c r="E666"/>
      <c r="F666"/>
      <c r="G666"/>
      <c r="H666"/>
      <c r="I666"/>
      <c r="U666" t="str">
        <f t="shared" si="16"/>
        <v>Somerset Ind School District, KY</v>
      </c>
      <c r="V666" t="s">
        <v>41</v>
      </c>
      <c r="W666" t="s">
        <v>54</v>
      </c>
      <c r="X666" t="s">
        <v>2665</v>
      </c>
      <c r="Y666" t="s">
        <v>2666</v>
      </c>
      <c r="Z666" t="s">
        <v>2665</v>
      </c>
      <c r="AA666" t="s">
        <v>2666</v>
      </c>
      <c r="AB666" t="s">
        <v>2667</v>
      </c>
      <c r="AC666" t="s">
        <v>2668</v>
      </c>
      <c r="AD666" t="s">
        <v>2669</v>
      </c>
      <c r="AE666" t="s">
        <v>2520</v>
      </c>
      <c r="AF666" t="s">
        <v>54</v>
      </c>
      <c r="AG666" t="s">
        <v>2532</v>
      </c>
      <c r="AH666" s="18" t="str">
        <f>IFERROR(VLOOKUP(AB666&amp;AC666&amp;AD666&amp;AE666&amp;AF666&amp;AG666,Addresses!A:D,4,FALSE), "000000000000000")</f>
        <v>SHIPSF000153088</v>
      </c>
      <c r="AJ666"/>
      <c r="AK666"/>
      <c r="AL666"/>
      <c r="AM666"/>
      <c r="AN666"/>
    </row>
    <row r="667" spans="1:40" x14ac:dyDescent="0.25">
      <c r="A667"/>
      <c r="B667"/>
      <c r="C667"/>
      <c r="D667"/>
      <c r="E667"/>
      <c r="F667"/>
      <c r="G667"/>
      <c r="H667"/>
      <c r="I667"/>
      <c r="U667" t="str">
        <f t="shared" si="16"/>
        <v>Southgate Ind School District, KY</v>
      </c>
      <c r="V667" t="s">
        <v>41</v>
      </c>
      <c r="W667" t="s">
        <v>54</v>
      </c>
      <c r="X667" t="s">
        <v>2670</v>
      </c>
      <c r="Y667" t="s">
        <v>2671</v>
      </c>
      <c r="Z667" t="s">
        <v>2670</v>
      </c>
      <c r="AA667" t="s">
        <v>2671</v>
      </c>
      <c r="AB667" t="s">
        <v>2672</v>
      </c>
      <c r="AC667" t="s">
        <v>2673</v>
      </c>
      <c r="AD667" t="s">
        <v>2674</v>
      </c>
      <c r="AE667" t="s">
        <v>2675</v>
      </c>
      <c r="AF667" t="s">
        <v>54</v>
      </c>
      <c r="AG667" t="s">
        <v>2285</v>
      </c>
      <c r="AH667" s="18" t="str">
        <f>IFERROR(VLOOKUP(AB667&amp;AC667&amp;AD667&amp;AE667&amp;AF667&amp;AG667,Addresses!A:D,4,FALSE), "000000000000000")</f>
        <v>SHIPSF000137730</v>
      </c>
      <c r="AJ667"/>
      <c r="AK667"/>
      <c r="AL667"/>
      <c r="AM667"/>
      <c r="AN667"/>
    </row>
    <row r="668" spans="1:40" x14ac:dyDescent="0.25">
      <c r="A668"/>
      <c r="B668"/>
      <c r="C668"/>
      <c r="D668"/>
      <c r="E668"/>
      <c r="F668"/>
      <c r="G668"/>
      <c r="H668"/>
      <c r="I668"/>
      <c r="U668" t="str">
        <f t="shared" si="16"/>
        <v>Spencer Co School District, KY</v>
      </c>
      <c r="V668" t="s">
        <v>41</v>
      </c>
      <c r="W668" t="s">
        <v>54</v>
      </c>
      <c r="X668" t="s">
        <v>2676</v>
      </c>
      <c r="Y668" t="s">
        <v>2677</v>
      </c>
      <c r="Z668" t="s">
        <v>2676</v>
      </c>
      <c r="AA668" t="s">
        <v>2677</v>
      </c>
      <c r="AB668" t="s">
        <v>2678</v>
      </c>
      <c r="AC668" t="s">
        <v>2679</v>
      </c>
      <c r="AD668" t="s">
        <v>2680</v>
      </c>
      <c r="AE668" t="s">
        <v>2681</v>
      </c>
      <c r="AF668" t="s">
        <v>54</v>
      </c>
      <c r="AG668" t="s">
        <v>2682</v>
      </c>
      <c r="AH668" s="18" t="str">
        <f>IFERROR(VLOOKUP(AB668&amp;AC668&amp;AD668&amp;AE668&amp;AF668&amp;AG668,Addresses!A:D,4,FALSE), "000000000000000")</f>
        <v>SHIPSF000121207</v>
      </c>
      <c r="AJ668"/>
      <c r="AK668"/>
      <c r="AL668"/>
      <c r="AM668"/>
      <c r="AN668"/>
    </row>
    <row r="669" spans="1:40" x14ac:dyDescent="0.25">
      <c r="A669"/>
      <c r="B669"/>
      <c r="C669"/>
      <c r="D669"/>
      <c r="E669"/>
      <c r="F669"/>
      <c r="G669"/>
      <c r="H669"/>
      <c r="I669"/>
      <c r="U669" t="str">
        <f t="shared" si="16"/>
        <v>Spencer Co School District, KY</v>
      </c>
      <c r="V669" t="s">
        <v>41</v>
      </c>
      <c r="W669" t="s">
        <v>54</v>
      </c>
      <c r="X669" t="s">
        <v>2676</v>
      </c>
      <c r="Y669" t="s">
        <v>2677</v>
      </c>
      <c r="Z669" t="s">
        <v>2676</v>
      </c>
      <c r="AA669" t="s">
        <v>2677</v>
      </c>
      <c r="AB669" t="s">
        <v>2683</v>
      </c>
      <c r="AC669" t="s">
        <v>2684</v>
      </c>
      <c r="AD669" t="s">
        <v>3794</v>
      </c>
      <c r="AE669" t="s">
        <v>2681</v>
      </c>
      <c r="AF669" t="s">
        <v>54</v>
      </c>
      <c r="AG669" t="s">
        <v>2682</v>
      </c>
      <c r="AH669" s="18" t="str">
        <f>IFERROR(VLOOKUP(AB669&amp;AC669&amp;AD669&amp;AE669&amp;AF669&amp;AG669,Addresses!A:D,4,FALSE), "000000000000000")</f>
        <v>SHIPSF000150223</v>
      </c>
      <c r="AJ669"/>
      <c r="AK669"/>
      <c r="AL669"/>
      <c r="AM669"/>
      <c r="AN669"/>
    </row>
    <row r="670" spans="1:40" x14ac:dyDescent="0.25">
      <c r="A670"/>
      <c r="B670"/>
      <c r="C670"/>
      <c r="D670"/>
      <c r="E670"/>
      <c r="F670"/>
      <c r="G670"/>
      <c r="H670"/>
      <c r="I670"/>
      <c r="U670" t="str">
        <f t="shared" si="16"/>
        <v>Taylor Co School District, KY</v>
      </c>
      <c r="V670" t="s">
        <v>41</v>
      </c>
      <c r="W670" t="s">
        <v>54</v>
      </c>
      <c r="X670" t="s">
        <v>2685</v>
      </c>
      <c r="Y670" t="s">
        <v>2686</v>
      </c>
      <c r="Z670" t="s">
        <v>2685</v>
      </c>
      <c r="AA670" t="s">
        <v>2686</v>
      </c>
      <c r="AB670" t="s">
        <v>3789</v>
      </c>
      <c r="AC670" t="s">
        <v>3788</v>
      </c>
      <c r="AD670" t="s">
        <v>2689</v>
      </c>
      <c r="AE670" t="s">
        <v>454</v>
      </c>
      <c r="AF670" t="s">
        <v>54</v>
      </c>
      <c r="AG670" t="s">
        <v>455</v>
      </c>
      <c r="AH670" s="18" t="str">
        <f>IFERROR(VLOOKUP(AB670&amp;AC670&amp;AD670&amp;AE670&amp;AF670&amp;AG670,Addresses!A:D,4,FALSE), "000000000000000")</f>
        <v>SHIPSF000105954</v>
      </c>
      <c r="AJ670"/>
      <c r="AK670"/>
      <c r="AL670"/>
      <c r="AM670"/>
      <c r="AN670"/>
    </row>
    <row r="671" spans="1:40" x14ac:dyDescent="0.25">
      <c r="A671"/>
      <c r="B671"/>
      <c r="C671"/>
      <c r="D671"/>
      <c r="E671"/>
      <c r="F671"/>
      <c r="G671"/>
      <c r="H671"/>
      <c r="I671"/>
      <c r="U671" t="str">
        <f t="shared" si="16"/>
        <v>Taylor Co School District, KY</v>
      </c>
      <c r="V671" t="s">
        <v>41</v>
      </c>
      <c r="W671" t="s">
        <v>54</v>
      </c>
      <c r="X671" t="s">
        <v>2685</v>
      </c>
      <c r="Y671" t="s">
        <v>2686</v>
      </c>
      <c r="Z671" t="s">
        <v>2685</v>
      </c>
      <c r="AA671" t="s">
        <v>2686</v>
      </c>
      <c r="AB671" t="s">
        <v>2687</v>
      </c>
      <c r="AC671" t="s">
        <v>2688</v>
      </c>
      <c r="AD671" t="s">
        <v>2689</v>
      </c>
      <c r="AE671" t="s">
        <v>454</v>
      </c>
      <c r="AF671" t="s">
        <v>54</v>
      </c>
      <c r="AG671" t="s">
        <v>455</v>
      </c>
      <c r="AH671" s="18" t="str">
        <f>IFERROR(VLOOKUP(AB671&amp;AC671&amp;AD671&amp;AE671&amp;AF671&amp;AG671,Addresses!A:D,4,FALSE), "000000000000000")</f>
        <v>SHIPSF000123227</v>
      </c>
      <c r="AJ671"/>
      <c r="AK671"/>
      <c r="AL671"/>
      <c r="AM671"/>
      <c r="AN671"/>
    </row>
    <row r="672" spans="1:40" x14ac:dyDescent="0.25">
      <c r="A672"/>
      <c r="B672"/>
      <c r="C672"/>
      <c r="D672"/>
      <c r="E672"/>
      <c r="F672"/>
      <c r="G672"/>
      <c r="H672"/>
      <c r="I672"/>
      <c r="U672" t="str">
        <f t="shared" si="16"/>
        <v>Todd Co School District, KY</v>
      </c>
      <c r="V672" t="s">
        <v>41</v>
      </c>
      <c r="W672" t="s">
        <v>54</v>
      </c>
      <c r="X672" t="s">
        <v>2690</v>
      </c>
      <c r="Y672" t="s">
        <v>2691</v>
      </c>
      <c r="Z672" t="s">
        <v>2690</v>
      </c>
      <c r="AA672" t="s">
        <v>2691</v>
      </c>
      <c r="AB672" t="s">
        <v>2692</v>
      </c>
      <c r="AC672" t="s">
        <v>2693</v>
      </c>
      <c r="AD672" t="s">
        <v>2694</v>
      </c>
      <c r="AE672" t="s">
        <v>2695</v>
      </c>
      <c r="AF672" t="s">
        <v>54</v>
      </c>
      <c r="AG672" t="s">
        <v>2696</v>
      </c>
      <c r="AH672" s="18" t="str">
        <f>IFERROR(VLOOKUP(AB672&amp;AC672&amp;AD672&amp;AE672&amp;AF672&amp;AG672,Addresses!A:D,4,FALSE), "000000000000000")</f>
        <v>SHIPSF000044498</v>
      </c>
      <c r="AJ672"/>
      <c r="AK672"/>
      <c r="AL672"/>
      <c r="AM672"/>
      <c r="AN672"/>
    </row>
    <row r="673" spans="1:40" x14ac:dyDescent="0.25">
      <c r="A673"/>
      <c r="B673"/>
      <c r="C673"/>
      <c r="D673"/>
      <c r="E673"/>
      <c r="F673"/>
      <c r="G673"/>
      <c r="H673"/>
      <c r="I673"/>
      <c r="U673" t="str">
        <f t="shared" si="16"/>
        <v>Todd Co School District, KY</v>
      </c>
      <c r="V673" t="s">
        <v>41</v>
      </c>
      <c r="W673" t="s">
        <v>54</v>
      </c>
      <c r="X673" t="s">
        <v>2690</v>
      </c>
      <c r="Y673" t="s">
        <v>2691</v>
      </c>
      <c r="Z673" t="s">
        <v>2690</v>
      </c>
      <c r="AA673" t="s">
        <v>2691</v>
      </c>
      <c r="AB673" t="s">
        <v>2697</v>
      </c>
      <c r="AC673" t="s">
        <v>2698</v>
      </c>
      <c r="AD673" t="s">
        <v>2699</v>
      </c>
      <c r="AE673" t="s">
        <v>2700</v>
      </c>
      <c r="AF673" t="s">
        <v>54</v>
      </c>
      <c r="AG673" t="s">
        <v>2701</v>
      </c>
      <c r="AH673" s="18" t="str">
        <f>IFERROR(VLOOKUP(AB673&amp;AC673&amp;AD673&amp;AE673&amp;AF673&amp;AG673,Addresses!A:D,4,FALSE), "000000000000000")</f>
        <v>SHIPSF000044499</v>
      </c>
      <c r="AJ673"/>
      <c r="AK673"/>
      <c r="AL673"/>
      <c r="AM673"/>
      <c r="AN673"/>
    </row>
    <row r="674" spans="1:40" x14ac:dyDescent="0.25">
      <c r="A674"/>
      <c r="B674"/>
      <c r="C674"/>
      <c r="D674"/>
      <c r="E674"/>
      <c r="F674"/>
      <c r="G674"/>
      <c r="H674"/>
      <c r="I674"/>
      <c r="U674" t="str">
        <f t="shared" si="16"/>
        <v>Trigg Co School District, KY</v>
      </c>
      <c r="V674" t="s">
        <v>41</v>
      </c>
      <c r="W674" t="s">
        <v>54</v>
      </c>
      <c r="X674" t="s">
        <v>2702</v>
      </c>
      <c r="Y674" t="s">
        <v>2703</v>
      </c>
      <c r="Z674" t="s">
        <v>2702</v>
      </c>
      <c r="AA674" t="s">
        <v>2703</v>
      </c>
      <c r="AB674" t="s">
        <v>2704</v>
      </c>
      <c r="AC674" t="s">
        <v>2705</v>
      </c>
      <c r="AD674" t="s">
        <v>2706</v>
      </c>
      <c r="AE674" t="s">
        <v>2707</v>
      </c>
      <c r="AF674" t="s">
        <v>54</v>
      </c>
      <c r="AG674" t="s">
        <v>2708</v>
      </c>
      <c r="AH674" s="18" t="str">
        <f>IFERROR(VLOOKUP(AB674&amp;AC674&amp;AD674&amp;AE674&amp;AF674&amp;AG674,Addresses!A:D,4,FALSE), "000000000000000")</f>
        <v>SHIPSF000123130</v>
      </c>
      <c r="AJ674"/>
      <c r="AK674"/>
      <c r="AL674"/>
      <c r="AM674"/>
      <c r="AN674"/>
    </row>
    <row r="675" spans="1:40" x14ac:dyDescent="0.25">
      <c r="A675"/>
      <c r="B675"/>
      <c r="C675"/>
      <c r="D675"/>
      <c r="E675"/>
      <c r="F675"/>
      <c r="G675"/>
      <c r="H675"/>
      <c r="I675"/>
      <c r="U675" t="str">
        <f t="shared" si="16"/>
        <v>Trimble Co School District, KY</v>
      </c>
      <c r="V675" t="s">
        <v>41</v>
      </c>
      <c r="W675" t="s">
        <v>54</v>
      </c>
      <c r="X675" t="s">
        <v>2709</v>
      </c>
      <c r="Y675" t="s">
        <v>2710</v>
      </c>
      <c r="Z675" t="s">
        <v>2709</v>
      </c>
      <c r="AA675" t="s">
        <v>2710</v>
      </c>
      <c r="AB675" t="s">
        <v>2711</v>
      </c>
      <c r="AC675" t="s">
        <v>2712</v>
      </c>
      <c r="AD675" t="s">
        <v>2713</v>
      </c>
      <c r="AE675" t="s">
        <v>2714</v>
      </c>
      <c r="AF675" t="s">
        <v>54</v>
      </c>
      <c r="AG675" t="s">
        <v>2715</v>
      </c>
      <c r="AH675" s="18" t="str">
        <f>IFERROR(VLOOKUP(AB675&amp;AC675&amp;AD675&amp;AE675&amp;AF675&amp;AG675,Addresses!A:D,4,FALSE), "000000000000000")</f>
        <v>SHIPSF000105956</v>
      </c>
      <c r="AJ675"/>
      <c r="AK675"/>
      <c r="AL675"/>
      <c r="AM675"/>
      <c r="AN675"/>
    </row>
    <row r="676" spans="1:40" x14ac:dyDescent="0.25">
      <c r="A676"/>
      <c r="B676"/>
      <c r="C676"/>
      <c r="D676"/>
      <c r="E676"/>
      <c r="F676"/>
      <c r="G676"/>
      <c r="H676"/>
      <c r="I676"/>
      <c r="U676" t="str">
        <f t="shared" si="16"/>
        <v>Trimble Co School District, KY</v>
      </c>
      <c r="V676" t="s">
        <v>41</v>
      </c>
      <c r="W676" t="s">
        <v>54</v>
      </c>
      <c r="X676" t="s">
        <v>2709</v>
      </c>
      <c r="Y676" t="s">
        <v>2710</v>
      </c>
      <c r="Z676" t="s">
        <v>2709</v>
      </c>
      <c r="AA676" t="s">
        <v>2710</v>
      </c>
      <c r="AB676" t="s">
        <v>2716</v>
      </c>
      <c r="AC676" t="s">
        <v>2717</v>
      </c>
      <c r="AD676" t="s">
        <v>2718</v>
      </c>
      <c r="AE676" t="s">
        <v>2719</v>
      </c>
      <c r="AF676" t="s">
        <v>54</v>
      </c>
      <c r="AG676" t="s">
        <v>2720</v>
      </c>
      <c r="AH676" s="18" t="str">
        <f>IFERROR(VLOOKUP(AB676&amp;AC676&amp;AD676&amp;AE676&amp;AF676&amp;AG676,Addresses!A:D,4,FALSE), "000000000000000")</f>
        <v>SHIPSF000123365</v>
      </c>
      <c r="AJ676"/>
      <c r="AK676"/>
      <c r="AL676"/>
      <c r="AM676"/>
      <c r="AN676"/>
    </row>
    <row r="677" spans="1:40" x14ac:dyDescent="0.25">
      <c r="A677"/>
      <c r="B677"/>
      <c r="C677"/>
      <c r="D677"/>
      <c r="E677"/>
      <c r="F677"/>
      <c r="G677"/>
      <c r="H677"/>
      <c r="I677"/>
      <c r="U677" t="str">
        <f t="shared" si="16"/>
        <v>Union Co School District, KY</v>
      </c>
      <c r="V677" t="s">
        <v>41</v>
      </c>
      <c r="W677" t="s">
        <v>54</v>
      </c>
      <c r="X677" t="s">
        <v>2721</v>
      </c>
      <c r="Y677" t="s">
        <v>2722</v>
      </c>
      <c r="Z677" t="s">
        <v>2721</v>
      </c>
      <c r="AA677" t="s">
        <v>2722</v>
      </c>
      <c r="AB677" t="s">
        <v>2733</v>
      </c>
      <c r="AC677" t="s">
        <v>2734</v>
      </c>
      <c r="AD677" t="s">
        <v>5167</v>
      </c>
      <c r="AE677" t="s">
        <v>2735</v>
      </c>
      <c r="AF677" t="s">
        <v>54</v>
      </c>
      <c r="AG677" t="s">
        <v>2736</v>
      </c>
      <c r="AH677" s="18" t="str">
        <f>IFERROR(VLOOKUP(AB677&amp;AC677&amp;AD677&amp;AE677&amp;AF677&amp;AG677,Addresses!A:D,4,FALSE), "000000000000000")</f>
        <v>SHIPSF000014112</v>
      </c>
      <c r="AJ677"/>
      <c r="AK677"/>
      <c r="AL677"/>
      <c r="AM677"/>
      <c r="AN677"/>
    </row>
    <row r="678" spans="1:40" x14ac:dyDescent="0.25">
      <c r="A678"/>
      <c r="B678"/>
      <c r="C678"/>
      <c r="D678"/>
      <c r="E678"/>
      <c r="F678"/>
      <c r="G678"/>
      <c r="H678"/>
      <c r="I678"/>
      <c r="U678" t="str">
        <f t="shared" si="16"/>
        <v>Union Co School District, KY</v>
      </c>
      <c r="V678" t="s">
        <v>41</v>
      </c>
      <c r="W678" t="s">
        <v>54</v>
      </c>
      <c r="X678" t="s">
        <v>2721</v>
      </c>
      <c r="Y678" t="s">
        <v>2722</v>
      </c>
      <c r="Z678" t="s">
        <v>2721</v>
      </c>
      <c r="AA678" t="s">
        <v>2722</v>
      </c>
      <c r="AB678" t="s">
        <v>2728</v>
      </c>
      <c r="AC678" t="s">
        <v>2729</v>
      </c>
      <c r="AD678" t="s">
        <v>2730</v>
      </c>
      <c r="AE678" t="s">
        <v>2731</v>
      </c>
      <c r="AF678" t="s">
        <v>54</v>
      </c>
      <c r="AG678" t="s">
        <v>2732</v>
      </c>
      <c r="AH678" s="18" t="str">
        <f>IFERROR(VLOOKUP(AB678&amp;AC678&amp;AD678&amp;AE678&amp;AF678&amp;AG678,Addresses!A:D,4,FALSE), "000000000000000")</f>
        <v>SHIPSF000126559</v>
      </c>
      <c r="AJ678"/>
      <c r="AK678"/>
      <c r="AL678"/>
      <c r="AM678"/>
      <c r="AN678"/>
    </row>
    <row r="679" spans="1:40" x14ac:dyDescent="0.25">
      <c r="A679"/>
      <c r="B679"/>
      <c r="C679"/>
      <c r="D679"/>
      <c r="E679"/>
      <c r="F679"/>
      <c r="G679"/>
      <c r="H679"/>
      <c r="I679"/>
      <c r="U679" t="str">
        <f t="shared" si="16"/>
        <v>Union Co School District, KY</v>
      </c>
      <c r="V679" t="s">
        <v>41</v>
      </c>
      <c r="W679" t="s">
        <v>54</v>
      </c>
      <c r="X679" t="s">
        <v>2721</v>
      </c>
      <c r="Y679" t="s">
        <v>2722</v>
      </c>
      <c r="Z679" t="s">
        <v>2721</v>
      </c>
      <c r="AA679" t="s">
        <v>2722</v>
      </c>
      <c r="AB679" t="s">
        <v>2723</v>
      </c>
      <c r="AC679" t="s">
        <v>2724</v>
      </c>
      <c r="AD679" t="s">
        <v>2725</v>
      </c>
      <c r="AE679" t="s">
        <v>2726</v>
      </c>
      <c r="AF679" t="s">
        <v>54</v>
      </c>
      <c r="AG679" t="s">
        <v>2727</v>
      </c>
      <c r="AH679" s="18" t="str">
        <f>IFERROR(VLOOKUP(AB679&amp;AC679&amp;AD679&amp;AE679&amp;AF679&amp;AG679,Addresses!A:D,4,FALSE), "000000000000000")</f>
        <v>SHIPSF000013991</v>
      </c>
      <c r="AJ679"/>
      <c r="AK679"/>
      <c r="AL679"/>
      <c r="AM679"/>
      <c r="AN679"/>
    </row>
    <row r="680" spans="1:40" x14ac:dyDescent="0.25">
      <c r="A680"/>
      <c r="B680"/>
      <c r="C680"/>
      <c r="D680"/>
      <c r="E680"/>
      <c r="F680"/>
      <c r="G680"/>
      <c r="H680"/>
      <c r="I680"/>
      <c r="U680" t="str">
        <f t="shared" si="16"/>
        <v>Walton-Verona ISD, KY</v>
      </c>
      <c r="V680" t="s">
        <v>41</v>
      </c>
      <c r="W680" t="s">
        <v>54</v>
      </c>
      <c r="X680" t="s">
        <v>2737</v>
      </c>
      <c r="Y680" t="s">
        <v>4068</v>
      </c>
      <c r="Z680" t="s">
        <v>2737</v>
      </c>
      <c r="AA680" t="s">
        <v>4068</v>
      </c>
      <c r="AB680" t="s">
        <v>2738</v>
      </c>
      <c r="AC680" t="s">
        <v>5174</v>
      </c>
      <c r="AD680" t="s">
        <v>2739</v>
      </c>
      <c r="AE680" t="s">
        <v>2740</v>
      </c>
      <c r="AF680" t="s">
        <v>54</v>
      </c>
      <c r="AG680" t="s">
        <v>2741</v>
      </c>
      <c r="AH680" s="18" t="str">
        <f>IFERROR(VLOOKUP(AB680&amp;AC680&amp;AD680&amp;AE680&amp;AF680&amp;AG680,Addresses!A:D,4,FALSE), "000000000000000")</f>
        <v>SHIPSF000014362</v>
      </c>
      <c r="AJ680"/>
      <c r="AK680"/>
      <c r="AL680"/>
      <c r="AM680"/>
      <c r="AN680"/>
    </row>
    <row r="681" spans="1:40" x14ac:dyDescent="0.25">
      <c r="A681"/>
      <c r="B681"/>
      <c r="C681"/>
      <c r="D681"/>
      <c r="E681"/>
      <c r="F681"/>
      <c r="G681"/>
      <c r="H681"/>
      <c r="I681"/>
      <c r="U681" t="str">
        <f t="shared" si="16"/>
        <v>Warren Co School District, KY</v>
      </c>
      <c r="V681" t="s">
        <v>41</v>
      </c>
      <c r="W681" t="s">
        <v>54</v>
      </c>
      <c r="X681" t="s">
        <v>2742</v>
      </c>
      <c r="Y681" t="s">
        <v>2743</v>
      </c>
      <c r="Z681" t="s">
        <v>2742</v>
      </c>
      <c r="AA681" t="s">
        <v>2743</v>
      </c>
      <c r="AB681" t="s">
        <v>2744</v>
      </c>
      <c r="AC681" t="s">
        <v>5182</v>
      </c>
      <c r="AD681" t="s">
        <v>2745</v>
      </c>
      <c r="AE681" t="s">
        <v>2746</v>
      </c>
      <c r="AF681" t="s">
        <v>54</v>
      </c>
      <c r="AG681" t="s">
        <v>2747</v>
      </c>
      <c r="AH681" s="18" t="str">
        <f>IFERROR(VLOOKUP(AB681&amp;AC681&amp;AD681&amp;AE681&amp;AF681&amp;AG681,Addresses!A:D,4,FALSE), "000000000000000")</f>
        <v>SHIPSF000043717</v>
      </c>
      <c r="AJ681"/>
      <c r="AK681"/>
      <c r="AL681"/>
      <c r="AM681"/>
      <c r="AN681"/>
    </row>
    <row r="682" spans="1:40" x14ac:dyDescent="0.25">
      <c r="A682"/>
      <c r="B682"/>
      <c r="C682"/>
      <c r="D682"/>
      <c r="E682"/>
      <c r="F682"/>
      <c r="G682"/>
      <c r="H682"/>
      <c r="I682"/>
      <c r="U682" t="str">
        <f t="shared" si="16"/>
        <v>Warren Co School District, KY</v>
      </c>
      <c r="V682" t="s">
        <v>41</v>
      </c>
      <c r="W682" t="s">
        <v>54</v>
      </c>
      <c r="X682" t="s">
        <v>2742</v>
      </c>
      <c r="Y682" t="s">
        <v>2743</v>
      </c>
      <c r="Z682" t="s">
        <v>2742</v>
      </c>
      <c r="AA682" t="s">
        <v>2743</v>
      </c>
      <c r="AB682" t="s">
        <v>2763</v>
      </c>
      <c r="AC682" t="s">
        <v>2764</v>
      </c>
      <c r="AD682" t="s">
        <v>2765</v>
      </c>
      <c r="AE682" t="s">
        <v>720</v>
      </c>
      <c r="AF682" t="s">
        <v>54</v>
      </c>
      <c r="AG682" t="s">
        <v>721</v>
      </c>
      <c r="AH682" s="18" t="str">
        <f>IFERROR(VLOOKUP(AB682&amp;AC682&amp;AD682&amp;AE682&amp;AF682&amp;AG682,Addresses!A:D,4,FALSE), "000000000000000")</f>
        <v>SHIPSF000043964</v>
      </c>
      <c r="AJ682"/>
      <c r="AK682"/>
      <c r="AL682"/>
      <c r="AM682"/>
      <c r="AN682"/>
    </row>
    <row r="683" spans="1:40" x14ac:dyDescent="0.25">
      <c r="A683"/>
      <c r="B683"/>
      <c r="C683"/>
      <c r="D683"/>
      <c r="E683"/>
      <c r="F683"/>
      <c r="G683"/>
      <c r="H683"/>
      <c r="I683"/>
      <c r="U683" t="str">
        <f t="shared" si="16"/>
        <v>Warren Co School District, KY</v>
      </c>
      <c r="V683" t="s">
        <v>41</v>
      </c>
      <c r="W683" t="s">
        <v>54</v>
      </c>
      <c r="X683" t="s">
        <v>2742</v>
      </c>
      <c r="Y683" t="s">
        <v>2743</v>
      </c>
      <c r="Z683" t="s">
        <v>2742</v>
      </c>
      <c r="AA683" t="s">
        <v>2743</v>
      </c>
      <c r="AB683" t="s">
        <v>2776</v>
      </c>
      <c r="AC683" t="s">
        <v>5199</v>
      </c>
      <c r="AD683" t="s">
        <v>2777</v>
      </c>
      <c r="AE683" t="s">
        <v>267</v>
      </c>
      <c r="AF683" t="s">
        <v>54</v>
      </c>
      <c r="AG683" t="s">
        <v>268</v>
      </c>
      <c r="AH683" s="18" t="str">
        <f>IFERROR(VLOOKUP(AB683&amp;AC683&amp;AD683&amp;AE683&amp;AF683&amp;AG683,Addresses!A:D,4,FALSE), "000000000000000")</f>
        <v>SHIPSF000044339</v>
      </c>
      <c r="AJ683"/>
      <c r="AK683"/>
      <c r="AL683"/>
      <c r="AM683"/>
      <c r="AN683"/>
    </row>
    <row r="684" spans="1:40" x14ac:dyDescent="0.25">
      <c r="A684"/>
      <c r="B684"/>
      <c r="C684"/>
      <c r="D684"/>
      <c r="E684"/>
      <c r="F684"/>
      <c r="G684"/>
      <c r="H684"/>
      <c r="I684"/>
      <c r="U684" t="str">
        <f t="shared" si="16"/>
        <v>Warren Co School District, KY</v>
      </c>
      <c r="V684" t="s">
        <v>41</v>
      </c>
      <c r="W684" t="s">
        <v>54</v>
      </c>
      <c r="X684" t="s">
        <v>2742</v>
      </c>
      <c r="Y684" t="s">
        <v>2743</v>
      </c>
      <c r="Z684" t="s">
        <v>2742</v>
      </c>
      <c r="AA684" t="s">
        <v>2743</v>
      </c>
      <c r="AB684" t="s">
        <v>2754</v>
      </c>
      <c r="AC684" t="s">
        <v>2755</v>
      </c>
      <c r="AD684" t="s">
        <v>2756</v>
      </c>
      <c r="AE684" t="s">
        <v>267</v>
      </c>
      <c r="AF684" t="s">
        <v>54</v>
      </c>
      <c r="AG684" t="s">
        <v>275</v>
      </c>
      <c r="AH684" s="18" t="str">
        <f>IFERROR(VLOOKUP(AB684&amp;AC684&amp;AD684&amp;AE684&amp;AF684&amp;AG684,Addresses!A:D,4,FALSE), "000000000000000")</f>
        <v>SHIPSF000044317</v>
      </c>
      <c r="AJ684"/>
      <c r="AK684"/>
      <c r="AL684"/>
      <c r="AM684"/>
      <c r="AN684"/>
    </row>
    <row r="685" spans="1:40" x14ac:dyDescent="0.25">
      <c r="A685"/>
      <c r="B685"/>
      <c r="C685"/>
      <c r="D685"/>
      <c r="E685"/>
      <c r="F685"/>
      <c r="G685"/>
      <c r="H685"/>
      <c r="I685"/>
      <c r="U685" t="str">
        <f t="shared" si="16"/>
        <v>Warren Co School District, KY</v>
      </c>
      <c r="V685" t="s">
        <v>41</v>
      </c>
      <c r="W685" t="s">
        <v>54</v>
      </c>
      <c r="X685" t="s">
        <v>2742</v>
      </c>
      <c r="Y685" t="s">
        <v>2743</v>
      </c>
      <c r="Z685" t="s">
        <v>2742</v>
      </c>
      <c r="AA685" t="s">
        <v>2743</v>
      </c>
      <c r="AB685" t="s">
        <v>2751</v>
      </c>
      <c r="AC685" t="s">
        <v>2752</v>
      </c>
      <c r="AD685" t="s">
        <v>2753</v>
      </c>
      <c r="AE685" t="s">
        <v>267</v>
      </c>
      <c r="AF685" t="s">
        <v>54</v>
      </c>
      <c r="AG685" t="s">
        <v>268</v>
      </c>
      <c r="AH685" s="18" t="str">
        <f>IFERROR(VLOOKUP(AB685&amp;AC685&amp;AD685&amp;AE685&amp;AF685&amp;AG685,Addresses!A:D,4,FALSE), "000000000000000")</f>
        <v>SHIPSF000044337</v>
      </c>
      <c r="AJ685"/>
      <c r="AK685"/>
      <c r="AL685"/>
      <c r="AM685"/>
      <c r="AN685"/>
    </row>
    <row r="686" spans="1:40" x14ac:dyDescent="0.25">
      <c r="A686"/>
      <c r="B686"/>
      <c r="C686"/>
      <c r="D686"/>
      <c r="E686"/>
      <c r="F686"/>
      <c r="G686"/>
      <c r="H686"/>
      <c r="I686"/>
      <c r="U686" t="str">
        <f t="shared" si="16"/>
        <v>Warren Co School District, KY</v>
      </c>
      <c r="V686" t="s">
        <v>41</v>
      </c>
      <c r="W686" t="s">
        <v>54</v>
      </c>
      <c r="X686" t="s">
        <v>2742</v>
      </c>
      <c r="Y686" t="s">
        <v>2743</v>
      </c>
      <c r="Z686" t="s">
        <v>2742</v>
      </c>
      <c r="AA686" t="s">
        <v>2743</v>
      </c>
      <c r="AB686" t="s">
        <v>2783</v>
      </c>
      <c r="AC686" t="s">
        <v>3830</v>
      </c>
      <c r="AD686" t="s">
        <v>2784</v>
      </c>
      <c r="AE686" t="s">
        <v>267</v>
      </c>
      <c r="AF686" t="s">
        <v>54</v>
      </c>
      <c r="AG686" t="s">
        <v>268</v>
      </c>
      <c r="AH686" s="18" t="str">
        <f>IFERROR(VLOOKUP(AB686&amp;AC686&amp;AD686&amp;AE686&amp;AF686&amp;AG686,Addresses!A:D,4,FALSE), "000000000000000")</f>
        <v>SHIPSF000123103</v>
      </c>
      <c r="AJ686"/>
      <c r="AK686"/>
      <c r="AL686"/>
      <c r="AM686"/>
      <c r="AN686"/>
    </row>
    <row r="687" spans="1:40" x14ac:dyDescent="0.25">
      <c r="A687"/>
      <c r="B687"/>
      <c r="C687"/>
      <c r="D687"/>
      <c r="E687"/>
      <c r="F687"/>
      <c r="G687"/>
      <c r="H687"/>
      <c r="I687"/>
      <c r="U687" t="str">
        <f t="shared" si="16"/>
        <v>Warren Co School District, KY</v>
      </c>
      <c r="V687" t="s">
        <v>41</v>
      </c>
      <c r="W687" t="s">
        <v>54</v>
      </c>
      <c r="X687" t="s">
        <v>2742</v>
      </c>
      <c r="Y687" t="s">
        <v>2743</v>
      </c>
      <c r="Z687" t="s">
        <v>2742</v>
      </c>
      <c r="AA687" t="s">
        <v>2743</v>
      </c>
      <c r="AB687" t="s">
        <v>2785</v>
      </c>
      <c r="AC687" t="s">
        <v>2786</v>
      </c>
      <c r="AD687" t="s">
        <v>2787</v>
      </c>
      <c r="AE687" t="s">
        <v>267</v>
      </c>
      <c r="AF687" t="s">
        <v>54</v>
      </c>
      <c r="AG687" t="s">
        <v>279</v>
      </c>
      <c r="AH687" s="18" t="str">
        <f>IFERROR(VLOOKUP(AB687&amp;AC687&amp;AD687&amp;AE687&amp;AF687&amp;AG687,Addresses!A:D,4,FALSE), "000000000000000")</f>
        <v>SHIPSF000004079</v>
      </c>
      <c r="AJ687"/>
      <c r="AK687"/>
      <c r="AL687"/>
      <c r="AM687"/>
      <c r="AN687"/>
    </row>
    <row r="688" spans="1:40" x14ac:dyDescent="0.25">
      <c r="U688" t="str">
        <f t="shared" si="16"/>
        <v>Warren Co School District, KY</v>
      </c>
      <c r="V688" t="s">
        <v>41</v>
      </c>
      <c r="W688" t="s">
        <v>54</v>
      </c>
      <c r="X688" t="s">
        <v>2742</v>
      </c>
      <c r="Y688" t="s">
        <v>2743</v>
      </c>
      <c r="Z688" t="s">
        <v>2742</v>
      </c>
      <c r="AA688" t="s">
        <v>2743</v>
      </c>
      <c r="AB688" t="s">
        <v>2748</v>
      </c>
      <c r="AC688" t="s">
        <v>2749</v>
      </c>
      <c r="AD688" t="s">
        <v>2750</v>
      </c>
      <c r="AE688" t="s">
        <v>267</v>
      </c>
      <c r="AF688" t="s">
        <v>54</v>
      </c>
      <c r="AG688" t="s">
        <v>275</v>
      </c>
      <c r="AH688" s="18" t="str">
        <f>IFERROR(VLOOKUP(AB688&amp;AC688&amp;AD688&amp;AE688&amp;AF688&amp;AG688,Addresses!A:D,4,FALSE), "000000000000000")</f>
        <v>SHIPSF000123106</v>
      </c>
      <c r="AJ688"/>
      <c r="AK688"/>
      <c r="AL688"/>
      <c r="AM688"/>
      <c r="AN688"/>
    </row>
    <row r="689" spans="21:34" x14ac:dyDescent="0.25">
      <c r="U689" t="str">
        <f t="shared" si="16"/>
        <v>Warren Co School District, KY</v>
      </c>
      <c r="V689" t="s">
        <v>41</v>
      </c>
      <c r="W689" t="s">
        <v>54</v>
      </c>
      <c r="X689" t="s">
        <v>2742</v>
      </c>
      <c r="Y689" t="s">
        <v>2743</v>
      </c>
      <c r="Z689" t="s">
        <v>2742</v>
      </c>
      <c r="AA689" t="s">
        <v>2743</v>
      </c>
      <c r="AB689" t="s">
        <v>2760</v>
      </c>
      <c r="AC689" t="s">
        <v>2761</v>
      </c>
      <c r="AD689" t="s">
        <v>2762</v>
      </c>
      <c r="AE689" t="s">
        <v>267</v>
      </c>
      <c r="AF689" t="s">
        <v>54</v>
      </c>
      <c r="AG689" t="s">
        <v>268</v>
      </c>
      <c r="AH689" s="18" t="str">
        <f>IFERROR(VLOOKUP(AB689&amp;AC689&amp;AD689&amp;AE689&amp;AF689&amp;AG689,Addresses!A:D,4,FALSE), "000000000000000")</f>
        <v>SHIPSF000123105</v>
      </c>
    </row>
    <row r="690" spans="21:34" x14ac:dyDescent="0.25">
      <c r="U690" t="str">
        <f t="shared" si="16"/>
        <v>Warren Co School District, KY</v>
      </c>
      <c r="V690" t="s">
        <v>41</v>
      </c>
      <c r="W690" t="s">
        <v>54</v>
      </c>
      <c r="X690" t="s">
        <v>2742</v>
      </c>
      <c r="Y690" t="s">
        <v>2743</v>
      </c>
      <c r="Z690" t="s">
        <v>2742</v>
      </c>
      <c r="AA690" t="s">
        <v>2743</v>
      </c>
      <c r="AB690" t="s">
        <v>3541</v>
      </c>
      <c r="AC690" t="s">
        <v>5202</v>
      </c>
      <c r="AD690" t="s">
        <v>3193</v>
      </c>
      <c r="AE690" t="s">
        <v>267</v>
      </c>
      <c r="AF690" t="s">
        <v>54</v>
      </c>
      <c r="AG690" t="s">
        <v>275</v>
      </c>
      <c r="AH690" s="18" t="str">
        <f>IFERROR(VLOOKUP(AB690&amp;AC690&amp;AD690&amp;AE690&amp;AF690&amp;AG690,Addresses!A:D,4,FALSE), "000000000000000")</f>
        <v>SHIPSF000123463</v>
      </c>
    </row>
    <row r="691" spans="21:34" x14ac:dyDescent="0.25">
      <c r="U691" t="str">
        <f t="shared" si="16"/>
        <v>Warren Co School District, KY</v>
      </c>
      <c r="V691" t="s">
        <v>41</v>
      </c>
      <c r="W691" t="s">
        <v>54</v>
      </c>
      <c r="X691" t="s">
        <v>2742</v>
      </c>
      <c r="Y691" t="s">
        <v>2743</v>
      </c>
      <c r="Z691" t="s">
        <v>2742</v>
      </c>
      <c r="AA691" t="s">
        <v>2743</v>
      </c>
      <c r="AB691" t="s">
        <v>4051</v>
      </c>
      <c r="AC691" t="s">
        <v>5202</v>
      </c>
      <c r="AD691" t="s">
        <v>4052</v>
      </c>
      <c r="AE691" t="s">
        <v>267</v>
      </c>
      <c r="AF691" t="s">
        <v>54</v>
      </c>
      <c r="AG691" t="s">
        <v>268</v>
      </c>
      <c r="AH691" s="18" t="str">
        <f>IFERROR(VLOOKUP(AB691&amp;AC691&amp;AD691&amp;AE691&amp;AF691&amp;AG691,Addresses!A:D,4,FALSE), "000000000000000")</f>
        <v>SHIPSF000137875</v>
      </c>
    </row>
    <row r="692" spans="21:34" x14ac:dyDescent="0.25">
      <c r="U692" t="str">
        <f t="shared" si="16"/>
        <v>Warren Co School District, KY</v>
      </c>
      <c r="V692" t="s">
        <v>41</v>
      </c>
      <c r="W692" t="s">
        <v>54</v>
      </c>
      <c r="X692" t="s">
        <v>2742</v>
      </c>
      <c r="Y692" t="s">
        <v>2743</v>
      </c>
      <c r="Z692" t="s">
        <v>2742</v>
      </c>
      <c r="AA692" t="s">
        <v>2743</v>
      </c>
      <c r="AB692" t="s">
        <v>2774</v>
      </c>
      <c r="AC692" t="s">
        <v>5181</v>
      </c>
      <c r="AD692" t="s">
        <v>2775</v>
      </c>
      <c r="AE692" t="s">
        <v>267</v>
      </c>
      <c r="AF692" t="s">
        <v>54</v>
      </c>
      <c r="AG692" t="s">
        <v>279</v>
      </c>
      <c r="AH692" s="18" t="str">
        <f>IFERROR(VLOOKUP(AB692&amp;AC692&amp;AD692&amp;AE692&amp;AF692&amp;AG692,Addresses!A:D,4,FALSE), "000000000000000")</f>
        <v>SHIPSF000105958</v>
      </c>
    </row>
    <row r="693" spans="21:34" x14ac:dyDescent="0.25">
      <c r="U693" t="str">
        <f t="shared" si="16"/>
        <v>Warren Co School District, KY</v>
      </c>
      <c r="V693" t="s">
        <v>41</v>
      </c>
      <c r="W693" t="s">
        <v>54</v>
      </c>
      <c r="X693" t="s">
        <v>2742</v>
      </c>
      <c r="Y693" t="s">
        <v>2743</v>
      </c>
      <c r="Z693" t="s">
        <v>2742</v>
      </c>
      <c r="AA693" t="s">
        <v>2743</v>
      </c>
      <c r="AB693" t="s">
        <v>2771</v>
      </c>
      <c r="AC693" t="s">
        <v>2772</v>
      </c>
      <c r="AD693" t="s">
        <v>2773</v>
      </c>
      <c r="AE693" t="s">
        <v>267</v>
      </c>
      <c r="AF693" t="s">
        <v>54</v>
      </c>
      <c r="AG693" t="s">
        <v>279</v>
      </c>
      <c r="AH693" s="18" t="str">
        <f>IFERROR(VLOOKUP(AB693&amp;AC693&amp;AD693&amp;AE693&amp;AF693&amp;AG693,Addresses!A:D,4,FALSE), "000000000000000")</f>
        <v>SHIPSF000044558</v>
      </c>
    </row>
    <row r="694" spans="21:34" x14ac:dyDescent="0.25">
      <c r="U694" t="str">
        <f t="shared" si="16"/>
        <v>Warren Co School District, KY</v>
      </c>
      <c r="V694" t="s">
        <v>41</v>
      </c>
      <c r="W694" t="s">
        <v>54</v>
      </c>
      <c r="X694" t="s">
        <v>2742</v>
      </c>
      <c r="Y694" t="s">
        <v>2743</v>
      </c>
      <c r="Z694" t="s">
        <v>2742</v>
      </c>
      <c r="AA694" t="s">
        <v>2743</v>
      </c>
      <c r="AB694" t="s">
        <v>2778</v>
      </c>
      <c r="AC694" t="s">
        <v>2779</v>
      </c>
      <c r="AD694" t="s">
        <v>2780</v>
      </c>
      <c r="AE694" t="s">
        <v>267</v>
      </c>
      <c r="AF694" t="s">
        <v>54</v>
      </c>
      <c r="AG694" t="s">
        <v>275</v>
      </c>
      <c r="AH694" s="18" t="str">
        <f>IFERROR(VLOOKUP(AB694&amp;AC694&amp;AD694&amp;AE694&amp;AF694&amp;AG694,Addresses!A:D,4,FALSE), "000000000000000")</f>
        <v>SHIPSF000137731</v>
      </c>
    </row>
    <row r="695" spans="21:34" x14ac:dyDescent="0.25">
      <c r="U695" t="str">
        <f t="shared" si="16"/>
        <v>Warren Co School District, KY</v>
      </c>
      <c r="V695" t="s">
        <v>41</v>
      </c>
      <c r="W695" t="s">
        <v>54</v>
      </c>
      <c r="X695" t="s">
        <v>2742</v>
      </c>
      <c r="Y695" t="s">
        <v>2743</v>
      </c>
      <c r="Z695" t="s">
        <v>2742</v>
      </c>
      <c r="AA695" t="s">
        <v>2743</v>
      </c>
      <c r="AB695" t="s">
        <v>2757</v>
      </c>
      <c r="AC695" t="s">
        <v>2758</v>
      </c>
      <c r="AD695" t="s">
        <v>2759</v>
      </c>
      <c r="AE695" t="s">
        <v>267</v>
      </c>
      <c r="AF695" t="s">
        <v>54</v>
      </c>
      <c r="AG695" t="s">
        <v>279</v>
      </c>
      <c r="AH695" s="18" t="str">
        <f>IFERROR(VLOOKUP(AB695&amp;AC695&amp;AD695&amp;AE695&amp;AF695&amp;AG695,Addresses!A:D,4,FALSE), "000000000000000")</f>
        <v>SHIPSF000210365</v>
      </c>
    </row>
    <row r="696" spans="21:34" x14ac:dyDescent="0.25">
      <c r="U696" t="str">
        <f t="shared" si="16"/>
        <v>Warren Co School District, KY</v>
      </c>
      <c r="V696" t="s">
        <v>41</v>
      </c>
      <c r="W696" t="s">
        <v>54</v>
      </c>
      <c r="X696" t="s">
        <v>2742</v>
      </c>
      <c r="Y696" t="s">
        <v>2743</v>
      </c>
      <c r="Z696" t="s">
        <v>2742</v>
      </c>
      <c r="AA696" t="s">
        <v>2743</v>
      </c>
      <c r="AB696" t="s">
        <v>2766</v>
      </c>
      <c r="AC696" t="s">
        <v>2767</v>
      </c>
      <c r="AD696" t="s">
        <v>2768</v>
      </c>
      <c r="AE696" t="s">
        <v>2769</v>
      </c>
      <c r="AF696" t="s">
        <v>54</v>
      </c>
      <c r="AG696" t="s">
        <v>2770</v>
      </c>
      <c r="AH696" s="18" t="str">
        <f>IFERROR(VLOOKUP(AB696&amp;AC696&amp;AD696&amp;AE696&amp;AF696&amp;AG696,Addresses!A:D,4,FALSE), "000000000000000")</f>
        <v>SHIPSF000123104</v>
      </c>
    </row>
    <row r="697" spans="21:34" x14ac:dyDescent="0.25">
      <c r="U697" t="str">
        <f t="shared" si="16"/>
        <v>Warren Co School District, KY</v>
      </c>
      <c r="V697" t="s">
        <v>41</v>
      </c>
      <c r="W697" t="s">
        <v>54</v>
      </c>
      <c r="X697" t="s">
        <v>2742</v>
      </c>
      <c r="Y697" t="s">
        <v>2743</v>
      </c>
      <c r="Z697" t="s">
        <v>2742</v>
      </c>
      <c r="AA697" t="s">
        <v>2743</v>
      </c>
      <c r="AB697" t="s">
        <v>2781</v>
      </c>
      <c r="AC697" t="s">
        <v>5195</v>
      </c>
      <c r="AD697" t="s">
        <v>2782</v>
      </c>
      <c r="AE697" t="s">
        <v>267</v>
      </c>
      <c r="AF697" t="s">
        <v>54</v>
      </c>
      <c r="AG697" t="s">
        <v>268</v>
      </c>
      <c r="AH697" s="18" t="str">
        <f>IFERROR(VLOOKUP(AB697&amp;AC697&amp;AD697&amp;AE697&amp;AF697&amp;AG697,Addresses!A:D,4,FALSE), "000000000000000")</f>
        <v>SHIPSF000044328</v>
      </c>
    </row>
    <row r="698" spans="21:34" x14ac:dyDescent="0.25">
      <c r="U698" t="str">
        <f t="shared" si="16"/>
        <v>Washington Co School Dist, KY</v>
      </c>
      <c r="V698" t="s">
        <v>41</v>
      </c>
      <c r="W698" t="s">
        <v>54</v>
      </c>
      <c r="X698" t="s">
        <v>2788</v>
      </c>
      <c r="Y698" t="s">
        <v>2789</v>
      </c>
      <c r="Z698" t="s">
        <v>2788</v>
      </c>
      <c r="AA698" t="s">
        <v>2789</v>
      </c>
      <c r="AB698" t="s">
        <v>2790</v>
      </c>
      <c r="AC698" t="s">
        <v>2791</v>
      </c>
      <c r="AD698" t="s">
        <v>2792</v>
      </c>
      <c r="AE698" t="s">
        <v>2793</v>
      </c>
      <c r="AF698" t="s">
        <v>54</v>
      </c>
      <c r="AG698" t="s">
        <v>2794</v>
      </c>
      <c r="AH698" s="18" t="str">
        <f>IFERROR(VLOOKUP(AB698&amp;AC698&amp;AD698&amp;AE698&amp;AF698&amp;AG698,Addresses!A:D,4,FALSE), "000000000000000")</f>
        <v>SHIPSF000123356</v>
      </c>
    </row>
    <row r="699" spans="21:34" x14ac:dyDescent="0.25">
      <c r="U699" t="str">
        <f t="shared" si="16"/>
        <v>Washington Co School Dist, KY</v>
      </c>
      <c r="V699" t="s">
        <v>41</v>
      </c>
      <c r="W699" t="s">
        <v>54</v>
      </c>
      <c r="X699" t="s">
        <v>2788</v>
      </c>
      <c r="Y699" t="s">
        <v>2789</v>
      </c>
      <c r="Z699" t="s">
        <v>2788</v>
      </c>
      <c r="AA699" t="s">
        <v>2789</v>
      </c>
      <c r="AB699" t="s">
        <v>2795</v>
      </c>
      <c r="AC699" t="s">
        <v>5230</v>
      </c>
      <c r="AD699" t="s">
        <v>2796</v>
      </c>
      <c r="AE699" t="s">
        <v>2797</v>
      </c>
      <c r="AF699" t="s">
        <v>54</v>
      </c>
      <c r="AG699" t="s">
        <v>2798</v>
      </c>
      <c r="AH699" s="18" t="str">
        <f>IFERROR(VLOOKUP(AB699&amp;AC699&amp;AD699&amp;AE699&amp;AF699&amp;AG699,Addresses!A:D,4,FALSE), "000000000000000")</f>
        <v>SHIPSF000015194</v>
      </c>
    </row>
    <row r="700" spans="21:34" x14ac:dyDescent="0.25">
      <c r="U700" t="str">
        <f t="shared" si="16"/>
        <v>Wayne Co School District, KY</v>
      </c>
      <c r="V700" t="s">
        <v>41</v>
      </c>
      <c r="W700" t="s">
        <v>54</v>
      </c>
      <c r="X700" t="s">
        <v>2799</v>
      </c>
      <c r="Y700" t="s">
        <v>2800</v>
      </c>
      <c r="Z700" t="s">
        <v>2799</v>
      </c>
      <c r="AA700" t="s">
        <v>2800</v>
      </c>
      <c r="AB700" t="s">
        <v>2801</v>
      </c>
      <c r="AC700" t="s">
        <v>2802</v>
      </c>
      <c r="AD700" t="s">
        <v>2803</v>
      </c>
      <c r="AE700" t="s">
        <v>2804</v>
      </c>
      <c r="AF700" t="s">
        <v>54</v>
      </c>
      <c r="AG700" t="s">
        <v>2805</v>
      </c>
      <c r="AH700" s="18" t="str">
        <f>IFERROR(VLOOKUP(AB700&amp;AC700&amp;AD700&amp;AE700&amp;AF700&amp;AG700,Addresses!A:D,4,FALSE), "000000000000000")</f>
        <v>SHIPSF000121933</v>
      </c>
    </row>
    <row r="701" spans="21:34" x14ac:dyDescent="0.25">
      <c r="U701" t="str">
        <f t="shared" si="16"/>
        <v>Webster Co School District, KY</v>
      </c>
      <c r="V701" t="s">
        <v>41</v>
      </c>
      <c r="W701" t="s">
        <v>54</v>
      </c>
      <c r="X701" t="s">
        <v>2806</v>
      </c>
      <c r="Y701" t="s">
        <v>2807</v>
      </c>
      <c r="Z701" t="s">
        <v>2806</v>
      </c>
      <c r="AA701" t="s">
        <v>2807</v>
      </c>
      <c r="AB701" t="s">
        <v>2818</v>
      </c>
      <c r="AC701" t="s">
        <v>2819</v>
      </c>
      <c r="AD701" t="s">
        <v>2820</v>
      </c>
      <c r="AE701" t="s">
        <v>2821</v>
      </c>
      <c r="AF701" t="s">
        <v>54</v>
      </c>
      <c r="AG701" t="s">
        <v>2822</v>
      </c>
      <c r="AH701" s="18" t="str">
        <f>IFERROR(VLOOKUP(AB701&amp;AC701&amp;AD701&amp;AE701&amp;AF701&amp;AG701,Addresses!A:D,4,FALSE), "000000000000000")</f>
        <v>SHIPSF000123229</v>
      </c>
    </row>
    <row r="702" spans="21:34" x14ac:dyDescent="0.25">
      <c r="U702" t="str">
        <f t="shared" si="16"/>
        <v>Webster Co School District, KY</v>
      </c>
      <c r="V702" t="s">
        <v>41</v>
      </c>
      <c r="W702" t="s">
        <v>54</v>
      </c>
      <c r="X702" t="s">
        <v>2806</v>
      </c>
      <c r="Y702" t="s">
        <v>2807</v>
      </c>
      <c r="Z702" t="s">
        <v>2806</v>
      </c>
      <c r="AA702" t="s">
        <v>2807</v>
      </c>
      <c r="AB702" t="s">
        <v>2823</v>
      </c>
      <c r="AC702" t="s">
        <v>5250</v>
      </c>
      <c r="AD702" t="s">
        <v>2824</v>
      </c>
      <c r="AE702" t="s">
        <v>2825</v>
      </c>
      <c r="AF702" t="s">
        <v>54</v>
      </c>
      <c r="AG702" t="s">
        <v>2826</v>
      </c>
      <c r="AH702" s="18" t="str">
        <f>IFERROR(VLOOKUP(AB702&amp;AC702&amp;AD702&amp;AE702&amp;AF702&amp;AG702,Addresses!A:D,4,FALSE), "000000000000000")</f>
        <v>SHIPSF000013984</v>
      </c>
    </row>
    <row r="703" spans="21:34" x14ac:dyDescent="0.25">
      <c r="U703" t="str">
        <f t="shared" si="16"/>
        <v>Webster Co School District, KY</v>
      </c>
      <c r="V703" t="s">
        <v>41</v>
      </c>
      <c r="W703" t="s">
        <v>54</v>
      </c>
      <c r="X703" t="s">
        <v>2806</v>
      </c>
      <c r="Y703" t="s">
        <v>2807</v>
      </c>
      <c r="Z703" t="s">
        <v>2806</v>
      </c>
      <c r="AA703" t="s">
        <v>2807</v>
      </c>
      <c r="AB703" t="s">
        <v>2813</v>
      </c>
      <c r="AC703" t="s">
        <v>2814</v>
      </c>
      <c r="AD703" t="s">
        <v>2815</v>
      </c>
      <c r="AE703" t="s">
        <v>2816</v>
      </c>
      <c r="AF703" t="s">
        <v>54</v>
      </c>
      <c r="AG703" t="s">
        <v>2817</v>
      </c>
      <c r="AH703" s="18" t="str">
        <f>IFERROR(VLOOKUP(AB703&amp;AC703&amp;AD703&amp;AE703&amp;AF703&amp;AG703,Addresses!A:D,4,FALSE), "000000000000000")</f>
        <v>SHIPSF000013986</v>
      </c>
    </row>
    <row r="704" spans="21:34" x14ac:dyDescent="0.25">
      <c r="U704" t="str">
        <f t="shared" si="16"/>
        <v>Webster Co School District, KY</v>
      </c>
      <c r="V704" t="s">
        <v>41</v>
      </c>
      <c r="W704" t="s">
        <v>54</v>
      </c>
      <c r="X704" t="s">
        <v>2806</v>
      </c>
      <c r="Y704" t="s">
        <v>2807</v>
      </c>
      <c r="Z704" t="s">
        <v>2806</v>
      </c>
      <c r="AA704" t="s">
        <v>2807</v>
      </c>
      <c r="AB704" t="s">
        <v>2808</v>
      </c>
      <c r="AC704" t="s">
        <v>2809</v>
      </c>
      <c r="AD704" t="s">
        <v>2810</v>
      </c>
      <c r="AE704" t="s">
        <v>2811</v>
      </c>
      <c r="AF704" t="s">
        <v>54</v>
      </c>
      <c r="AG704" t="s">
        <v>2812</v>
      </c>
      <c r="AH704" s="18" t="str">
        <f>IFERROR(VLOOKUP(AB704&amp;AC704&amp;AD704&amp;AE704&amp;AF704&amp;AG704,Addresses!A:D,4,FALSE), "000000000000000")</f>
        <v>SHIPSF000013997</v>
      </c>
    </row>
    <row r="705" spans="21:34" x14ac:dyDescent="0.25">
      <c r="U705" t="str">
        <f t="shared" si="16"/>
        <v>West Point Ind School District, KY</v>
      </c>
      <c r="V705" t="s">
        <v>41</v>
      </c>
      <c r="W705" t="s">
        <v>54</v>
      </c>
      <c r="X705" t="s">
        <v>2827</v>
      </c>
      <c r="Y705" t="s">
        <v>2828</v>
      </c>
      <c r="Z705" t="s">
        <v>2827</v>
      </c>
      <c r="AA705" t="s">
        <v>2828</v>
      </c>
      <c r="AB705" t="s">
        <v>2829</v>
      </c>
      <c r="AC705" t="s">
        <v>2830</v>
      </c>
      <c r="AD705" t="s">
        <v>2831</v>
      </c>
      <c r="AE705" t="s">
        <v>390</v>
      </c>
      <c r="AF705" t="s">
        <v>54</v>
      </c>
      <c r="AG705" t="s">
        <v>391</v>
      </c>
      <c r="AH705" s="18" t="str">
        <f>IFERROR(VLOOKUP(AB705&amp;AC705&amp;AD705&amp;AE705&amp;AF705&amp;AG705,Addresses!A:D,4,FALSE), "000000000000000")</f>
        <v>SHIPSF000151043</v>
      </c>
    </row>
    <row r="706" spans="21:34" x14ac:dyDescent="0.25">
      <c r="U706" t="str">
        <f t="shared" si="16"/>
        <v>Whitley Co School District, KY</v>
      </c>
      <c r="V706" t="s">
        <v>41</v>
      </c>
      <c r="W706" t="s">
        <v>54</v>
      </c>
      <c r="X706" t="s">
        <v>2832</v>
      </c>
      <c r="Y706" t="s">
        <v>2833</v>
      </c>
      <c r="Z706" t="s">
        <v>2832</v>
      </c>
      <c r="AA706" t="s">
        <v>2833</v>
      </c>
      <c r="AB706" t="s">
        <v>2839</v>
      </c>
      <c r="AC706" t="s">
        <v>2840</v>
      </c>
      <c r="AD706" t="s">
        <v>2841</v>
      </c>
      <c r="AE706" t="s">
        <v>604</v>
      </c>
      <c r="AF706" t="s">
        <v>54</v>
      </c>
      <c r="AG706" t="s">
        <v>605</v>
      </c>
      <c r="AH706" s="18" t="str">
        <f>IFERROR(VLOOKUP(AB706&amp;AC706&amp;AD706&amp;AE706&amp;AF706&amp;AG706,Addresses!A:D,4,FALSE), "000000000000000")</f>
        <v>SHIPSF000043267</v>
      </c>
    </row>
    <row r="707" spans="21:34" x14ac:dyDescent="0.25">
      <c r="U707" t="str">
        <f t="shared" ref="U707:U720" si="17">Y707&amp;", KY"</f>
        <v>Whitley Co School District, KY</v>
      </c>
      <c r="V707" t="s">
        <v>41</v>
      </c>
      <c r="W707" t="s">
        <v>54</v>
      </c>
      <c r="X707" t="s">
        <v>2832</v>
      </c>
      <c r="Y707" t="s">
        <v>2833</v>
      </c>
      <c r="Z707" t="s">
        <v>2832</v>
      </c>
      <c r="AA707" t="s">
        <v>2833</v>
      </c>
      <c r="AB707" t="s">
        <v>2842</v>
      </c>
      <c r="AC707" t="s">
        <v>5259</v>
      </c>
      <c r="AD707" t="s">
        <v>2843</v>
      </c>
      <c r="AE707" t="s">
        <v>2837</v>
      </c>
      <c r="AF707" t="s">
        <v>54</v>
      </c>
      <c r="AG707" t="s">
        <v>2838</v>
      </c>
      <c r="AH707" s="18" t="str">
        <f>IFERROR(VLOOKUP(AB707&amp;AC707&amp;AD707&amp;AE707&amp;AF707&amp;AG707,Addresses!A:D,4,FALSE), "000000000000000")</f>
        <v>SHIPSF000123393</v>
      </c>
    </row>
    <row r="708" spans="21:34" x14ac:dyDescent="0.25">
      <c r="U708" t="str">
        <f t="shared" si="17"/>
        <v>Whitley Co School District, KY</v>
      </c>
      <c r="V708" t="s">
        <v>41</v>
      </c>
      <c r="W708" t="s">
        <v>54</v>
      </c>
      <c r="X708" t="s">
        <v>2832</v>
      </c>
      <c r="Y708" t="s">
        <v>2833</v>
      </c>
      <c r="Z708" t="s">
        <v>2832</v>
      </c>
      <c r="AA708" t="s">
        <v>2833</v>
      </c>
      <c r="AB708" t="s">
        <v>2847</v>
      </c>
      <c r="AC708" t="s">
        <v>5256</v>
      </c>
      <c r="AD708" t="s">
        <v>2848</v>
      </c>
      <c r="AE708" t="s">
        <v>2849</v>
      </c>
      <c r="AF708" t="s">
        <v>54</v>
      </c>
      <c r="AG708" t="s">
        <v>2850</v>
      </c>
      <c r="AH708" s="18" t="str">
        <f>IFERROR(VLOOKUP(AB708&amp;AC708&amp;AD708&amp;AE708&amp;AF708&amp;AG708,Addresses!A:D,4,FALSE), "000000000000000")</f>
        <v>SHIPSF000123396</v>
      </c>
    </row>
    <row r="709" spans="21:34" x14ac:dyDescent="0.25">
      <c r="U709" t="str">
        <f t="shared" si="17"/>
        <v>Whitley Co School District, KY</v>
      </c>
      <c r="V709" t="s">
        <v>41</v>
      </c>
      <c r="W709" t="s">
        <v>54</v>
      </c>
      <c r="X709" t="s">
        <v>2832</v>
      </c>
      <c r="Y709" t="s">
        <v>2833</v>
      </c>
      <c r="Z709" t="s">
        <v>2832</v>
      </c>
      <c r="AA709" t="s">
        <v>2833</v>
      </c>
      <c r="AB709" t="s">
        <v>2851</v>
      </c>
      <c r="AC709" t="s">
        <v>5263</v>
      </c>
      <c r="AD709" t="s">
        <v>5264</v>
      </c>
      <c r="AE709" t="s">
        <v>5265</v>
      </c>
      <c r="AF709" t="s">
        <v>54</v>
      </c>
      <c r="AG709" t="s">
        <v>5266</v>
      </c>
      <c r="AH709" s="18" t="str">
        <f>IFERROR(VLOOKUP(AB709&amp;AC709&amp;AD709&amp;AE709&amp;AF709&amp;AG709,Addresses!A:D,4,FALSE), "000000000000000")</f>
        <v>000000000000000</v>
      </c>
    </row>
    <row r="710" spans="21:34" x14ac:dyDescent="0.25">
      <c r="U710" t="str">
        <f t="shared" si="17"/>
        <v>Whitley Co School District, KY</v>
      </c>
      <c r="V710" t="s">
        <v>41</v>
      </c>
      <c r="W710" t="s">
        <v>54</v>
      </c>
      <c r="X710" t="s">
        <v>2832</v>
      </c>
      <c r="Y710" t="s">
        <v>2833</v>
      </c>
      <c r="Z710" t="s">
        <v>2832</v>
      </c>
      <c r="AA710" t="s">
        <v>2833</v>
      </c>
      <c r="AB710" t="s">
        <v>2834</v>
      </c>
      <c r="AC710" t="s">
        <v>2835</v>
      </c>
      <c r="AD710" t="s">
        <v>2836</v>
      </c>
      <c r="AE710" t="s">
        <v>2837</v>
      </c>
      <c r="AF710" t="s">
        <v>54</v>
      </c>
      <c r="AG710" t="s">
        <v>2838</v>
      </c>
      <c r="AH710" s="18" t="str">
        <f>IFERROR(VLOOKUP(AB710&amp;AC710&amp;AD710&amp;AE710&amp;AF710&amp;AG710,Addresses!A:D,4,FALSE), "000000000000000")</f>
        <v>SHIPSF000123394</v>
      </c>
    </row>
    <row r="711" spans="21:34" x14ac:dyDescent="0.25">
      <c r="U711" t="str">
        <f t="shared" si="17"/>
        <v>Whitley Co School District, KY</v>
      </c>
      <c r="V711" t="s">
        <v>41</v>
      </c>
      <c r="W711" t="s">
        <v>54</v>
      </c>
      <c r="X711" t="s">
        <v>2832</v>
      </c>
      <c r="Y711" t="s">
        <v>2833</v>
      </c>
      <c r="Z711" t="s">
        <v>2832</v>
      </c>
      <c r="AA711" t="s">
        <v>2833</v>
      </c>
      <c r="AB711" t="s">
        <v>2844</v>
      </c>
      <c r="AC711" t="s">
        <v>2845</v>
      </c>
      <c r="AD711" t="s">
        <v>2846</v>
      </c>
      <c r="AE711" t="s">
        <v>2837</v>
      </c>
      <c r="AF711" t="s">
        <v>54</v>
      </c>
      <c r="AG711" t="s">
        <v>2838</v>
      </c>
      <c r="AH711" s="18" t="str">
        <f>IFERROR(VLOOKUP(AB711&amp;AC711&amp;AD711&amp;AE711&amp;AF711&amp;AG711,Addresses!A:D,4,FALSE), "000000000000000")</f>
        <v>SHIPSF000123395</v>
      </c>
    </row>
    <row r="712" spans="21:34" x14ac:dyDescent="0.25">
      <c r="U712" t="str">
        <f t="shared" si="17"/>
        <v>Williamsburg Ind School Dist, KY</v>
      </c>
      <c r="V712" t="s">
        <v>41</v>
      </c>
      <c r="W712" t="s">
        <v>54</v>
      </c>
      <c r="X712" t="s">
        <v>2852</v>
      </c>
      <c r="Y712" t="s">
        <v>2853</v>
      </c>
      <c r="Z712" t="s">
        <v>2852</v>
      </c>
      <c r="AA712" t="s">
        <v>2853</v>
      </c>
      <c r="AB712" t="s">
        <v>2854</v>
      </c>
      <c r="AC712" t="s">
        <v>2855</v>
      </c>
      <c r="AD712" t="s">
        <v>2856</v>
      </c>
      <c r="AE712" t="s">
        <v>2837</v>
      </c>
      <c r="AF712" t="s">
        <v>54</v>
      </c>
      <c r="AG712" t="s">
        <v>2838</v>
      </c>
      <c r="AH712" s="18" t="str">
        <f>IFERROR(VLOOKUP(AB712&amp;AC712&amp;AD712&amp;AE712&amp;AF712&amp;AG712,Addresses!A:D,4,FALSE), "000000000000000")</f>
        <v>SHIPSF000105959</v>
      </c>
    </row>
    <row r="713" spans="21:34" x14ac:dyDescent="0.25">
      <c r="U713" t="str">
        <f t="shared" si="17"/>
        <v>Williamstown Ind School Dist, KY</v>
      </c>
      <c r="V713" t="s">
        <v>41</v>
      </c>
      <c r="W713" t="s">
        <v>54</v>
      </c>
      <c r="X713" t="s">
        <v>2857</v>
      </c>
      <c r="Y713" t="s">
        <v>2858</v>
      </c>
      <c r="Z713" t="s">
        <v>2857</v>
      </c>
      <c r="AA713" t="s">
        <v>2858</v>
      </c>
      <c r="AB713" t="s">
        <v>2859</v>
      </c>
      <c r="AC713" t="s">
        <v>2860</v>
      </c>
      <c r="AD713" t="s">
        <v>2861</v>
      </c>
      <c r="AE713" t="s">
        <v>1049</v>
      </c>
      <c r="AF713" t="s">
        <v>54</v>
      </c>
      <c r="AG713" t="s">
        <v>1050</v>
      </c>
      <c r="AH713" s="18" t="str">
        <f>IFERROR(VLOOKUP(AB713&amp;AC713&amp;AD713&amp;AE713&amp;AF713&amp;AG713,Addresses!A:D,4,FALSE), "000000000000000")</f>
        <v>SHIPSF000015196</v>
      </c>
    </row>
    <row r="714" spans="21:34" x14ac:dyDescent="0.25">
      <c r="U714" t="str">
        <f t="shared" si="17"/>
        <v>Wolfe Co School District, KY</v>
      </c>
      <c r="V714" t="s">
        <v>41</v>
      </c>
      <c r="W714" t="s">
        <v>54</v>
      </c>
      <c r="X714" t="s">
        <v>2862</v>
      </c>
      <c r="Y714" t="s">
        <v>2863</v>
      </c>
      <c r="Z714" t="s">
        <v>2862</v>
      </c>
      <c r="AA714" t="s">
        <v>2863</v>
      </c>
      <c r="AB714" t="s">
        <v>2864</v>
      </c>
      <c r="AC714" t="s">
        <v>2865</v>
      </c>
      <c r="AD714" t="s">
        <v>5277</v>
      </c>
      <c r="AE714" t="s">
        <v>2866</v>
      </c>
      <c r="AF714" t="s">
        <v>54</v>
      </c>
      <c r="AG714" t="s">
        <v>2867</v>
      </c>
      <c r="AH714" s="18" t="str">
        <f>IFERROR(VLOOKUP(AB714&amp;AC714&amp;AD714&amp;AE714&amp;AF714&amp;AG714,Addresses!A:D,4,FALSE), "000000000000000")</f>
        <v>SHIPSF000017017</v>
      </c>
    </row>
    <row r="715" spans="21:34" x14ac:dyDescent="0.25">
      <c r="U715" t="str">
        <f t="shared" si="17"/>
        <v>Wolfe Co School District, KY</v>
      </c>
      <c r="V715" t="s">
        <v>41</v>
      </c>
      <c r="W715" t="s">
        <v>54</v>
      </c>
      <c r="X715" t="s">
        <v>2862</v>
      </c>
      <c r="Y715" t="s">
        <v>2863</v>
      </c>
      <c r="Z715" t="s">
        <v>2862</v>
      </c>
      <c r="AA715" t="s">
        <v>2863</v>
      </c>
      <c r="AB715" t="s">
        <v>2871</v>
      </c>
      <c r="AC715" t="s">
        <v>5274</v>
      </c>
      <c r="AD715" t="s">
        <v>2872</v>
      </c>
      <c r="AE715" t="s">
        <v>2873</v>
      </c>
      <c r="AF715" t="s">
        <v>54</v>
      </c>
      <c r="AG715" t="s">
        <v>2874</v>
      </c>
      <c r="AH715" s="18" t="str">
        <f>IFERROR(VLOOKUP(AB715&amp;AC715&amp;AD715&amp;AE715&amp;AF715&amp;AG715,Addresses!A:D,4,FALSE), "000000000000000")</f>
        <v>SHIPSF000017030</v>
      </c>
    </row>
    <row r="716" spans="21:34" x14ac:dyDescent="0.25">
      <c r="U716" t="str">
        <f t="shared" si="17"/>
        <v>Wolfe Co School District, KY</v>
      </c>
      <c r="V716" t="s">
        <v>41</v>
      </c>
      <c r="W716" t="s">
        <v>54</v>
      </c>
      <c r="X716" t="s">
        <v>2862</v>
      </c>
      <c r="Y716" t="s">
        <v>2863</v>
      </c>
      <c r="Z716" t="s">
        <v>2862</v>
      </c>
      <c r="AA716" t="s">
        <v>2863</v>
      </c>
      <c r="AB716" t="s">
        <v>2868</v>
      </c>
      <c r="AC716" t="s">
        <v>5278</v>
      </c>
      <c r="AD716" t="s">
        <v>5279</v>
      </c>
      <c r="AE716" t="s">
        <v>2869</v>
      </c>
      <c r="AF716" t="s">
        <v>54</v>
      </c>
      <c r="AG716" t="s">
        <v>2870</v>
      </c>
      <c r="AH716" s="18" t="str">
        <f>IFERROR(VLOOKUP(AB716&amp;AC716&amp;AD716&amp;AE716&amp;AF716&amp;AG716,Addresses!A:D,4,FALSE), "000000000000000")</f>
        <v>SHIPSF000096365</v>
      </c>
    </row>
    <row r="717" spans="21:34" x14ac:dyDescent="0.25">
      <c r="U717" t="str">
        <f t="shared" si="17"/>
        <v>Woodford Co Public Schools, KY</v>
      </c>
      <c r="V717" t="s">
        <v>41</v>
      </c>
      <c r="W717" t="s">
        <v>54</v>
      </c>
      <c r="X717" t="s">
        <v>2875</v>
      </c>
      <c r="Y717" t="s">
        <v>2876</v>
      </c>
      <c r="Z717" t="s">
        <v>2875</v>
      </c>
      <c r="AA717" t="s">
        <v>2876</v>
      </c>
      <c r="AB717" t="s">
        <v>2877</v>
      </c>
      <c r="AC717" t="s">
        <v>2878</v>
      </c>
      <c r="AD717" t="s">
        <v>2879</v>
      </c>
      <c r="AE717" t="s">
        <v>2880</v>
      </c>
      <c r="AF717" t="s">
        <v>54</v>
      </c>
      <c r="AG717" t="s">
        <v>2881</v>
      </c>
      <c r="AH717" s="18" t="str">
        <f>IFERROR(VLOOKUP(AB717&amp;AC717&amp;AD717&amp;AE717&amp;AF717&amp;AG717,Addresses!A:D,4,FALSE), "000000000000000")</f>
        <v>SHIPSF000044121</v>
      </c>
    </row>
    <row r="718" spans="21:34" x14ac:dyDescent="0.25">
      <c r="U718" t="str">
        <f t="shared" si="17"/>
        <v>Woodford Co Public Schools, KY</v>
      </c>
      <c r="V718" t="s">
        <v>41</v>
      </c>
      <c r="W718" t="s">
        <v>54</v>
      </c>
      <c r="X718" t="s">
        <v>2875</v>
      </c>
      <c r="Y718" t="s">
        <v>2876</v>
      </c>
      <c r="Z718" t="s">
        <v>2875</v>
      </c>
      <c r="AA718" t="s">
        <v>2876</v>
      </c>
      <c r="AB718" t="s">
        <v>2888</v>
      </c>
      <c r="AC718" t="s">
        <v>1224</v>
      </c>
      <c r="AD718" t="s">
        <v>2889</v>
      </c>
      <c r="AE718" t="s">
        <v>2880</v>
      </c>
      <c r="AF718" t="s">
        <v>54</v>
      </c>
      <c r="AG718" t="s">
        <v>2881</v>
      </c>
      <c r="AH718" s="18" t="str">
        <f>IFERROR(VLOOKUP(AB718&amp;AC718&amp;AD718&amp;AE718&amp;AF718&amp;AG718,Addresses!A:D,4,FALSE), "000000000000000")</f>
        <v>SHIPSF000013983</v>
      </c>
    </row>
    <row r="719" spans="21:34" x14ac:dyDescent="0.25">
      <c r="U719" t="str">
        <f t="shared" si="17"/>
        <v>Woodford Co Public Schools, KY</v>
      </c>
      <c r="V719" t="s">
        <v>41</v>
      </c>
      <c r="W719" t="s">
        <v>54</v>
      </c>
      <c r="X719" t="s">
        <v>2875</v>
      </c>
      <c r="Y719" t="s">
        <v>2876</v>
      </c>
      <c r="Z719" t="s">
        <v>2875</v>
      </c>
      <c r="AA719" t="s">
        <v>2876</v>
      </c>
      <c r="AB719" t="s">
        <v>2886</v>
      </c>
      <c r="AC719" t="s">
        <v>5283</v>
      </c>
      <c r="AD719" t="s">
        <v>2887</v>
      </c>
      <c r="AE719" t="s">
        <v>2880</v>
      </c>
      <c r="AF719" t="s">
        <v>54</v>
      </c>
      <c r="AG719" t="s">
        <v>2881</v>
      </c>
      <c r="AH719" s="18" t="str">
        <f>IFERROR(VLOOKUP(AB719&amp;AC719&amp;AD719&amp;AE719&amp;AF719&amp;AG719,Addresses!A:D,4,FALSE), "000000000000000")</f>
        <v>SHIPSF000044344</v>
      </c>
    </row>
    <row r="720" spans="21:34" x14ac:dyDescent="0.25">
      <c r="U720" t="str">
        <f t="shared" si="17"/>
        <v>Woodford Co Public Schools, KY</v>
      </c>
      <c r="V720" t="s">
        <v>41</v>
      </c>
      <c r="W720" t="s">
        <v>54</v>
      </c>
      <c r="X720" t="s">
        <v>2875</v>
      </c>
      <c r="Y720" t="s">
        <v>2876</v>
      </c>
      <c r="Z720" t="s">
        <v>2875</v>
      </c>
      <c r="AA720" t="s">
        <v>2876</v>
      </c>
      <c r="AB720" t="s">
        <v>2882</v>
      </c>
      <c r="AC720" t="s">
        <v>1221</v>
      </c>
      <c r="AD720" t="s">
        <v>2883</v>
      </c>
      <c r="AE720" t="s">
        <v>2884</v>
      </c>
      <c r="AF720" t="s">
        <v>54</v>
      </c>
      <c r="AG720" t="s">
        <v>2885</v>
      </c>
      <c r="AH720" s="18" t="str">
        <f>IFERROR(VLOOKUP(AB720&amp;AC720&amp;AD720&amp;AE720&amp;AF720&amp;AG720,Addresses!A:D,4,FALSE), "000000000000000")</f>
        <v>SHIPSF000043409</v>
      </c>
    </row>
    <row r="721" spans="21:34" x14ac:dyDescent="0.25"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</row>
    <row r="722" spans="21:34" x14ac:dyDescent="0.25"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</row>
    <row r="723" spans="21:34" x14ac:dyDescent="0.25"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</row>
    <row r="724" spans="21:34" x14ac:dyDescent="0.25"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</row>
    <row r="725" spans="21:34" x14ac:dyDescent="0.25"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</row>
    <row r="726" spans="21:34" x14ac:dyDescent="0.25"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</row>
    <row r="727" spans="21:34" x14ac:dyDescent="0.25"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</row>
    <row r="728" spans="21:34" x14ac:dyDescent="0.25"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</row>
    <row r="729" spans="21:34" x14ac:dyDescent="0.25"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</row>
    <row r="730" spans="21:34" x14ac:dyDescent="0.25"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</row>
    <row r="731" spans="21:34" x14ac:dyDescent="0.25"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</row>
    <row r="732" spans="21:34" x14ac:dyDescent="0.25"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</row>
    <row r="733" spans="21:34" x14ac:dyDescent="0.25"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</row>
    <row r="734" spans="21:34" x14ac:dyDescent="0.25"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</row>
    <row r="735" spans="21:34" x14ac:dyDescent="0.25"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</row>
    <row r="736" spans="21:34" x14ac:dyDescent="0.25"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</row>
    <row r="737" spans="21:34" x14ac:dyDescent="0.25"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</row>
    <row r="738" spans="21:34" x14ac:dyDescent="0.25"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</row>
    <row r="739" spans="21:34" x14ac:dyDescent="0.25"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</row>
    <row r="740" spans="21:34" x14ac:dyDescent="0.25"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</row>
    <row r="741" spans="21:34" x14ac:dyDescent="0.25"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</row>
    <row r="742" spans="21:34" x14ac:dyDescent="0.25"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</row>
    <row r="743" spans="21:34" x14ac:dyDescent="0.25"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</row>
    <row r="744" spans="21:34" x14ac:dyDescent="0.25"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</row>
    <row r="745" spans="21:34" x14ac:dyDescent="0.25"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</row>
    <row r="746" spans="21:34" x14ac:dyDescent="0.25"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</row>
    <row r="747" spans="21:34" x14ac:dyDescent="0.25"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</row>
    <row r="748" spans="21:34" x14ac:dyDescent="0.25"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</row>
    <row r="749" spans="21:34" x14ac:dyDescent="0.25"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</row>
    <row r="750" spans="21:34" x14ac:dyDescent="0.25"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</row>
    <row r="751" spans="21:34" x14ac:dyDescent="0.25"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</row>
    <row r="752" spans="21:34" x14ac:dyDescent="0.25"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</row>
    <row r="753" spans="21:34" x14ac:dyDescent="0.25"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</row>
    <row r="754" spans="21:34" x14ac:dyDescent="0.25"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</row>
    <row r="755" spans="21:34" x14ac:dyDescent="0.25"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</row>
    <row r="756" spans="21:34" x14ac:dyDescent="0.25"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</row>
    <row r="757" spans="21:34" x14ac:dyDescent="0.25"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</row>
    <row r="758" spans="21:34" x14ac:dyDescent="0.25"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</row>
    <row r="759" spans="21:34" x14ac:dyDescent="0.25"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</row>
    <row r="760" spans="21:34" x14ac:dyDescent="0.25"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</row>
    <row r="761" spans="21:34" x14ac:dyDescent="0.25"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</row>
    <row r="762" spans="21:34" x14ac:dyDescent="0.25"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</row>
    <row r="763" spans="21:34" x14ac:dyDescent="0.25"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</row>
    <row r="764" spans="21:34" x14ac:dyDescent="0.25"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</row>
    <row r="765" spans="21:34" x14ac:dyDescent="0.25"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</row>
    <row r="766" spans="21:34" x14ac:dyDescent="0.25"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</row>
    <row r="767" spans="21:34" x14ac:dyDescent="0.25"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</row>
    <row r="768" spans="21:34" x14ac:dyDescent="0.25"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</row>
    <row r="769" spans="21:34" x14ac:dyDescent="0.25"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</row>
    <row r="770" spans="21:34" x14ac:dyDescent="0.25"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</row>
    <row r="771" spans="21:34" x14ac:dyDescent="0.25"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</row>
    <row r="772" spans="21:34" x14ac:dyDescent="0.25"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</row>
    <row r="773" spans="21:34" x14ac:dyDescent="0.25"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</row>
    <row r="774" spans="21:34" x14ac:dyDescent="0.25"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</row>
    <row r="775" spans="21:34" x14ac:dyDescent="0.25"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</row>
    <row r="776" spans="21:34" x14ac:dyDescent="0.25"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</row>
    <row r="777" spans="21:34" x14ac:dyDescent="0.25"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</row>
    <row r="778" spans="21:34" x14ac:dyDescent="0.25"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</row>
    <row r="779" spans="21:34" x14ac:dyDescent="0.25"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</row>
    <row r="780" spans="21:34" x14ac:dyDescent="0.25"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</row>
    <row r="781" spans="21:34" x14ac:dyDescent="0.25"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</row>
    <row r="782" spans="21:34" x14ac:dyDescent="0.25"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</row>
    <row r="783" spans="21:34" x14ac:dyDescent="0.25"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</row>
    <row r="784" spans="21:34" x14ac:dyDescent="0.25"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</row>
    <row r="785" spans="21:34" x14ac:dyDescent="0.25"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</row>
    <row r="786" spans="21:34" x14ac:dyDescent="0.25">
      <c r="AH786"/>
    </row>
    <row r="787" spans="21:34" x14ac:dyDescent="0.25">
      <c r="AH787"/>
    </row>
    <row r="788" spans="21:34" x14ac:dyDescent="0.25">
      <c r="AH788"/>
    </row>
    <row r="789" spans="21:34" x14ac:dyDescent="0.25">
      <c r="AH789"/>
    </row>
    <row r="790" spans="21:34" x14ac:dyDescent="0.25">
      <c r="AH790"/>
    </row>
    <row r="791" spans="21:34" x14ac:dyDescent="0.25">
      <c r="AH791"/>
    </row>
    <row r="792" spans="21:34" x14ac:dyDescent="0.25">
      <c r="AH792"/>
    </row>
    <row r="793" spans="21:34" x14ac:dyDescent="0.25">
      <c r="AH793"/>
    </row>
    <row r="794" spans="21:34" x14ac:dyDescent="0.25">
      <c r="AH794"/>
    </row>
    <row r="795" spans="21:34" x14ac:dyDescent="0.25">
      <c r="AH795"/>
    </row>
    <row r="796" spans="21:34" x14ac:dyDescent="0.25">
      <c r="AH796"/>
    </row>
    <row r="797" spans="21:34" x14ac:dyDescent="0.25">
      <c r="AH797"/>
    </row>
    <row r="798" spans="21:34" x14ac:dyDescent="0.25">
      <c r="AH798"/>
    </row>
    <row r="799" spans="21:34" x14ac:dyDescent="0.25">
      <c r="AH799"/>
    </row>
    <row r="800" spans="21:34" x14ac:dyDescent="0.25">
      <c r="AH800"/>
    </row>
    <row r="801" spans="34:34" x14ac:dyDescent="0.25">
      <c r="AH801"/>
    </row>
    <row r="802" spans="34:34" x14ac:dyDescent="0.25">
      <c r="AH802"/>
    </row>
    <row r="803" spans="34:34" x14ac:dyDescent="0.25">
      <c r="AH803"/>
    </row>
    <row r="804" spans="34:34" x14ac:dyDescent="0.25">
      <c r="AH804"/>
    </row>
    <row r="805" spans="34:34" x14ac:dyDescent="0.25">
      <c r="AH805"/>
    </row>
    <row r="806" spans="34:34" x14ac:dyDescent="0.25">
      <c r="AH806"/>
    </row>
    <row r="807" spans="34:34" x14ac:dyDescent="0.25">
      <c r="AH807"/>
    </row>
    <row r="808" spans="34:34" x14ac:dyDescent="0.25">
      <c r="AH808"/>
    </row>
    <row r="809" spans="34:34" x14ac:dyDescent="0.25">
      <c r="AH809"/>
    </row>
    <row r="810" spans="34:34" x14ac:dyDescent="0.25">
      <c r="AH810"/>
    </row>
    <row r="811" spans="34:34" x14ac:dyDescent="0.25">
      <c r="AH811"/>
    </row>
    <row r="812" spans="34:34" x14ac:dyDescent="0.25">
      <c r="AH812"/>
    </row>
    <row r="813" spans="34:34" x14ac:dyDescent="0.25">
      <c r="AH813"/>
    </row>
    <row r="814" spans="34:34" x14ac:dyDescent="0.25">
      <c r="AH814"/>
    </row>
    <row r="815" spans="34:34" x14ac:dyDescent="0.25">
      <c r="AH815"/>
    </row>
    <row r="816" spans="34:34" x14ac:dyDescent="0.25">
      <c r="AH816"/>
    </row>
    <row r="817" spans="34:34" x14ac:dyDescent="0.25">
      <c r="AH817"/>
    </row>
    <row r="818" spans="34:34" x14ac:dyDescent="0.25">
      <c r="AH818"/>
    </row>
    <row r="819" spans="34:34" x14ac:dyDescent="0.25">
      <c r="AH819"/>
    </row>
    <row r="820" spans="34:34" x14ac:dyDescent="0.25">
      <c r="AH820"/>
    </row>
    <row r="821" spans="34:34" x14ac:dyDescent="0.25">
      <c r="AH821"/>
    </row>
    <row r="822" spans="34:34" x14ac:dyDescent="0.25">
      <c r="AH822"/>
    </row>
    <row r="823" spans="34:34" x14ac:dyDescent="0.25">
      <c r="AH823"/>
    </row>
    <row r="824" spans="34:34" x14ac:dyDescent="0.25">
      <c r="AH824"/>
    </row>
    <row r="825" spans="34:34" x14ac:dyDescent="0.25">
      <c r="AH825"/>
    </row>
    <row r="826" spans="34:34" x14ac:dyDescent="0.25">
      <c r="AH826"/>
    </row>
    <row r="827" spans="34:34" x14ac:dyDescent="0.25">
      <c r="AH827"/>
    </row>
    <row r="828" spans="34:34" x14ac:dyDescent="0.25">
      <c r="AH828"/>
    </row>
    <row r="829" spans="34:34" x14ac:dyDescent="0.25">
      <c r="AH829"/>
    </row>
    <row r="830" spans="34:34" x14ac:dyDescent="0.25">
      <c r="AH830"/>
    </row>
    <row r="831" spans="34:34" x14ac:dyDescent="0.25">
      <c r="AH831"/>
    </row>
    <row r="832" spans="34:34" x14ac:dyDescent="0.25">
      <c r="AH832"/>
    </row>
    <row r="833" spans="34:34" x14ac:dyDescent="0.25">
      <c r="AH833"/>
    </row>
    <row r="834" spans="34:34" x14ac:dyDescent="0.25">
      <c r="AH834"/>
    </row>
    <row r="835" spans="34:34" x14ac:dyDescent="0.25">
      <c r="AH835"/>
    </row>
    <row r="836" spans="34:34" x14ac:dyDescent="0.25">
      <c r="AH836"/>
    </row>
    <row r="837" spans="34:34" x14ac:dyDescent="0.25">
      <c r="AH837"/>
    </row>
    <row r="838" spans="34:34" x14ac:dyDescent="0.25">
      <c r="AH838"/>
    </row>
    <row r="839" spans="34:34" x14ac:dyDescent="0.25">
      <c r="AH839"/>
    </row>
    <row r="840" spans="34:34" x14ac:dyDescent="0.25">
      <c r="AH840"/>
    </row>
    <row r="841" spans="34:34" x14ac:dyDescent="0.25">
      <c r="AH841"/>
    </row>
    <row r="842" spans="34:34" x14ac:dyDescent="0.25">
      <c r="AH842"/>
    </row>
    <row r="843" spans="34:34" x14ac:dyDescent="0.25">
      <c r="AH843"/>
    </row>
    <row r="844" spans="34:34" x14ac:dyDescent="0.25">
      <c r="AH844"/>
    </row>
    <row r="845" spans="34:34" x14ac:dyDescent="0.25">
      <c r="AH845"/>
    </row>
    <row r="846" spans="34:34" x14ac:dyDescent="0.25">
      <c r="AH846"/>
    </row>
    <row r="847" spans="34:34" x14ac:dyDescent="0.25">
      <c r="AH847"/>
    </row>
    <row r="848" spans="34:34" x14ac:dyDescent="0.25">
      <c r="AH848"/>
    </row>
    <row r="849" spans="34:34" x14ac:dyDescent="0.25">
      <c r="AH849"/>
    </row>
    <row r="850" spans="34:34" x14ac:dyDescent="0.25">
      <c r="AH850"/>
    </row>
    <row r="851" spans="34:34" x14ac:dyDescent="0.25">
      <c r="AH851"/>
    </row>
    <row r="852" spans="34:34" x14ac:dyDescent="0.25">
      <c r="AH852"/>
    </row>
    <row r="853" spans="34:34" x14ac:dyDescent="0.25">
      <c r="AH853"/>
    </row>
    <row r="854" spans="34:34" x14ac:dyDescent="0.25">
      <c r="AH854"/>
    </row>
    <row r="855" spans="34:34" x14ac:dyDescent="0.25">
      <c r="AH855"/>
    </row>
    <row r="856" spans="34:34" x14ac:dyDescent="0.25">
      <c r="AH856"/>
    </row>
    <row r="857" spans="34:34" x14ac:dyDescent="0.25">
      <c r="AH857"/>
    </row>
    <row r="858" spans="34:34" x14ac:dyDescent="0.25">
      <c r="AH858"/>
    </row>
    <row r="859" spans="34:34" x14ac:dyDescent="0.25">
      <c r="AH859"/>
    </row>
    <row r="860" spans="34:34" x14ac:dyDescent="0.25">
      <c r="AH860"/>
    </row>
    <row r="861" spans="34:34" x14ac:dyDescent="0.25">
      <c r="AH861"/>
    </row>
    <row r="862" spans="34:34" x14ac:dyDescent="0.25">
      <c r="AH862"/>
    </row>
    <row r="863" spans="34:34" x14ac:dyDescent="0.25">
      <c r="AH863"/>
    </row>
    <row r="864" spans="34:34" x14ac:dyDescent="0.25">
      <c r="AH864"/>
    </row>
    <row r="865" spans="34:34" x14ac:dyDescent="0.25">
      <c r="AH865"/>
    </row>
    <row r="866" spans="34:34" x14ac:dyDescent="0.25">
      <c r="AH866"/>
    </row>
    <row r="867" spans="34:34" x14ac:dyDescent="0.25">
      <c r="AH867"/>
    </row>
    <row r="868" spans="34:34" x14ac:dyDescent="0.25">
      <c r="AH868"/>
    </row>
    <row r="869" spans="34:34" x14ac:dyDescent="0.25">
      <c r="AH869"/>
    </row>
    <row r="870" spans="34:34" x14ac:dyDescent="0.25">
      <c r="AH870"/>
    </row>
    <row r="871" spans="34:34" x14ac:dyDescent="0.25">
      <c r="AH871"/>
    </row>
    <row r="872" spans="34:34" x14ac:dyDescent="0.25">
      <c r="AH872"/>
    </row>
    <row r="873" spans="34:34" x14ac:dyDescent="0.25">
      <c r="AH873"/>
    </row>
    <row r="874" spans="34:34" x14ac:dyDescent="0.25">
      <c r="AH874"/>
    </row>
    <row r="875" spans="34:34" x14ac:dyDescent="0.25">
      <c r="AH875"/>
    </row>
    <row r="876" spans="34:34" x14ac:dyDescent="0.25">
      <c r="AH876"/>
    </row>
    <row r="877" spans="34:34" x14ac:dyDescent="0.25">
      <c r="AH877"/>
    </row>
    <row r="878" spans="34:34" x14ac:dyDescent="0.25">
      <c r="AH878"/>
    </row>
    <row r="879" spans="34:34" x14ac:dyDescent="0.25">
      <c r="AH879"/>
    </row>
    <row r="880" spans="34:34" x14ac:dyDescent="0.25">
      <c r="AH880"/>
    </row>
    <row r="881" spans="34:34" x14ac:dyDescent="0.25">
      <c r="AH881"/>
    </row>
    <row r="882" spans="34:34" x14ac:dyDescent="0.25">
      <c r="AH882"/>
    </row>
    <row r="883" spans="34:34" x14ac:dyDescent="0.25">
      <c r="AH883"/>
    </row>
    <row r="884" spans="34:34" x14ac:dyDescent="0.25">
      <c r="AH884"/>
    </row>
    <row r="885" spans="34:34" x14ac:dyDescent="0.25">
      <c r="AH885"/>
    </row>
    <row r="886" spans="34:34" x14ac:dyDescent="0.25">
      <c r="AH886"/>
    </row>
    <row r="887" spans="34:34" x14ac:dyDescent="0.25">
      <c r="AH887"/>
    </row>
    <row r="888" spans="34:34" x14ac:dyDescent="0.25">
      <c r="AH888"/>
    </row>
    <row r="889" spans="34:34" x14ac:dyDescent="0.25">
      <c r="AH889"/>
    </row>
    <row r="890" spans="34:34" x14ac:dyDescent="0.25">
      <c r="AH890"/>
    </row>
    <row r="891" spans="34:34" x14ac:dyDescent="0.25">
      <c r="AH891"/>
    </row>
    <row r="892" spans="34:34" x14ac:dyDescent="0.25">
      <c r="AH892"/>
    </row>
    <row r="893" spans="34:34" x14ac:dyDescent="0.25">
      <c r="AH893"/>
    </row>
    <row r="894" spans="34:34" x14ac:dyDescent="0.25">
      <c r="AH894"/>
    </row>
    <row r="895" spans="34:34" x14ac:dyDescent="0.25">
      <c r="AH895"/>
    </row>
    <row r="896" spans="34:34" x14ac:dyDescent="0.25">
      <c r="AH896"/>
    </row>
    <row r="897" spans="34:34" x14ac:dyDescent="0.25">
      <c r="AH897"/>
    </row>
    <row r="898" spans="34:34" x14ac:dyDescent="0.25">
      <c r="AH898"/>
    </row>
    <row r="899" spans="34:34" x14ac:dyDescent="0.25">
      <c r="AH899"/>
    </row>
    <row r="900" spans="34:34" x14ac:dyDescent="0.25">
      <c r="AH900"/>
    </row>
    <row r="901" spans="34:34" x14ac:dyDescent="0.25">
      <c r="AH901"/>
    </row>
    <row r="902" spans="34:34" x14ac:dyDescent="0.25">
      <c r="AH902"/>
    </row>
    <row r="903" spans="34:34" x14ac:dyDescent="0.25">
      <c r="AH903"/>
    </row>
    <row r="904" spans="34:34" x14ac:dyDescent="0.25">
      <c r="AH904"/>
    </row>
    <row r="905" spans="34:34" x14ac:dyDescent="0.25">
      <c r="AH905"/>
    </row>
    <row r="906" spans="34:34" x14ac:dyDescent="0.25">
      <c r="AH906"/>
    </row>
    <row r="907" spans="34:34" x14ac:dyDescent="0.25">
      <c r="AH907"/>
    </row>
    <row r="908" spans="34:34" x14ac:dyDescent="0.25">
      <c r="AH908"/>
    </row>
    <row r="909" spans="34:34" x14ac:dyDescent="0.25">
      <c r="AH909"/>
    </row>
    <row r="910" spans="34:34" x14ac:dyDescent="0.25">
      <c r="AH910"/>
    </row>
    <row r="911" spans="34:34" x14ac:dyDescent="0.25">
      <c r="AH911"/>
    </row>
    <row r="912" spans="34:34" x14ac:dyDescent="0.25">
      <c r="AH912"/>
    </row>
    <row r="913" spans="34:34" x14ac:dyDescent="0.25">
      <c r="AH913"/>
    </row>
    <row r="914" spans="34:34" x14ac:dyDescent="0.25">
      <c r="AH914"/>
    </row>
    <row r="915" spans="34:34" x14ac:dyDescent="0.25">
      <c r="AH915"/>
    </row>
    <row r="916" spans="34:34" x14ac:dyDescent="0.25">
      <c r="AH916"/>
    </row>
    <row r="917" spans="34:34" x14ac:dyDescent="0.25">
      <c r="AH917"/>
    </row>
    <row r="918" spans="34:34" x14ac:dyDescent="0.25">
      <c r="AH918"/>
    </row>
    <row r="919" spans="34:34" x14ac:dyDescent="0.25">
      <c r="AH919"/>
    </row>
    <row r="920" spans="34:34" x14ac:dyDescent="0.25">
      <c r="AH920"/>
    </row>
    <row r="921" spans="34:34" x14ac:dyDescent="0.25">
      <c r="AH921"/>
    </row>
    <row r="922" spans="34:34" x14ac:dyDescent="0.25">
      <c r="AH922"/>
    </row>
    <row r="923" spans="34:34" x14ac:dyDescent="0.25">
      <c r="AH923"/>
    </row>
    <row r="924" spans="34:34" x14ac:dyDescent="0.25">
      <c r="AH924"/>
    </row>
    <row r="925" spans="34:34" x14ac:dyDescent="0.25">
      <c r="AH925"/>
    </row>
    <row r="926" spans="34:34" x14ac:dyDescent="0.25">
      <c r="AH926"/>
    </row>
    <row r="927" spans="34:34" x14ac:dyDescent="0.25">
      <c r="AH927"/>
    </row>
    <row r="928" spans="34:34" x14ac:dyDescent="0.25">
      <c r="AH928"/>
    </row>
    <row r="929" spans="34:34" x14ac:dyDescent="0.25">
      <c r="AH929"/>
    </row>
    <row r="930" spans="34:34" x14ac:dyDescent="0.25">
      <c r="AH930"/>
    </row>
    <row r="931" spans="34:34" x14ac:dyDescent="0.25">
      <c r="AH931"/>
    </row>
    <row r="932" spans="34:34" x14ac:dyDescent="0.25">
      <c r="AH932"/>
    </row>
    <row r="933" spans="34:34" x14ac:dyDescent="0.25">
      <c r="AH933"/>
    </row>
    <row r="934" spans="34:34" x14ac:dyDescent="0.25">
      <c r="AH934"/>
    </row>
    <row r="935" spans="34:34" x14ac:dyDescent="0.25">
      <c r="AH935"/>
    </row>
    <row r="936" spans="34:34" x14ac:dyDescent="0.25">
      <c r="AH936"/>
    </row>
    <row r="937" spans="34:34" x14ac:dyDescent="0.25">
      <c r="AH937"/>
    </row>
    <row r="938" spans="34:34" x14ac:dyDescent="0.25">
      <c r="AH938"/>
    </row>
    <row r="939" spans="34:34" x14ac:dyDescent="0.25">
      <c r="AH939"/>
    </row>
    <row r="940" spans="34:34" x14ac:dyDescent="0.25">
      <c r="AH940"/>
    </row>
    <row r="941" spans="34:34" x14ac:dyDescent="0.25">
      <c r="AH941"/>
    </row>
    <row r="942" spans="34:34" x14ac:dyDescent="0.25">
      <c r="AH942"/>
    </row>
    <row r="943" spans="34:34" x14ac:dyDescent="0.25">
      <c r="AH943"/>
    </row>
    <row r="944" spans="34:34" x14ac:dyDescent="0.25">
      <c r="AH944"/>
    </row>
    <row r="945" spans="34:34" x14ac:dyDescent="0.25">
      <c r="AH945"/>
    </row>
    <row r="946" spans="34:34" x14ac:dyDescent="0.25">
      <c r="AH946"/>
    </row>
    <row r="947" spans="34:34" x14ac:dyDescent="0.25">
      <c r="AH947"/>
    </row>
    <row r="948" spans="34:34" x14ac:dyDescent="0.25">
      <c r="AH948"/>
    </row>
    <row r="949" spans="34:34" x14ac:dyDescent="0.25">
      <c r="AH949"/>
    </row>
    <row r="950" spans="34:34" x14ac:dyDescent="0.25">
      <c r="AH950"/>
    </row>
    <row r="951" spans="34:34" x14ac:dyDescent="0.25">
      <c r="AH951"/>
    </row>
    <row r="952" spans="34:34" x14ac:dyDescent="0.25">
      <c r="AH952"/>
    </row>
    <row r="953" spans="34:34" x14ac:dyDescent="0.25">
      <c r="AH953"/>
    </row>
    <row r="954" spans="34:34" x14ac:dyDescent="0.25">
      <c r="AH954"/>
    </row>
    <row r="955" spans="34:34" x14ac:dyDescent="0.25">
      <c r="AH955"/>
    </row>
    <row r="956" spans="34:34" x14ac:dyDescent="0.25">
      <c r="AH956"/>
    </row>
    <row r="957" spans="34:34" x14ac:dyDescent="0.25">
      <c r="AH957"/>
    </row>
    <row r="958" spans="34:34" x14ac:dyDescent="0.25">
      <c r="AH958"/>
    </row>
    <row r="959" spans="34:34" x14ac:dyDescent="0.25">
      <c r="AH959"/>
    </row>
    <row r="960" spans="34:34" x14ac:dyDescent="0.25">
      <c r="AH960"/>
    </row>
    <row r="961" spans="34:34" x14ac:dyDescent="0.25">
      <c r="AH961"/>
    </row>
    <row r="962" spans="34:34" x14ac:dyDescent="0.25">
      <c r="AH962"/>
    </row>
    <row r="963" spans="34:34" x14ac:dyDescent="0.25">
      <c r="AH963"/>
    </row>
    <row r="964" spans="34:34" x14ac:dyDescent="0.25">
      <c r="AH964"/>
    </row>
    <row r="965" spans="34:34" x14ac:dyDescent="0.25">
      <c r="AH965"/>
    </row>
    <row r="966" spans="34:34" x14ac:dyDescent="0.25">
      <c r="AH966"/>
    </row>
    <row r="967" spans="34:34" x14ac:dyDescent="0.25">
      <c r="AH967"/>
    </row>
    <row r="968" spans="34:34" x14ac:dyDescent="0.25">
      <c r="AH968"/>
    </row>
    <row r="969" spans="34:34" x14ac:dyDescent="0.25">
      <c r="AH969"/>
    </row>
    <row r="970" spans="34:34" x14ac:dyDescent="0.25">
      <c r="AH970"/>
    </row>
    <row r="971" spans="34:34" x14ac:dyDescent="0.25">
      <c r="AH971"/>
    </row>
    <row r="972" spans="34:34" x14ac:dyDescent="0.25">
      <c r="AH972"/>
    </row>
    <row r="973" spans="34:34" x14ac:dyDescent="0.25">
      <c r="AH973"/>
    </row>
    <row r="974" spans="34:34" x14ac:dyDescent="0.25">
      <c r="AH974"/>
    </row>
    <row r="975" spans="34:34" x14ac:dyDescent="0.25">
      <c r="AH975"/>
    </row>
    <row r="976" spans="34:34" x14ac:dyDescent="0.25">
      <c r="AH976"/>
    </row>
    <row r="977" spans="34:34" x14ac:dyDescent="0.25">
      <c r="AH977"/>
    </row>
    <row r="978" spans="34:34" x14ac:dyDescent="0.25">
      <c r="AH978"/>
    </row>
    <row r="979" spans="34:34" x14ac:dyDescent="0.25">
      <c r="AH979"/>
    </row>
    <row r="980" spans="34:34" x14ac:dyDescent="0.25">
      <c r="AH980"/>
    </row>
    <row r="981" spans="34:34" x14ac:dyDescent="0.25">
      <c r="AH981"/>
    </row>
    <row r="982" spans="34:34" x14ac:dyDescent="0.25">
      <c r="AH982"/>
    </row>
    <row r="983" spans="34:34" x14ac:dyDescent="0.25">
      <c r="AH983"/>
    </row>
    <row r="984" spans="34:34" x14ac:dyDescent="0.25">
      <c r="AH984"/>
    </row>
    <row r="985" spans="34:34" x14ac:dyDescent="0.25">
      <c r="AH985"/>
    </row>
    <row r="986" spans="34:34" x14ac:dyDescent="0.25">
      <c r="AH986"/>
    </row>
    <row r="987" spans="34:34" x14ac:dyDescent="0.25">
      <c r="AH987"/>
    </row>
    <row r="988" spans="34:34" x14ac:dyDescent="0.25">
      <c r="AH988"/>
    </row>
    <row r="989" spans="34:34" x14ac:dyDescent="0.25">
      <c r="AH989"/>
    </row>
    <row r="990" spans="34:34" x14ac:dyDescent="0.25">
      <c r="AH990"/>
    </row>
    <row r="991" spans="34:34" x14ac:dyDescent="0.25">
      <c r="AH991"/>
    </row>
    <row r="992" spans="34:34" x14ac:dyDescent="0.25">
      <c r="AH992"/>
    </row>
    <row r="993" spans="34:34" x14ac:dyDescent="0.25">
      <c r="AH993"/>
    </row>
    <row r="994" spans="34:34" x14ac:dyDescent="0.25">
      <c r="AH994"/>
    </row>
    <row r="995" spans="34:34" x14ac:dyDescent="0.25">
      <c r="AH995"/>
    </row>
    <row r="996" spans="34:34" x14ac:dyDescent="0.25">
      <c r="AH996"/>
    </row>
    <row r="997" spans="34:34" x14ac:dyDescent="0.25">
      <c r="AH997"/>
    </row>
    <row r="998" spans="34:34" x14ac:dyDescent="0.25">
      <c r="AH998"/>
    </row>
    <row r="999" spans="34:34" x14ac:dyDescent="0.25">
      <c r="AH999"/>
    </row>
    <row r="1000" spans="34:34" x14ac:dyDescent="0.25">
      <c r="AH1000"/>
    </row>
    <row r="1001" spans="34:34" x14ac:dyDescent="0.25">
      <c r="AH1001"/>
    </row>
    <row r="1002" spans="34:34" x14ac:dyDescent="0.25">
      <c r="AH1002"/>
    </row>
    <row r="1003" spans="34:34" x14ac:dyDescent="0.25">
      <c r="AH1003"/>
    </row>
    <row r="1004" spans="34:34" x14ac:dyDescent="0.25">
      <c r="AH1004"/>
    </row>
    <row r="1005" spans="34:34" x14ac:dyDescent="0.25">
      <c r="AH1005"/>
    </row>
    <row r="1006" spans="34:34" x14ac:dyDescent="0.25">
      <c r="AH1006"/>
    </row>
    <row r="1007" spans="34:34" x14ac:dyDescent="0.25">
      <c r="AH1007"/>
    </row>
    <row r="1008" spans="34:34" x14ac:dyDescent="0.25">
      <c r="AH1008"/>
    </row>
    <row r="1009" spans="34:34" x14ac:dyDescent="0.25">
      <c r="AH1009"/>
    </row>
    <row r="1010" spans="34:34" x14ac:dyDescent="0.25">
      <c r="AH1010"/>
    </row>
    <row r="1011" spans="34:34" x14ac:dyDescent="0.25">
      <c r="AH1011"/>
    </row>
    <row r="1012" spans="34:34" x14ac:dyDescent="0.25">
      <c r="AH1012"/>
    </row>
    <row r="1013" spans="34:34" x14ac:dyDescent="0.25">
      <c r="AH1013"/>
    </row>
    <row r="1014" spans="34:34" x14ac:dyDescent="0.25">
      <c r="AH1014"/>
    </row>
    <row r="1015" spans="34:34" x14ac:dyDescent="0.25">
      <c r="AH1015"/>
    </row>
    <row r="1016" spans="34:34" x14ac:dyDescent="0.25">
      <c r="AH1016"/>
    </row>
    <row r="1017" spans="34:34" x14ac:dyDescent="0.25">
      <c r="AH1017"/>
    </row>
    <row r="1018" spans="34:34" x14ac:dyDescent="0.25">
      <c r="AH1018"/>
    </row>
    <row r="1019" spans="34:34" x14ac:dyDescent="0.25">
      <c r="AH1019"/>
    </row>
    <row r="1020" spans="34:34" x14ac:dyDescent="0.25">
      <c r="AH1020"/>
    </row>
    <row r="1021" spans="34:34" x14ac:dyDescent="0.25">
      <c r="AH1021"/>
    </row>
    <row r="1022" spans="34:34" x14ac:dyDescent="0.25">
      <c r="AH1022"/>
    </row>
    <row r="1023" spans="34:34" x14ac:dyDescent="0.25">
      <c r="AH1023"/>
    </row>
    <row r="1024" spans="34:34" x14ac:dyDescent="0.25">
      <c r="AH1024"/>
    </row>
    <row r="1025" spans="34:34" x14ac:dyDescent="0.25">
      <c r="AH1025"/>
    </row>
    <row r="1026" spans="34:34" x14ac:dyDescent="0.25">
      <c r="AH1026"/>
    </row>
    <row r="1027" spans="34:34" x14ac:dyDescent="0.25">
      <c r="AH1027"/>
    </row>
    <row r="1028" spans="34:34" x14ac:dyDescent="0.25">
      <c r="AH1028"/>
    </row>
    <row r="1029" spans="34:34" x14ac:dyDescent="0.25">
      <c r="AH1029"/>
    </row>
    <row r="1030" spans="34:34" x14ac:dyDescent="0.25">
      <c r="AH1030"/>
    </row>
    <row r="1031" spans="34:34" x14ac:dyDescent="0.25">
      <c r="AH1031"/>
    </row>
    <row r="1032" spans="34:34" x14ac:dyDescent="0.25">
      <c r="AH1032"/>
    </row>
    <row r="1033" spans="34:34" x14ac:dyDescent="0.25">
      <c r="AH1033"/>
    </row>
    <row r="1034" spans="34:34" x14ac:dyDescent="0.25">
      <c r="AH1034"/>
    </row>
    <row r="1035" spans="34:34" x14ac:dyDescent="0.25">
      <c r="AH1035"/>
    </row>
    <row r="1036" spans="34:34" x14ac:dyDescent="0.25">
      <c r="AH1036"/>
    </row>
    <row r="1037" spans="34:34" x14ac:dyDescent="0.25">
      <c r="AH1037"/>
    </row>
    <row r="1038" spans="34:34" x14ac:dyDescent="0.25">
      <c r="AH1038"/>
    </row>
    <row r="1039" spans="34:34" x14ac:dyDescent="0.25">
      <c r="AH1039"/>
    </row>
    <row r="1040" spans="34:34" x14ac:dyDescent="0.25">
      <c r="AH1040"/>
    </row>
    <row r="1041" spans="34:34" x14ac:dyDescent="0.25">
      <c r="AH1041"/>
    </row>
    <row r="1042" spans="34:34" x14ac:dyDescent="0.25">
      <c r="AH1042"/>
    </row>
    <row r="1043" spans="34:34" x14ac:dyDescent="0.25">
      <c r="AH1043"/>
    </row>
    <row r="1044" spans="34:34" x14ac:dyDescent="0.25">
      <c r="AH1044"/>
    </row>
    <row r="1045" spans="34:34" x14ac:dyDescent="0.25">
      <c r="AH1045"/>
    </row>
    <row r="1046" spans="34:34" x14ac:dyDescent="0.25">
      <c r="AH1046"/>
    </row>
    <row r="1047" spans="34:34" x14ac:dyDescent="0.25">
      <c r="AH1047"/>
    </row>
    <row r="1048" spans="34:34" x14ac:dyDescent="0.25">
      <c r="AH1048"/>
    </row>
    <row r="1049" spans="34:34" x14ac:dyDescent="0.25">
      <c r="AH1049"/>
    </row>
    <row r="1050" spans="34:34" x14ac:dyDescent="0.25">
      <c r="AH1050"/>
    </row>
    <row r="1051" spans="34:34" x14ac:dyDescent="0.25">
      <c r="AH1051"/>
    </row>
    <row r="1052" spans="34:34" x14ac:dyDescent="0.25">
      <c r="AH1052"/>
    </row>
    <row r="1053" spans="34:34" x14ac:dyDescent="0.25">
      <c r="AH1053"/>
    </row>
    <row r="1054" spans="34:34" x14ac:dyDescent="0.25">
      <c r="AH1054"/>
    </row>
    <row r="1055" spans="34:34" x14ac:dyDescent="0.25">
      <c r="AH1055"/>
    </row>
    <row r="1056" spans="34:34" x14ac:dyDescent="0.25">
      <c r="AH1056"/>
    </row>
    <row r="1057" spans="34:34" x14ac:dyDescent="0.25">
      <c r="AH1057"/>
    </row>
    <row r="1058" spans="34:34" x14ac:dyDescent="0.25">
      <c r="AH1058"/>
    </row>
    <row r="1059" spans="34:34" x14ac:dyDescent="0.25">
      <c r="AH1059"/>
    </row>
    <row r="1060" spans="34:34" x14ac:dyDescent="0.25">
      <c r="AH1060"/>
    </row>
    <row r="1061" spans="34:34" x14ac:dyDescent="0.25">
      <c r="AH1061"/>
    </row>
    <row r="1062" spans="34:34" x14ac:dyDescent="0.25">
      <c r="AH1062"/>
    </row>
    <row r="1063" spans="34:34" x14ac:dyDescent="0.25">
      <c r="AH1063"/>
    </row>
    <row r="1064" spans="34:34" x14ac:dyDescent="0.25">
      <c r="AH1064"/>
    </row>
    <row r="1065" spans="34:34" x14ac:dyDescent="0.25">
      <c r="AH1065"/>
    </row>
    <row r="1066" spans="34:34" x14ac:dyDescent="0.25">
      <c r="AH1066"/>
    </row>
    <row r="1067" spans="34:34" x14ac:dyDescent="0.25">
      <c r="AH1067"/>
    </row>
    <row r="1068" spans="34:34" x14ac:dyDescent="0.25">
      <c r="AH1068"/>
    </row>
    <row r="1069" spans="34:34" x14ac:dyDescent="0.25">
      <c r="AH1069"/>
    </row>
    <row r="1070" spans="34:34" x14ac:dyDescent="0.25">
      <c r="AH1070"/>
    </row>
    <row r="1071" spans="34:34" x14ac:dyDescent="0.25">
      <c r="AH1071"/>
    </row>
    <row r="1072" spans="34:34" x14ac:dyDescent="0.25">
      <c r="AH1072"/>
    </row>
    <row r="1073" spans="34:34" x14ac:dyDescent="0.25">
      <c r="AH1073"/>
    </row>
    <row r="1074" spans="34:34" x14ac:dyDescent="0.25">
      <c r="AH1074"/>
    </row>
    <row r="1075" spans="34:34" x14ac:dyDescent="0.25">
      <c r="AH1075"/>
    </row>
    <row r="1076" spans="34:34" x14ac:dyDescent="0.25">
      <c r="AH1076"/>
    </row>
    <row r="1077" spans="34:34" x14ac:dyDescent="0.25">
      <c r="AH1077"/>
    </row>
    <row r="1078" spans="34:34" x14ac:dyDescent="0.25">
      <c r="AH1078"/>
    </row>
    <row r="1079" spans="34:34" x14ac:dyDescent="0.25">
      <c r="AH1079"/>
    </row>
    <row r="1080" spans="34:34" x14ac:dyDescent="0.25">
      <c r="AH1080"/>
    </row>
    <row r="1081" spans="34:34" x14ac:dyDescent="0.25">
      <c r="AH1081"/>
    </row>
    <row r="1082" spans="34:34" x14ac:dyDescent="0.25">
      <c r="AH1082"/>
    </row>
    <row r="1083" spans="34:34" x14ac:dyDescent="0.25">
      <c r="AH1083"/>
    </row>
    <row r="1084" spans="34:34" x14ac:dyDescent="0.25">
      <c r="AH1084"/>
    </row>
    <row r="1085" spans="34:34" x14ac:dyDescent="0.25">
      <c r="AH1085"/>
    </row>
    <row r="1086" spans="34:34" x14ac:dyDescent="0.25">
      <c r="AH1086"/>
    </row>
    <row r="1087" spans="34:34" x14ac:dyDescent="0.25">
      <c r="AH1087"/>
    </row>
    <row r="1088" spans="34:34" x14ac:dyDescent="0.25">
      <c r="AH1088"/>
    </row>
    <row r="1089" spans="34:34" x14ac:dyDescent="0.25">
      <c r="AH1089"/>
    </row>
    <row r="1090" spans="34:34" x14ac:dyDescent="0.25">
      <c r="AH1090"/>
    </row>
    <row r="1091" spans="34:34" x14ac:dyDescent="0.25">
      <c r="AH1091"/>
    </row>
    <row r="1092" spans="34:34" x14ac:dyDescent="0.25">
      <c r="AH1092"/>
    </row>
    <row r="1093" spans="34:34" x14ac:dyDescent="0.25">
      <c r="AH1093"/>
    </row>
    <row r="1094" spans="34:34" x14ac:dyDescent="0.25">
      <c r="AH1094"/>
    </row>
    <row r="1095" spans="34:34" x14ac:dyDescent="0.25">
      <c r="AH1095"/>
    </row>
    <row r="1096" spans="34:34" x14ac:dyDescent="0.25">
      <c r="AH1096"/>
    </row>
    <row r="1097" spans="34:34" x14ac:dyDescent="0.25">
      <c r="AH1097"/>
    </row>
    <row r="1098" spans="34:34" x14ac:dyDescent="0.25">
      <c r="AH1098"/>
    </row>
    <row r="1099" spans="34:34" x14ac:dyDescent="0.25">
      <c r="AH1099"/>
    </row>
    <row r="1100" spans="34:34" x14ac:dyDescent="0.25">
      <c r="AH1100"/>
    </row>
    <row r="1101" spans="34:34" x14ac:dyDescent="0.25">
      <c r="AH1101"/>
    </row>
    <row r="1102" spans="34:34" x14ac:dyDescent="0.25">
      <c r="AH1102"/>
    </row>
    <row r="1103" spans="34:34" x14ac:dyDescent="0.25">
      <c r="AH1103"/>
    </row>
    <row r="1104" spans="34:34" x14ac:dyDescent="0.25">
      <c r="AH1104"/>
    </row>
    <row r="1105" spans="34:34" x14ac:dyDescent="0.25">
      <c r="AH1105"/>
    </row>
    <row r="1106" spans="34:34" x14ac:dyDescent="0.25">
      <c r="AH1106"/>
    </row>
    <row r="1107" spans="34:34" x14ac:dyDescent="0.25">
      <c r="AH1107"/>
    </row>
    <row r="1108" spans="34:34" x14ac:dyDescent="0.25">
      <c r="AH1108"/>
    </row>
    <row r="1109" spans="34:34" x14ac:dyDescent="0.25">
      <c r="AH1109"/>
    </row>
    <row r="1110" spans="34:34" x14ac:dyDescent="0.25">
      <c r="AH1110"/>
    </row>
    <row r="1111" spans="34:34" x14ac:dyDescent="0.25">
      <c r="AH1111"/>
    </row>
    <row r="1112" spans="34:34" x14ac:dyDescent="0.25">
      <c r="AH1112"/>
    </row>
    <row r="1113" spans="34:34" x14ac:dyDescent="0.25">
      <c r="AH1113"/>
    </row>
    <row r="1114" spans="34:34" x14ac:dyDescent="0.25">
      <c r="AH1114"/>
    </row>
    <row r="1115" spans="34:34" x14ac:dyDescent="0.25">
      <c r="AH1115"/>
    </row>
    <row r="1116" spans="34:34" x14ac:dyDescent="0.25">
      <c r="AH1116"/>
    </row>
    <row r="1117" spans="34:34" x14ac:dyDescent="0.25">
      <c r="AH1117"/>
    </row>
    <row r="1118" spans="34:34" x14ac:dyDescent="0.25">
      <c r="AH1118"/>
    </row>
    <row r="1119" spans="34:34" x14ac:dyDescent="0.25">
      <c r="AH1119"/>
    </row>
    <row r="1120" spans="34:34" x14ac:dyDescent="0.25">
      <c r="AH1120"/>
    </row>
    <row r="1121" spans="34:34" x14ac:dyDescent="0.25">
      <c r="AH1121"/>
    </row>
    <row r="1122" spans="34:34" x14ac:dyDescent="0.25">
      <c r="AH1122"/>
    </row>
    <row r="1123" spans="34:34" x14ac:dyDescent="0.25">
      <c r="AH1123"/>
    </row>
    <row r="1124" spans="34:34" x14ac:dyDescent="0.25">
      <c r="AH1124"/>
    </row>
    <row r="1125" spans="34:34" x14ac:dyDescent="0.25">
      <c r="AH1125"/>
    </row>
    <row r="1126" spans="34:34" x14ac:dyDescent="0.25">
      <c r="AH1126"/>
    </row>
    <row r="1127" spans="34:34" x14ac:dyDescent="0.25">
      <c r="AH1127"/>
    </row>
    <row r="1128" spans="34:34" x14ac:dyDescent="0.25">
      <c r="AH1128"/>
    </row>
    <row r="1129" spans="34:34" x14ac:dyDescent="0.25">
      <c r="AH1129"/>
    </row>
    <row r="1130" spans="34:34" x14ac:dyDescent="0.25">
      <c r="AH1130"/>
    </row>
    <row r="1131" spans="34:34" x14ac:dyDescent="0.25">
      <c r="AH1131"/>
    </row>
    <row r="1132" spans="34:34" x14ac:dyDescent="0.25">
      <c r="AH1132"/>
    </row>
    <row r="1133" spans="34:34" x14ac:dyDescent="0.25">
      <c r="AH1133"/>
    </row>
    <row r="1134" spans="34:34" x14ac:dyDescent="0.25">
      <c r="AH1134"/>
    </row>
    <row r="1135" spans="34:34" x14ac:dyDescent="0.25">
      <c r="AH1135"/>
    </row>
    <row r="1136" spans="34:34" x14ac:dyDescent="0.25">
      <c r="AH1136"/>
    </row>
    <row r="1137" spans="34:34" x14ac:dyDescent="0.25">
      <c r="AH1137"/>
    </row>
    <row r="1138" spans="34:34" x14ac:dyDescent="0.25">
      <c r="AH1138"/>
    </row>
    <row r="1139" spans="34:34" x14ac:dyDescent="0.25">
      <c r="AH1139"/>
    </row>
    <row r="1140" spans="34:34" x14ac:dyDescent="0.25">
      <c r="AH1140"/>
    </row>
    <row r="1141" spans="34:34" x14ac:dyDescent="0.25">
      <c r="AH1141"/>
    </row>
    <row r="1142" spans="34:34" x14ac:dyDescent="0.25">
      <c r="AH1142"/>
    </row>
    <row r="1143" spans="34:34" x14ac:dyDescent="0.25">
      <c r="AH1143"/>
    </row>
    <row r="1144" spans="34:34" x14ac:dyDescent="0.25">
      <c r="AH1144"/>
    </row>
    <row r="1145" spans="34:34" x14ac:dyDescent="0.25">
      <c r="AH1145"/>
    </row>
    <row r="1146" spans="34:34" x14ac:dyDescent="0.25">
      <c r="AH1146"/>
    </row>
    <row r="1147" spans="34:34" x14ac:dyDescent="0.25">
      <c r="AH1147"/>
    </row>
    <row r="1148" spans="34:34" x14ac:dyDescent="0.25">
      <c r="AH1148"/>
    </row>
    <row r="1149" spans="34:34" x14ac:dyDescent="0.25">
      <c r="AH1149"/>
    </row>
    <row r="1150" spans="34:34" x14ac:dyDescent="0.25">
      <c r="AH1150"/>
    </row>
    <row r="1151" spans="34:34" x14ac:dyDescent="0.25">
      <c r="AH1151"/>
    </row>
    <row r="1152" spans="34:34" x14ac:dyDescent="0.25">
      <c r="AH1152"/>
    </row>
    <row r="1153" spans="34:34" x14ac:dyDescent="0.25">
      <c r="AH1153"/>
    </row>
    <row r="1154" spans="34:34" x14ac:dyDescent="0.25">
      <c r="AH1154"/>
    </row>
    <row r="1155" spans="34:34" x14ac:dyDescent="0.25">
      <c r="AH1155"/>
    </row>
    <row r="1156" spans="34:34" x14ac:dyDescent="0.25">
      <c r="AH1156"/>
    </row>
    <row r="1157" spans="34:34" x14ac:dyDescent="0.25">
      <c r="AH1157"/>
    </row>
    <row r="1158" spans="34:34" x14ac:dyDescent="0.25">
      <c r="AH1158"/>
    </row>
    <row r="1159" spans="34:34" x14ac:dyDescent="0.25">
      <c r="AH1159"/>
    </row>
    <row r="1160" spans="34:34" x14ac:dyDescent="0.25">
      <c r="AH1160"/>
    </row>
    <row r="1161" spans="34:34" x14ac:dyDescent="0.25">
      <c r="AH1161"/>
    </row>
    <row r="1162" spans="34:34" x14ac:dyDescent="0.25">
      <c r="AH1162"/>
    </row>
    <row r="1163" spans="34:34" x14ac:dyDescent="0.25">
      <c r="AH1163"/>
    </row>
    <row r="1164" spans="34:34" x14ac:dyDescent="0.25">
      <c r="AH1164"/>
    </row>
    <row r="1165" spans="34:34" x14ac:dyDescent="0.25">
      <c r="AH1165"/>
    </row>
    <row r="1166" spans="34:34" x14ac:dyDescent="0.25">
      <c r="AH1166"/>
    </row>
    <row r="1167" spans="34:34" x14ac:dyDescent="0.25">
      <c r="AH1167"/>
    </row>
    <row r="1168" spans="34:34" x14ac:dyDescent="0.25">
      <c r="AH1168"/>
    </row>
    <row r="1169" spans="34:34" x14ac:dyDescent="0.25">
      <c r="AH1169"/>
    </row>
    <row r="1170" spans="34:34" x14ac:dyDescent="0.25">
      <c r="AH1170"/>
    </row>
    <row r="1171" spans="34:34" x14ac:dyDescent="0.25">
      <c r="AH1171"/>
    </row>
    <row r="1172" spans="34:34" x14ac:dyDescent="0.25">
      <c r="AH1172"/>
    </row>
    <row r="1173" spans="34:34" x14ac:dyDescent="0.25">
      <c r="AH1173"/>
    </row>
    <row r="1174" spans="34:34" x14ac:dyDescent="0.25">
      <c r="AH1174"/>
    </row>
    <row r="1175" spans="34:34" x14ac:dyDescent="0.25">
      <c r="AH1175"/>
    </row>
    <row r="1176" spans="34:34" x14ac:dyDescent="0.25">
      <c r="AH1176"/>
    </row>
    <row r="1177" spans="34:34" x14ac:dyDescent="0.25">
      <c r="AH1177"/>
    </row>
    <row r="1178" spans="34:34" x14ac:dyDescent="0.25">
      <c r="AH1178"/>
    </row>
    <row r="1179" spans="34:34" x14ac:dyDescent="0.25">
      <c r="AH1179"/>
    </row>
    <row r="1180" spans="34:34" x14ac:dyDescent="0.25">
      <c r="AH1180"/>
    </row>
    <row r="1181" spans="34:34" x14ac:dyDescent="0.25">
      <c r="AH1181"/>
    </row>
    <row r="1182" spans="34:34" x14ac:dyDescent="0.25">
      <c r="AH1182"/>
    </row>
    <row r="1183" spans="34:34" x14ac:dyDescent="0.25">
      <c r="AH1183"/>
    </row>
    <row r="1184" spans="34:34" x14ac:dyDescent="0.25">
      <c r="AH1184"/>
    </row>
    <row r="1185" spans="34:34" x14ac:dyDescent="0.25">
      <c r="AH1185"/>
    </row>
    <row r="1186" spans="34:34" x14ac:dyDescent="0.25">
      <c r="AH1186"/>
    </row>
    <row r="1187" spans="34:34" x14ac:dyDescent="0.25">
      <c r="AH1187"/>
    </row>
    <row r="1188" spans="34:34" x14ac:dyDescent="0.25">
      <c r="AH1188"/>
    </row>
    <row r="1189" spans="34:34" x14ac:dyDescent="0.25">
      <c r="AH1189"/>
    </row>
    <row r="1190" spans="34:34" x14ac:dyDescent="0.25">
      <c r="AH1190"/>
    </row>
    <row r="1191" spans="34:34" x14ac:dyDescent="0.25">
      <c r="AH1191"/>
    </row>
    <row r="1192" spans="34:34" x14ac:dyDescent="0.25">
      <c r="AH1192"/>
    </row>
    <row r="1193" spans="34:34" x14ac:dyDescent="0.25">
      <c r="AH1193"/>
    </row>
    <row r="1194" spans="34:34" x14ac:dyDescent="0.25">
      <c r="AH1194"/>
    </row>
    <row r="1195" spans="34:34" x14ac:dyDescent="0.25">
      <c r="AH1195"/>
    </row>
    <row r="1196" spans="34:34" x14ac:dyDescent="0.25">
      <c r="AH1196"/>
    </row>
    <row r="1197" spans="34:34" x14ac:dyDescent="0.25">
      <c r="AH1197"/>
    </row>
    <row r="1198" spans="34:34" x14ac:dyDescent="0.25">
      <c r="AH1198"/>
    </row>
    <row r="1199" spans="34:34" x14ac:dyDescent="0.25">
      <c r="AH1199"/>
    </row>
    <row r="1200" spans="34:34" x14ac:dyDescent="0.25">
      <c r="AH1200"/>
    </row>
    <row r="1201" spans="34:34" x14ac:dyDescent="0.25">
      <c r="AH1201"/>
    </row>
    <row r="1202" spans="34:34" x14ac:dyDescent="0.25">
      <c r="AH1202"/>
    </row>
    <row r="1203" spans="34:34" x14ac:dyDescent="0.25">
      <c r="AH1203"/>
    </row>
    <row r="1204" spans="34:34" x14ac:dyDescent="0.25">
      <c r="AH1204"/>
    </row>
    <row r="1205" spans="34:34" x14ac:dyDescent="0.25">
      <c r="AH1205"/>
    </row>
    <row r="1206" spans="34:34" x14ac:dyDescent="0.25">
      <c r="AH1206"/>
    </row>
    <row r="1207" spans="34:34" x14ac:dyDescent="0.25">
      <c r="AH1207"/>
    </row>
    <row r="1208" spans="34:34" x14ac:dyDescent="0.25">
      <c r="AH1208"/>
    </row>
    <row r="1209" spans="34:34" x14ac:dyDescent="0.25">
      <c r="AH1209"/>
    </row>
    <row r="1210" spans="34:34" x14ac:dyDescent="0.25">
      <c r="AH1210"/>
    </row>
    <row r="1211" spans="34:34" x14ac:dyDescent="0.25">
      <c r="AH1211"/>
    </row>
    <row r="1212" spans="34:34" x14ac:dyDescent="0.25">
      <c r="AH1212"/>
    </row>
    <row r="1213" spans="34:34" x14ac:dyDescent="0.25">
      <c r="AH1213"/>
    </row>
    <row r="1214" spans="34:34" x14ac:dyDescent="0.25">
      <c r="AH1214"/>
    </row>
    <row r="1215" spans="34:34" x14ac:dyDescent="0.25">
      <c r="AH1215"/>
    </row>
    <row r="1216" spans="34:34" x14ac:dyDescent="0.25">
      <c r="AH1216"/>
    </row>
    <row r="1217" spans="34:34" x14ac:dyDescent="0.25">
      <c r="AH1217"/>
    </row>
    <row r="1218" spans="34:34" x14ac:dyDescent="0.25">
      <c r="AH1218"/>
    </row>
    <row r="1219" spans="34:34" x14ac:dyDescent="0.25">
      <c r="AH1219"/>
    </row>
    <row r="1220" spans="34:34" x14ac:dyDescent="0.25">
      <c r="AH1220"/>
    </row>
    <row r="1221" spans="34:34" x14ac:dyDescent="0.25">
      <c r="AH1221"/>
    </row>
    <row r="1222" spans="34:34" x14ac:dyDescent="0.25">
      <c r="AH1222"/>
    </row>
    <row r="1223" spans="34:34" x14ac:dyDescent="0.25">
      <c r="AH1223"/>
    </row>
    <row r="1224" spans="34:34" x14ac:dyDescent="0.25">
      <c r="AH1224"/>
    </row>
    <row r="1225" spans="34:34" x14ac:dyDescent="0.25">
      <c r="AH1225"/>
    </row>
    <row r="1226" spans="34:34" x14ac:dyDescent="0.25">
      <c r="AH1226"/>
    </row>
    <row r="1227" spans="34:34" x14ac:dyDescent="0.25">
      <c r="AH1227"/>
    </row>
    <row r="1228" spans="34:34" x14ac:dyDescent="0.25">
      <c r="AH1228"/>
    </row>
    <row r="1229" spans="34:34" x14ac:dyDescent="0.25">
      <c r="AH1229"/>
    </row>
    <row r="1230" spans="34:34" x14ac:dyDescent="0.25">
      <c r="AH1230"/>
    </row>
    <row r="1231" spans="34:34" x14ac:dyDescent="0.25">
      <c r="AH1231"/>
    </row>
    <row r="1232" spans="34:34" x14ac:dyDescent="0.25">
      <c r="AH1232"/>
    </row>
    <row r="1233" spans="34:34" x14ac:dyDescent="0.25">
      <c r="AH1233"/>
    </row>
    <row r="1234" spans="34:34" x14ac:dyDescent="0.25">
      <c r="AH1234"/>
    </row>
    <row r="1235" spans="34:34" x14ac:dyDescent="0.25">
      <c r="AH1235"/>
    </row>
    <row r="1236" spans="34:34" x14ac:dyDescent="0.25">
      <c r="AH1236"/>
    </row>
    <row r="1237" spans="34:34" x14ac:dyDescent="0.25">
      <c r="AH1237"/>
    </row>
    <row r="1238" spans="34:34" x14ac:dyDescent="0.25">
      <c r="AH1238"/>
    </row>
    <row r="1239" spans="34:34" x14ac:dyDescent="0.25">
      <c r="AH1239"/>
    </row>
    <row r="1240" spans="34:34" x14ac:dyDescent="0.25">
      <c r="AH1240"/>
    </row>
    <row r="1241" spans="34:34" x14ac:dyDescent="0.25">
      <c r="AH1241"/>
    </row>
    <row r="1242" spans="34:34" x14ac:dyDescent="0.25">
      <c r="AH1242"/>
    </row>
    <row r="1243" spans="34:34" x14ac:dyDescent="0.25">
      <c r="AH1243"/>
    </row>
    <row r="1244" spans="34:34" x14ac:dyDescent="0.25">
      <c r="AH1244"/>
    </row>
    <row r="1245" spans="34:34" x14ac:dyDescent="0.25">
      <c r="AH1245"/>
    </row>
    <row r="1246" spans="34:34" x14ac:dyDescent="0.25">
      <c r="AH1246"/>
    </row>
    <row r="1247" spans="34:34" x14ac:dyDescent="0.25">
      <c r="AH1247"/>
    </row>
    <row r="1248" spans="34:34" x14ac:dyDescent="0.25">
      <c r="AH1248"/>
    </row>
    <row r="1249" spans="34:34" x14ac:dyDescent="0.25">
      <c r="AH1249"/>
    </row>
    <row r="1250" spans="34:34" x14ac:dyDescent="0.25">
      <c r="AH1250"/>
    </row>
    <row r="1251" spans="34:34" x14ac:dyDescent="0.25">
      <c r="AH1251"/>
    </row>
    <row r="1252" spans="34:34" x14ac:dyDescent="0.25">
      <c r="AH1252"/>
    </row>
    <row r="1253" spans="34:34" x14ac:dyDescent="0.25">
      <c r="AH1253"/>
    </row>
    <row r="1254" spans="34:34" x14ac:dyDescent="0.25">
      <c r="AH1254"/>
    </row>
    <row r="1255" spans="34:34" x14ac:dyDescent="0.25">
      <c r="AH1255"/>
    </row>
    <row r="1256" spans="34:34" x14ac:dyDescent="0.25">
      <c r="AH1256"/>
    </row>
    <row r="1257" spans="34:34" x14ac:dyDescent="0.25">
      <c r="AH1257"/>
    </row>
    <row r="1258" spans="34:34" x14ac:dyDescent="0.25">
      <c r="AH1258"/>
    </row>
    <row r="1259" spans="34:34" x14ac:dyDescent="0.25">
      <c r="AH1259"/>
    </row>
    <row r="1260" spans="34:34" x14ac:dyDescent="0.25">
      <c r="AH1260"/>
    </row>
    <row r="1261" spans="34:34" x14ac:dyDescent="0.25">
      <c r="AH1261"/>
    </row>
    <row r="1262" spans="34:34" x14ac:dyDescent="0.25">
      <c r="AH1262"/>
    </row>
    <row r="1263" spans="34:34" x14ac:dyDescent="0.25">
      <c r="AH1263"/>
    </row>
    <row r="1264" spans="34:34" x14ac:dyDescent="0.25">
      <c r="AH1264"/>
    </row>
    <row r="1265" spans="34:34" x14ac:dyDescent="0.25">
      <c r="AH1265"/>
    </row>
    <row r="1266" spans="34:34" x14ac:dyDescent="0.25">
      <c r="AH1266"/>
    </row>
    <row r="1267" spans="34:34" x14ac:dyDescent="0.25">
      <c r="AH1267"/>
    </row>
    <row r="1268" spans="34:34" x14ac:dyDescent="0.25">
      <c r="AH1268"/>
    </row>
    <row r="1269" spans="34:34" x14ac:dyDescent="0.25">
      <c r="AH1269"/>
    </row>
    <row r="1270" spans="34:34" x14ac:dyDescent="0.25">
      <c r="AH1270"/>
    </row>
    <row r="1271" spans="34:34" x14ac:dyDescent="0.25">
      <c r="AH1271"/>
    </row>
    <row r="1272" spans="34:34" x14ac:dyDescent="0.25">
      <c r="AH1272"/>
    </row>
    <row r="1273" spans="34:34" x14ac:dyDescent="0.25">
      <c r="AH1273"/>
    </row>
    <row r="1274" spans="34:34" x14ac:dyDescent="0.25">
      <c r="AH1274"/>
    </row>
    <row r="1275" spans="34:34" x14ac:dyDescent="0.25">
      <c r="AH1275"/>
    </row>
    <row r="1276" spans="34:34" x14ac:dyDescent="0.25">
      <c r="AH1276"/>
    </row>
    <row r="1277" spans="34:34" x14ac:dyDescent="0.25">
      <c r="AH1277"/>
    </row>
    <row r="1278" spans="34:34" x14ac:dyDescent="0.25">
      <c r="AH1278"/>
    </row>
    <row r="1279" spans="34:34" x14ac:dyDescent="0.25">
      <c r="AH1279"/>
    </row>
    <row r="1280" spans="34:34" x14ac:dyDescent="0.25">
      <c r="AH1280"/>
    </row>
    <row r="1281" spans="34:34" x14ac:dyDescent="0.25">
      <c r="AH1281"/>
    </row>
    <row r="1282" spans="34:34" x14ac:dyDescent="0.25">
      <c r="AH1282"/>
    </row>
    <row r="1283" spans="34:34" x14ac:dyDescent="0.25">
      <c r="AH1283"/>
    </row>
    <row r="1284" spans="34:34" x14ac:dyDescent="0.25">
      <c r="AH1284"/>
    </row>
    <row r="1285" spans="34:34" x14ac:dyDescent="0.25">
      <c r="AH1285"/>
    </row>
    <row r="1286" spans="34:34" x14ac:dyDescent="0.25">
      <c r="AH1286"/>
    </row>
    <row r="1287" spans="34:34" x14ac:dyDescent="0.25">
      <c r="AH1287"/>
    </row>
    <row r="1288" spans="34:34" x14ac:dyDescent="0.25">
      <c r="AH1288"/>
    </row>
    <row r="1289" spans="34:34" x14ac:dyDescent="0.25">
      <c r="AH1289"/>
    </row>
    <row r="1290" spans="34:34" x14ac:dyDescent="0.25">
      <c r="AH1290"/>
    </row>
    <row r="1291" spans="34:34" x14ac:dyDescent="0.25">
      <c r="AH1291"/>
    </row>
    <row r="1292" spans="34:34" x14ac:dyDescent="0.25">
      <c r="AH1292"/>
    </row>
    <row r="1293" spans="34:34" x14ac:dyDescent="0.25">
      <c r="AH1293"/>
    </row>
    <row r="1294" spans="34:34" x14ac:dyDescent="0.25">
      <c r="AH1294"/>
    </row>
    <row r="1295" spans="34:34" x14ac:dyDescent="0.25">
      <c r="AH1295"/>
    </row>
    <row r="1296" spans="34:34" x14ac:dyDescent="0.25">
      <c r="AH1296"/>
    </row>
    <row r="1297" spans="34:34" x14ac:dyDescent="0.25">
      <c r="AH1297"/>
    </row>
    <row r="1298" spans="34:34" x14ac:dyDescent="0.25">
      <c r="AH1298"/>
    </row>
    <row r="1299" spans="34:34" x14ac:dyDescent="0.25">
      <c r="AH1299"/>
    </row>
    <row r="1300" spans="34:34" x14ac:dyDescent="0.25">
      <c r="AH1300"/>
    </row>
    <row r="1301" spans="34:34" x14ac:dyDescent="0.25">
      <c r="AH1301"/>
    </row>
    <row r="1302" spans="34:34" x14ac:dyDescent="0.25">
      <c r="AH1302"/>
    </row>
    <row r="1303" spans="34:34" x14ac:dyDescent="0.25">
      <c r="AH1303"/>
    </row>
    <row r="1304" spans="34:34" x14ac:dyDescent="0.25">
      <c r="AH1304"/>
    </row>
    <row r="1305" spans="34:34" x14ac:dyDescent="0.25">
      <c r="AH1305"/>
    </row>
    <row r="1306" spans="34:34" x14ac:dyDescent="0.25">
      <c r="AH1306"/>
    </row>
    <row r="1307" spans="34:34" x14ac:dyDescent="0.25">
      <c r="AH1307"/>
    </row>
    <row r="1308" spans="34:34" x14ac:dyDescent="0.25">
      <c r="AH1308"/>
    </row>
    <row r="1309" spans="34:34" x14ac:dyDescent="0.25">
      <c r="AH1309"/>
    </row>
    <row r="1310" spans="34:34" x14ac:dyDescent="0.25">
      <c r="AH1310"/>
    </row>
    <row r="1311" spans="34:34" x14ac:dyDescent="0.25">
      <c r="AH1311"/>
    </row>
    <row r="1312" spans="34:34" x14ac:dyDescent="0.25">
      <c r="AH1312"/>
    </row>
    <row r="1313" spans="34:34" x14ac:dyDescent="0.25">
      <c r="AH1313"/>
    </row>
    <row r="1314" spans="34:34" x14ac:dyDescent="0.25">
      <c r="AH1314"/>
    </row>
    <row r="1315" spans="34:34" x14ac:dyDescent="0.25">
      <c r="AH1315"/>
    </row>
    <row r="1316" spans="34:34" x14ac:dyDescent="0.25">
      <c r="AH1316"/>
    </row>
    <row r="1317" spans="34:34" x14ac:dyDescent="0.25">
      <c r="AH1317"/>
    </row>
    <row r="1318" spans="34:34" x14ac:dyDescent="0.25">
      <c r="AH1318"/>
    </row>
    <row r="1319" spans="34:34" x14ac:dyDescent="0.25">
      <c r="AH1319"/>
    </row>
    <row r="1320" spans="34:34" x14ac:dyDescent="0.25">
      <c r="AH1320"/>
    </row>
    <row r="1321" spans="34:34" x14ac:dyDescent="0.25">
      <c r="AH1321"/>
    </row>
    <row r="1322" spans="34:34" x14ac:dyDescent="0.25">
      <c r="AH1322"/>
    </row>
    <row r="1323" spans="34:34" x14ac:dyDescent="0.25">
      <c r="AH1323"/>
    </row>
    <row r="1324" spans="34:34" x14ac:dyDescent="0.25">
      <c r="AH1324"/>
    </row>
    <row r="1325" spans="34:34" x14ac:dyDescent="0.25">
      <c r="AH1325"/>
    </row>
    <row r="1326" spans="34:34" x14ac:dyDescent="0.25">
      <c r="AH1326"/>
    </row>
    <row r="1327" spans="34:34" x14ac:dyDescent="0.25">
      <c r="AH1327"/>
    </row>
    <row r="1328" spans="34:34" x14ac:dyDescent="0.25">
      <c r="AH1328"/>
    </row>
    <row r="1329" spans="34:34" x14ac:dyDescent="0.25">
      <c r="AH1329"/>
    </row>
    <row r="1330" spans="34:34" x14ac:dyDescent="0.25">
      <c r="AH1330"/>
    </row>
    <row r="1331" spans="34:34" x14ac:dyDescent="0.25">
      <c r="AH1331"/>
    </row>
    <row r="1332" spans="34:34" x14ac:dyDescent="0.25">
      <c r="AH1332"/>
    </row>
    <row r="1333" spans="34:34" x14ac:dyDescent="0.25">
      <c r="AH1333"/>
    </row>
    <row r="1334" spans="34:34" x14ac:dyDescent="0.25">
      <c r="AH1334"/>
    </row>
    <row r="1335" spans="34:34" x14ac:dyDescent="0.25">
      <c r="AH1335"/>
    </row>
    <row r="1336" spans="34:34" x14ac:dyDescent="0.25">
      <c r="AH1336"/>
    </row>
    <row r="1337" spans="34:34" x14ac:dyDescent="0.25">
      <c r="AH1337"/>
    </row>
    <row r="1338" spans="34:34" x14ac:dyDescent="0.25">
      <c r="AH1338"/>
    </row>
    <row r="1339" spans="34:34" x14ac:dyDescent="0.25">
      <c r="AH1339"/>
    </row>
    <row r="1340" spans="34:34" x14ac:dyDescent="0.25">
      <c r="AH1340"/>
    </row>
    <row r="1341" spans="34:34" x14ac:dyDescent="0.25">
      <c r="AH1341"/>
    </row>
    <row r="1342" spans="34:34" x14ac:dyDescent="0.25">
      <c r="AH1342"/>
    </row>
    <row r="1343" spans="34:34" x14ac:dyDescent="0.25">
      <c r="AH1343"/>
    </row>
    <row r="1344" spans="34:34" x14ac:dyDescent="0.25">
      <c r="AH1344"/>
    </row>
    <row r="1345" spans="34:34" x14ac:dyDescent="0.25">
      <c r="AH1345"/>
    </row>
    <row r="1346" spans="34:34" x14ac:dyDescent="0.25">
      <c r="AH1346"/>
    </row>
    <row r="1347" spans="34:34" x14ac:dyDescent="0.25">
      <c r="AH1347"/>
    </row>
    <row r="1348" spans="34:34" x14ac:dyDescent="0.25">
      <c r="AH1348"/>
    </row>
    <row r="1349" spans="34:34" x14ac:dyDescent="0.25">
      <c r="AH1349"/>
    </row>
    <row r="1350" spans="34:34" x14ac:dyDescent="0.25">
      <c r="AH1350"/>
    </row>
    <row r="1351" spans="34:34" x14ac:dyDescent="0.25">
      <c r="AH1351"/>
    </row>
    <row r="1352" spans="34:34" x14ac:dyDescent="0.25">
      <c r="AH1352"/>
    </row>
    <row r="1353" spans="34:34" x14ac:dyDescent="0.25">
      <c r="AH1353"/>
    </row>
    <row r="1354" spans="34:34" x14ac:dyDescent="0.25">
      <c r="AH1354"/>
    </row>
    <row r="1355" spans="34:34" x14ac:dyDescent="0.25">
      <c r="AH1355"/>
    </row>
    <row r="1356" spans="34:34" x14ac:dyDescent="0.25">
      <c r="AH1356"/>
    </row>
    <row r="1357" spans="34:34" x14ac:dyDescent="0.25">
      <c r="AH1357"/>
    </row>
    <row r="1358" spans="34:34" x14ac:dyDescent="0.25">
      <c r="AH1358"/>
    </row>
    <row r="1359" spans="34:34" x14ac:dyDescent="0.25">
      <c r="AH1359"/>
    </row>
    <row r="1360" spans="34:34" x14ac:dyDescent="0.25">
      <c r="AH1360"/>
    </row>
    <row r="1361" spans="34:34" x14ac:dyDescent="0.25">
      <c r="AH1361"/>
    </row>
    <row r="1362" spans="34:34" x14ac:dyDescent="0.25">
      <c r="AH1362"/>
    </row>
    <row r="1363" spans="34:34" x14ac:dyDescent="0.25">
      <c r="AH1363"/>
    </row>
    <row r="1364" spans="34:34" x14ac:dyDescent="0.25">
      <c r="AH1364"/>
    </row>
    <row r="1365" spans="34:34" x14ac:dyDescent="0.25">
      <c r="AH1365"/>
    </row>
    <row r="1366" spans="34:34" x14ac:dyDescent="0.25">
      <c r="AH1366"/>
    </row>
    <row r="1367" spans="34:34" x14ac:dyDescent="0.25">
      <c r="AH1367"/>
    </row>
    <row r="1368" spans="34:34" x14ac:dyDescent="0.25">
      <c r="AH1368"/>
    </row>
    <row r="1369" spans="34:34" x14ac:dyDescent="0.25">
      <c r="AH1369"/>
    </row>
    <row r="1370" spans="34:34" x14ac:dyDescent="0.25">
      <c r="AH1370"/>
    </row>
    <row r="1371" spans="34:34" x14ac:dyDescent="0.25">
      <c r="AH1371"/>
    </row>
    <row r="1372" spans="34:34" x14ac:dyDescent="0.25">
      <c r="AH1372"/>
    </row>
    <row r="1373" spans="34:34" x14ac:dyDescent="0.25">
      <c r="AH1373"/>
    </row>
    <row r="1374" spans="34:34" x14ac:dyDescent="0.25">
      <c r="AH1374"/>
    </row>
    <row r="1375" spans="34:34" x14ac:dyDescent="0.25">
      <c r="AH1375"/>
    </row>
    <row r="1376" spans="34:34" x14ac:dyDescent="0.25">
      <c r="AH1376"/>
    </row>
    <row r="1377" spans="34:34" x14ac:dyDescent="0.25">
      <c r="AH1377"/>
    </row>
    <row r="1378" spans="34:34" x14ac:dyDescent="0.25">
      <c r="AH1378"/>
    </row>
    <row r="1379" spans="34:34" x14ac:dyDescent="0.25">
      <c r="AH1379"/>
    </row>
    <row r="1380" spans="34:34" x14ac:dyDescent="0.25">
      <c r="AH1380"/>
    </row>
    <row r="1381" spans="34:34" x14ac:dyDescent="0.25">
      <c r="AH1381"/>
    </row>
  </sheetData>
  <sheetProtection algorithmName="SHA-512" hashValue="U9oWJf4jvWDsQ4dz+jcKEgZI8+BmkkZT8Np8Hm5FmFHJSQWwpF9GaKD1M9sVlVdePl9wjkkrYNWD9XAq4mZ4gQ==" saltValue="oeROnYP+PuLBR4zUz8sLqg==" spinCount="100000" sheet="1" objects="1" scenarios="1"/>
  <autoFilter ref="U1:AH1381" xr:uid="{70BBA9D0-BA09-4DC0-9C14-FB4B4A06AD43}"/>
  <conditionalFormatting sqref="S1:S1048576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B4558-F496-48AE-BBFC-0E2D5EF578C0}">
  <dimension ref="A1:R4604"/>
  <sheetViews>
    <sheetView topLeftCell="A19" zoomScale="50" zoomScaleNormal="50" workbookViewId="0">
      <selection activeCell="B26" sqref="B26"/>
    </sheetView>
  </sheetViews>
  <sheetFormatPr defaultColWidth="8.85546875" defaultRowHeight="15" x14ac:dyDescent="0.25"/>
  <cols>
    <col min="1" max="1" width="81" style="29" bestFit="1" customWidth="1"/>
    <col min="2" max="2" width="10.28515625" style="29" bestFit="1" customWidth="1"/>
    <col min="3" max="3" width="20" style="29" bestFit="1" customWidth="1"/>
    <col min="4" max="4" width="15.5703125" style="29" bestFit="1" customWidth="1"/>
    <col min="5" max="5" width="32.28515625" style="29" bestFit="1" customWidth="1"/>
    <col min="6" max="6" width="31.85546875" style="29" bestFit="1" customWidth="1"/>
    <col min="7" max="7" width="18.42578125" style="29" bestFit="1" customWidth="1"/>
    <col min="8" max="8" width="5.28515625" style="29" bestFit="1" customWidth="1"/>
    <col min="9" max="9" width="10.7109375" style="29" bestFit="1" customWidth="1"/>
    <col min="10" max="10" width="28.140625" style="29" bestFit="1" customWidth="1"/>
    <col min="11" max="11" width="33.28515625" style="29" bestFit="1" customWidth="1"/>
    <col min="12" max="12" width="21.140625" style="29" bestFit="1" customWidth="1"/>
    <col min="13" max="13" width="27.5703125" style="29" bestFit="1" customWidth="1"/>
    <col min="14" max="14" width="13.5703125" style="29" bestFit="1" customWidth="1"/>
    <col min="15" max="15" width="7.42578125" style="29" bestFit="1" customWidth="1"/>
    <col min="16" max="16" width="6" style="29" bestFit="1" customWidth="1"/>
    <col min="17" max="17" width="11.5703125" style="29" bestFit="1" customWidth="1"/>
    <col min="18" max="18" width="8.85546875" style="29"/>
    <col min="19" max="19" width="15.5703125" style="29" bestFit="1" customWidth="1"/>
    <col min="20" max="16384" width="8.85546875" style="29"/>
  </cols>
  <sheetData>
    <row r="1" spans="1:18" x14ac:dyDescent="0.25">
      <c r="A1" s="29" t="s">
        <v>3199</v>
      </c>
      <c r="B1" s="29" t="s">
        <v>3200</v>
      </c>
      <c r="C1" s="29" t="s">
        <v>3201</v>
      </c>
      <c r="D1" s="29" t="s">
        <v>3202</v>
      </c>
      <c r="E1" s="29" t="s">
        <v>3203</v>
      </c>
      <c r="F1" s="29" t="s">
        <v>3204</v>
      </c>
      <c r="G1" s="29" t="s">
        <v>3205</v>
      </c>
      <c r="H1" s="29" t="s">
        <v>0</v>
      </c>
      <c r="I1" s="29" t="s">
        <v>3206</v>
      </c>
      <c r="J1" s="29" t="s">
        <v>3207</v>
      </c>
      <c r="K1" s="29" t="s">
        <v>3208</v>
      </c>
      <c r="L1" s="29" t="s">
        <v>3209</v>
      </c>
      <c r="M1" s="29" t="s">
        <v>3210</v>
      </c>
      <c r="N1" s="29" t="s">
        <v>3211</v>
      </c>
      <c r="O1" s="29" t="s">
        <v>3212</v>
      </c>
      <c r="P1" s="29" t="s">
        <v>3213</v>
      </c>
      <c r="Q1" s="29" t="s">
        <v>3214</v>
      </c>
      <c r="R1" s="29" t="s">
        <v>30</v>
      </c>
    </row>
    <row r="2" spans="1:18" x14ac:dyDescent="0.25">
      <c r="A2" s="28" t="str">
        <f>R2&amp;K2&amp;F2&amp;G2&amp;H2&amp;I2</f>
        <v>00378522Adair Co Primary Center158 Col Casey DrColumbiaKY42728</v>
      </c>
      <c r="B2" s="29" t="s">
        <v>8225</v>
      </c>
      <c r="C2" t="s">
        <v>3215</v>
      </c>
      <c r="D2" t="s">
        <v>3865</v>
      </c>
      <c r="E2" t="s">
        <v>51</v>
      </c>
      <c r="F2" t="s">
        <v>52</v>
      </c>
      <c r="G2" t="s">
        <v>53</v>
      </c>
      <c r="H2" t="s">
        <v>54</v>
      </c>
      <c r="I2" t="s">
        <v>55</v>
      </c>
      <c r="J2" t="s">
        <v>1736</v>
      </c>
      <c r="K2" t="s">
        <v>51</v>
      </c>
      <c r="L2" t="s">
        <v>8270</v>
      </c>
      <c r="M2" t="s">
        <v>3133</v>
      </c>
      <c r="N2" t="s">
        <v>10</v>
      </c>
      <c r="O2" t="s">
        <v>54</v>
      </c>
      <c r="P2" t="s">
        <v>946</v>
      </c>
      <c r="Q2" t="s">
        <v>2663</v>
      </c>
      <c r="R2" t="s">
        <v>1735</v>
      </c>
    </row>
    <row r="3" spans="1:18" x14ac:dyDescent="0.25">
      <c r="A3" s="28" t="str">
        <f>R3&amp;K3&amp;F3&amp;G3&amp;H3&amp;I3</f>
        <v>00378522Anchorage Public School11400 Ridge RdAnchorageKY40223</v>
      </c>
      <c r="B3" s="29" t="s">
        <v>8225</v>
      </c>
      <c r="C3" t="s">
        <v>3215</v>
      </c>
      <c r="D3" t="s">
        <v>3868</v>
      </c>
      <c r="E3" t="s">
        <v>66</v>
      </c>
      <c r="F3" t="s">
        <v>67</v>
      </c>
      <c r="G3" t="s">
        <v>68</v>
      </c>
      <c r="H3" t="s">
        <v>54</v>
      </c>
      <c r="I3" t="s">
        <v>69</v>
      </c>
      <c r="J3" t="s">
        <v>1736</v>
      </c>
      <c r="K3" t="s">
        <v>66</v>
      </c>
      <c r="L3" t="s">
        <v>8271</v>
      </c>
      <c r="M3" t="s">
        <v>3133</v>
      </c>
      <c r="N3" t="s">
        <v>10</v>
      </c>
      <c r="O3" t="s">
        <v>54</v>
      </c>
      <c r="P3" t="s">
        <v>946</v>
      </c>
      <c r="Q3" t="s">
        <v>2663</v>
      </c>
      <c r="R3" t="s">
        <v>1735</v>
      </c>
    </row>
    <row r="4" spans="1:18" x14ac:dyDescent="0.25">
      <c r="A4" s="28" t="str">
        <f t="shared" ref="A4:A59" si="0">R4&amp;K4&amp;F4&amp;G4&amp;H4&amp;I4</f>
        <v>00378522Robert B Turner ES1411 Fox Creek RdLawrenceburgKY40342</v>
      </c>
      <c r="B4" s="29" t="s">
        <v>8225</v>
      </c>
      <c r="C4" t="s">
        <v>3215</v>
      </c>
      <c r="D4" t="s">
        <v>4008</v>
      </c>
      <c r="E4" t="s">
        <v>4084</v>
      </c>
      <c r="F4" t="s">
        <v>78</v>
      </c>
      <c r="G4" t="s">
        <v>75</v>
      </c>
      <c r="H4" t="s">
        <v>54</v>
      </c>
      <c r="I4" t="s">
        <v>76</v>
      </c>
      <c r="J4" t="s">
        <v>1736</v>
      </c>
      <c r="K4" t="s">
        <v>4084</v>
      </c>
      <c r="L4" t="s">
        <v>8272</v>
      </c>
      <c r="M4" t="s">
        <v>3133</v>
      </c>
      <c r="N4" t="s">
        <v>10</v>
      </c>
      <c r="O4" t="s">
        <v>54</v>
      </c>
      <c r="P4" t="s">
        <v>946</v>
      </c>
      <c r="Q4" t="s">
        <v>2663</v>
      </c>
      <c r="R4" t="s">
        <v>1735</v>
      </c>
    </row>
    <row r="5" spans="1:18" x14ac:dyDescent="0.25">
      <c r="A5" s="28" t="str">
        <f t="shared" si="0"/>
        <v>00378522Frakes School Center29 Henderson Settlement LoopFrakesKY40940</v>
      </c>
      <c r="B5" s="29" t="s">
        <v>8225</v>
      </c>
      <c r="C5" t="s">
        <v>3215</v>
      </c>
      <c r="D5" t="s">
        <v>3925</v>
      </c>
      <c r="E5" t="s">
        <v>176</v>
      </c>
      <c r="F5" t="s">
        <v>4100</v>
      </c>
      <c r="G5" t="s">
        <v>177</v>
      </c>
      <c r="H5" t="s">
        <v>54</v>
      </c>
      <c r="I5" t="s">
        <v>178</v>
      </c>
      <c r="J5" t="s">
        <v>1736</v>
      </c>
      <c r="K5" t="s">
        <v>176</v>
      </c>
      <c r="L5" t="s">
        <v>8273</v>
      </c>
      <c r="M5" t="s">
        <v>3133</v>
      </c>
      <c r="N5" t="s">
        <v>10</v>
      </c>
      <c r="O5" t="s">
        <v>54</v>
      </c>
      <c r="P5" t="s">
        <v>946</v>
      </c>
      <c r="Q5" t="s">
        <v>2663</v>
      </c>
      <c r="R5" t="s">
        <v>1735</v>
      </c>
    </row>
    <row r="6" spans="1:18" x14ac:dyDescent="0.25">
      <c r="A6" s="28" t="str">
        <f t="shared" si="0"/>
        <v>00378522Burgin SchoolPo Box BBurginKY40310</v>
      </c>
      <c r="B6" s="29" t="s">
        <v>8225</v>
      </c>
      <c r="C6" t="s">
        <v>3215</v>
      </c>
      <c r="D6" t="s">
        <v>3889</v>
      </c>
      <c r="E6" t="s">
        <v>407</v>
      </c>
      <c r="F6" t="s">
        <v>4150</v>
      </c>
      <c r="G6" t="s">
        <v>408</v>
      </c>
      <c r="H6" t="s">
        <v>54</v>
      </c>
      <c r="I6" t="s">
        <v>409</v>
      </c>
      <c r="J6" t="s">
        <v>1736</v>
      </c>
      <c r="K6" t="s">
        <v>407</v>
      </c>
      <c r="L6" t="s">
        <v>8274</v>
      </c>
      <c r="M6" t="s">
        <v>3133</v>
      </c>
      <c r="N6" t="s">
        <v>10</v>
      </c>
      <c r="O6" t="s">
        <v>54</v>
      </c>
      <c r="P6" t="s">
        <v>946</v>
      </c>
      <c r="Q6" t="s">
        <v>2663</v>
      </c>
      <c r="R6" t="s">
        <v>1735</v>
      </c>
    </row>
    <row r="7" spans="1:18" x14ac:dyDescent="0.25">
      <c r="A7" s="28" t="str">
        <f t="shared" si="0"/>
        <v>00378522Carter City Elementary School13321 State Highway 2GraysonKY41143</v>
      </c>
      <c r="B7" s="29" t="s">
        <v>8225</v>
      </c>
      <c r="C7" t="s">
        <v>3215</v>
      </c>
      <c r="D7" t="s">
        <v>3895</v>
      </c>
      <c r="E7" t="s">
        <v>473</v>
      </c>
      <c r="F7" t="s">
        <v>474</v>
      </c>
      <c r="G7" t="s">
        <v>475</v>
      </c>
      <c r="H7" t="s">
        <v>54</v>
      </c>
      <c r="I7" t="s">
        <v>476</v>
      </c>
      <c r="J7" t="s">
        <v>1736</v>
      </c>
      <c r="K7" t="s">
        <v>473</v>
      </c>
      <c r="L7" t="s">
        <v>8275</v>
      </c>
      <c r="M7" t="s">
        <v>3133</v>
      </c>
      <c r="N7" t="s">
        <v>10</v>
      </c>
      <c r="O7" t="s">
        <v>54</v>
      </c>
      <c r="P7" t="s">
        <v>946</v>
      </c>
      <c r="Q7" t="s">
        <v>2663</v>
      </c>
      <c r="R7" t="s">
        <v>1735</v>
      </c>
    </row>
    <row r="8" spans="1:18" x14ac:dyDescent="0.25">
      <c r="A8" s="28" t="str">
        <f>R8&amp;K8&amp;F8&amp;G8&amp;H8&amp;I8</f>
        <v>00378522Heritage Elementary School4863 S State Highway 1GraysonKY41143</v>
      </c>
      <c r="B8" s="29" t="s">
        <v>8225</v>
      </c>
      <c r="C8" t="s">
        <v>3215</v>
      </c>
      <c r="D8" t="s">
        <v>3946</v>
      </c>
      <c r="E8" t="s">
        <v>478</v>
      </c>
      <c r="F8" t="s">
        <v>479</v>
      </c>
      <c r="G8" t="s">
        <v>475</v>
      </c>
      <c r="H8" t="s">
        <v>54</v>
      </c>
      <c r="I8" t="s">
        <v>476</v>
      </c>
      <c r="J8" t="s">
        <v>1736</v>
      </c>
      <c r="K8" t="s">
        <v>478</v>
      </c>
      <c r="L8" t="s">
        <v>8276</v>
      </c>
      <c r="M8" t="s">
        <v>3133</v>
      </c>
      <c r="N8" t="s">
        <v>10</v>
      </c>
      <c r="O8" t="s">
        <v>54</v>
      </c>
      <c r="P8" t="s">
        <v>946</v>
      </c>
      <c r="Q8" t="s">
        <v>2663</v>
      </c>
      <c r="R8" t="s">
        <v>1735</v>
      </c>
    </row>
    <row r="9" spans="1:18" x14ac:dyDescent="0.25">
      <c r="A9" s="28" t="str">
        <f t="shared" si="0"/>
        <v>00378522Star Elementary School8249 E Us Highway 60RushKY41168</v>
      </c>
      <c r="B9" s="29" t="s">
        <v>8225</v>
      </c>
      <c r="C9" t="s">
        <v>3215</v>
      </c>
      <c r="D9" t="s">
        <v>4028</v>
      </c>
      <c r="E9" t="s">
        <v>488</v>
      </c>
      <c r="F9" t="s">
        <v>489</v>
      </c>
      <c r="G9" t="s">
        <v>490</v>
      </c>
      <c r="H9" t="s">
        <v>54</v>
      </c>
      <c r="I9" t="s">
        <v>491</v>
      </c>
      <c r="J9" t="s">
        <v>1736</v>
      </c>
      <c r="K9" t="s">
        <v>488</v>
      </c>
      <c r="L9" t="s">
        <v>8277</v>
      </c>
      <c r="M9" t="s">
        <v>3133</v>
      </c>
      <c r="N9" t="s">
        <v>10</v>
      </c>
      <c r="O9" t="s">
        <v>54</v>
      </c>
      <c r="P9" t="s">
        <v>946</v>
      </c>
      <c r="Q9" t="s">
        <v>2663</v>
      </c>
      <c r="R9" t="s">
        <v>1735</v>
      </c>
    </row>
    <row r="10" spans="1:18" x14ac:dyDescent="0.25">
      <c r="A10" s="28" t="str">
        <f t="shared" si="0"/>
        <v>00378522Tygart Creek Elementary School19743 W Us Highway 60Olive HillKY41164</v>
      </c>
      <c r="B10" s="29" t="s">
        <v>8225</v>
      </c>
      <c r="C10" t="s">
        <v>3215</v>
      </c>
      <c r="D10" t="s">
        <v>4034</v>
      </c>
      <c r="E10" t="s">
        <v>493</v>
      </c>
      <c r="F10" t="s">
        <v>494</v>
      </c>
      <c r="G10" t="s">
        <v>482</v>
      </c>
      <c r="H10" t="s">
        <v>54</v>
      </c>
      <c r="I10" t="s">
        <v>483</v>
      </c>
      <c r="J10" t="s">
        <v>1736</v>
      </c>
      <c r="K10" t="s">
        <v>493</v>
      </c>
      <c r="L10" t="s">
        <v>8278</v>
      </c>
      <c r="M10" t="s">
        <v>3133</v>
      </c>
      <c r="N10" t="s">
        <v>10</v>
      </c>
      <c r="O10" t="s">
        <v>54</v>
      </c>
      <c r="P10" t="s">
        <v>946</v>
      </c>
      <c r="Q10" t="s">
        <v>2663</v>
      </c>
      <c r="R10" t="s">
        <v>1735</v>
      </c>
    </row>
    <row r="11" spans="1:18" x14ac:dyDescent="0.25">
      <c r="A11" s="28" t="str">
        <f t="shared" si="0"/>
        <v>00378522Country Heights Elementary Sch4961 State Route 54OwensboroKY42303</v>
      </c>
      <c r="B11" s="29" t="s">
        <v>8225</v>
      </c>
      <c r="C11" t="s">
        <v>3215</v>
      </c>
      <c r="D11" t="s">
        <v>3905</v>
      </c>
      <c r="E11" t="s">
        <v>661</v>
      </c>
      <c r="F11" t="s">
        <v>662</v>
      </c>
      <c r="G11" t="s">
        <v>658</v>
      </c>
      <c r="H11" t="s">
        <v>54</v>
      </c>
      <c r="I11" t="s">
        <v>663</v>
      </c>
      <c r="J11" t="s">
        <v>1736</v>
      </c>
      <c r="K11" t="s">
        <v>661</v>
      </c>
      <c r="L11" t="s">
        <v>8279</v>
      </c>
      <c r="M11" t="s">
        <v>3133</v>
      </c>
      <c r="N11" t="s">
        <v>10</v>
      </c>
      <c r="O11" t="s">
        <v>54</v>
      </c>
      <c r="P11" t="s">
        <v>946</v>
      </c>
      <c r="Q11" t="s">
        <v>2663</v>
      </c>
      <c r="R11" t="s">
        <v>1735</v>
      </c>
    </row>
    <row r="12" spans="1:18" x14ac:dyDescent="0.25">
      <c r="A12" s="28" t="str">
        <f t="shared" si="0"/>
        <v>00378522East View Elementary School6104 State Route 405OwensboroKY42303</v>
      </c>
      <c r="B12" s="29" t="s">
        <v>8225</v>
      </c>
      <c r="C12" t="s">
        <v>3215</v>
      </c>
      <c r="D12" t="s">
        <v>3914</v>
      </c>
      <c r="E12" t="s">
        <v>668</v>
      </c>
      <c r="F12" t="s">
        <v>669</v>
      </c>
      <c r="G12" t="s">
        <v>658</v>
      </c>
      <c r="H12" t="s">
        <v>54</v>
      </c>
      <c r="I12" t="s">
        <v>663</v>
      </c>
      <c r="J12" t="s">
        <v>1736</v>
      </c>
      <c r="K12" t="s">
        <v>668</v>
      </c>
      <c r="L12" t="s">
        <v>8280</v>
      </c>
      <c r="M12" t="s">
        <v>3133</v>
      </c>
      <c r="N12" t="s">
        <v>10</v>
      </c>
      <c r="O12" t="s">
        <v>54</v>
      </c>
      <c r="P12" t="s">
        <v>946</v>
      </c>
      <c r="Q12" t="s">
        <v>2663</v>
      </c>
      <c r="R12" t="s">
        <v>1735</v>
      </c>
    </row>
    <row r="13" spans="1:18" x14ac:dyDescent="0.25">
      <c r="A13" s="28" t="str">
        <f t="shared" si="0"/>
        <v>00378522Highland Elementary School2909 Highway 54OwensboroKY42303</v>
      </c>
      <c r="B13" s="29" t="s">
        <v>8225</v>
      </c>
      <c r="C13" t="s">
        <v>3215</v>
      </c>
      <c r="D13" t="s">
        <v>3949</v>
      </c>
      <c r="E13" t="s">
        <v>673</v>
      </c>
      <c r="F13" t="s">
        <v>674</v>
      </c>
      <c r="G13" t="s">
        <v>658</v>
      </c>
      <c r="H13" t="s">
        <v>54</v>
      </c>
      <c r="I13" t="s">
        <v>663</v>
      </c>
      <c r="J13" t="s">
        <v>1736</v>
      </c>
      <c r="K13" t="s">
        <v>673</v>
      </c>
      <c r="L13" t="s">
        <v>8281</v>
      </c>
      <c r="M13" t="s">
        <v>3133</v>
      </c>
      <c r="N13" t="s">
        <v>10</v>
      </c>
      <c r="O13" t="s">
        <v>54</v>
      </c>
      <c r="P13" t="s">
        <v>946</v>
      </c>
      <c r="Q13" t="s">
        <v>2663</v>
      </c>
      <c r="R13" t="s">
        <v>1735</v>
      </c>
    </row>
    <row r="14" spans="1:18" x14ac:dyDescent="0.25">
      <c r="A14" s="28" t="str">
        <f t="shared" si="0"/>
        <v>00378522Meadow Lands Elementary School3500 Hayden RdOwensboroKY42303</v>
      </c>
      <c r="B14" s="29" t="s">
        <v>8225</v>
      </c>
      <c r="C14" t="s">
        <v>3215</v>
      </c>
      <c r="D14" t="s">
        <v>3978</v>
      </c>
      <c r="E14" t="s">
        <v>676</v>
      </c>
      <c r="F14" t="s">
        <v>677</v>
      </c>
      <c r="G14" t="s">
        <v>658</v>
      </c>
      <c r="H14" t="s">
        <v>54</v>
      </c>
      <c r="I14" t="s">
        <v>663</v>
      </c>
      <c r="J14" t="s">
        <v>1736</v>
      </c>
      <c r="K14" t="s">
        <v>676</v>
      </c>
      <c r="L14" t="s">
        <v>8282</v>
      </c>
      <c r="M14" t="s">
        <v>3133</v>
      </c>
      <c r="N14" t="s">
        <v>10</v>
      </c>
      <c r="O14" t="s">
        <v>54</v>
      </c>
      <c r="P14" t="s">
        <v>946</v>
      </c>
      <c r="Q14" t="s">
        <v>2663</v>
      </c>
      <c r="R14" t="s">
        <v>1735</v>
      </c>
    </row>
    <row r="15" spans="1:18" x14ac:dyDescent="0.25">
      <c r="A15" s="28" t="str">
        <f t="shared" si="0"/>
        <v>00378522Sorgho Elementary School5390 Highway 56OwensboroKY42301</v>
      </c>
      <c r="B15" s="29" t="s">
        <v>8225</v>
      </c>
      <c r="C15" t="s">
        <v>3215</v>
      </c>
      <c r="D15" t="s">
        <v>4022</v>
      </c>
      <c r="E15" t="s">
        <v>679</v>
      </c>
      <c r="F15" t="s">
        <v>680</v>
      </c>
      <c r="G15" t="s">
        <v>658</v>
      </c>
      <c r="H15" t="s">
        <v>54</v>
      </c>
      <c r="I15" t="s">
        <v>659</v>
      </c>
      <c r="J15" t="s">
        <v>1736</v>
      </c>
      <c r="K15" t="s">
        <v>679</v>
      </c>
      <c r="L15" t="s">
        <v>8283</v>
      </c>
      <c r="M15" t="s">
        <v>3133</v>
      </c>
      <c r="N15" t="s">
        <v>10</v>
      </c>
      <c r="O15" t="s">
        <v>54</v>
      </c>
      <c r="P15" t="s">
        <v>946</v>
      </c>
      <c r="Q15" t="s">
        <v>2663</v>
      </c>
      <c r="R15" t="s">
        <v>1735</v>
      </c>
    </row>
    <row r="16" spans="1:18" x14ac:dyDescent="0.25">
      <c r="A16" s="28" t="str">
        <f t="shared" si="0"/>
        <v>00378522Southern Oaks Elementary Sch7525 Us Highway 431UticaKY42376</v>
      </c>
      <c r="B16" s="29" t="s">
        <v>8225</v>
      </c>
      <c r="C16" t="s">
        <v>3215</v>
      </c>
      <c r="D16" t="s">
        <v>4023</v>
      </c>
      <c r="E16" t="s">
        <v>682</v>
      </c>
      <c r="F16" t="s">
        <v>683</v>
      </c>
      <c r="G16" t="s">
        <v>684</v>
      </c>
      <c r="H16" t="s">
        <v>54</v>
      </c>
      <c r="I16" t="s">
        <v>685</v>
      </c>
      <c r="J16" t="s">
        <v>1736</v>
      </c>
      <c r="K16" t="s">
        <v>682</v>
      </c>
      <c r="L16" t="s">
        <v>8284</v>
      </c>
      <c r="M16" t="s">
        <v>3133</v>
      </c>
      <c r="N16" t="s">
        <v>10</v>
      </c>
      <c r="O16" t="s">
        <v>54</v>
      </c>
      <c r="P16" t="s">
        <v>946</v>
      </c>
      <c r="Q16" t="s">
        <v>2663</v>
      </c>
      <c r="R16" t="s">
        <v>1735</v>
      </c>
    </row>
    <row r="17" spans="1:18" x14ac:dyDescent="0.25">
      <c r="A17" s="28" t="str">
        <f t="shared" si="0"/>
        <v>00378522West Louisville ES8400 State Route 56OwensboroKY42301</v>
      </c>
      <c r="B17" s="29" t="s">
        <v>8225</v>
      </c>
      <c r="C17" t="s">
        <v>3215</v>
      </c>
      <c r="D17" t="s">
        <v>4044</v>
      </c>
      <c r="E17" t="s">
        <v>4197</v>
      </c>
      <c r="F17" t="s">
        <v>690</v>
      </c>
      <c r="G17" t="s">
        <v>658</v>
      </c>
      <c r="H17" t="s">
        <v>54</v>
      </c>
      <c r="I17" t="s">
        <v>659</v>
      </c>
      <c r="J17" t="s">
        <v>1736</v>
      </c>
      <c r="K17" t="s">
        <v>4197</v>
      </c>
      <c r="L17" t="s">
        <v>8285</v>
      </c>
      <c r="M17" t="s">
        <v>3133</v>
      </c>
      <c r="N17" t="s">
        <v>10</v>
      </c>
      <c r="O17" t="s">
        <v>54</v>
      </c>
      <c r="P17" t="s">
        <v>946</v>
      </c>
      <c r="Q17" t="s">
        <v>2663</v>
      </c>
      <c r="R17" t="s">
        <v>1735</v>
      </c>
    </row>
    <row r="18" spans="1:18" x14ac:dyDescent="0.25">
      <c r="A18" s="28" t="str">
        <f t="shared" si="0"/>
        <v>00378522Whitesville ES9656 State Route 54WhitesvilleKY42378</v>
      </c>
      <c r="B18" s="29" t="s">
        <v>8225</v>
      </c>
      <c r="C18" t="s">
        <v>3215</v>
      </c>
      <c r="D18" t="s">
        <v>4048</v>
      </c>
      <c r="E18" t="s">
        <v>4196</v>
      </c>
      <c r="F18" t="s">
        <v>692</v>
      </c>
      <c r="G18" t="s">
        <v>693</v>
      </c>
      <c r="H18" t="s">
        <v>54</v>
      </c>
      <c r="I18" t="s">
        <v>694</v>
      </c>
      <c r="J18" t="s">
        <v>1736</v>
      </c>
      <c r="K18" t="s">
        <v>4196</v>
      </c>
      <c r="L18" t="s">
        <v>8286</v>
      </c>
      <c r="M18" t="s">
        <v>3133</v>
      </c>
      <c r="N18" t="s">
        <v>10</v>
      </c>
      <c r="O18" t="s">
        <v>54</v>
      </c>
      <c r="P18" t="s">
        <v>946</v>
      </c>
      <c r="Q18" t="s">
        <v>2663</v>
      </c>
      <c r="R18" t="s">
        <v>1735</v>
      </c>
    </row>
    <row r="19" spans="1:18" x14ac:dyDescent="0.25">
      <c r="A19" s="28" t="str">
        <f t="shared" si="0"/>
        <v>00378522Garrett Morgan Elementary Sch1150 Passage Mound WayLexingtonKY40509</v>
      </c>
      <c r="B19" s="29" t="s">
        <v>8225</v>
      </c>
      <c r="C19" t="s">
        <v>3215</v>
      </c>
      <c r="D19" t="s">
        <v>3935</v>
      </c>
      <c r="E19" t="s">
        <v>821</v>
      </c>
      <c r="F19" t="s">
        <v>822</v>
      </c>
      <c r="G19" t="s">
        <v>776</v>
      </c>
      <c r="H19" t="s">
        <v>54</v>
      </c>
      <c r="I19" t="s">
        <v>789</v>
      </c>
      <c r="J19" t="s">
        <v>1736</v>
      </c>
      <c r="K19" t="s">
        <v>821</v>
      </c>
      <c r="L19" t="s">
        <v>8287</v>
      </c>
      <c r="M19" t="s">
        <v>3133</v>
      </c>
      <c r="N19" t="s">
        <v>10</v>
      </c>
      <c r="O19" t="s">
        <v>54</v>
      </c>
      <c r="P19" t="s">
        <v>946</v>
      </c>
      <c r="Q19" t="s">
        <v>2663</v>
      </c>
      <c r="R19" t="s">
        <v>1735</v>
      </c>
    </row>
    <row r="20" spans="1:18" x14ac:dyDescent="0.25">
      <c r="A20" s="28" t="str">
        <f t="shared" si="0"/>
        <v>00378522Andre Lucas ES2115 Airborne StFort CampbellKY42223</v>
      </c>
      <c r="B20" s="29" t="s">
        <v>8225</v>
      </c>
      <c r="C20" t="s">
        <v>3215</v>
      </c>
      <c r="D20" t="s">
        <v>3870</v>
      </c>
      <c r="E20" t="s">
        <v>4278</v>
      </c>
      <c r="F20" t="s">
        <v>962</v>
      </c>
      <c r="G20" t="s">
        <v>963</v>
      </c>
      <c r="H20" t="s">
        <v>54</v>
      </c>
      <c r="I20" t="s">
        <v>964</v>
      </c>
      <c r="J20" t="s">
        <v>1736</v>
      </c>
      <c r="K20" t="s">
        <v>4278</v>
      </c>
      <c r="L20" t="s">
        <v>8288</v>
      </c>
      <c r="M20" t="s">
        <v>3133</v>
      </c>
      <c r="N20" t="s">
        <v>10</v>
      </c>
      <c r="O20" t="s">
        <v>54</v>
      </c>
      <c r="P20" t="s">
        <v>946</v>
      </c>
      <c r="Q20" t="s">
        <v>2663</v>
      </c>
      <c r="R20" t="s">
        <v>1735</v>
      </c>
    </row>
    <row r="21" spans="1:18" x14ac:dyDescent="0.25">
      <c r="A21" s="28" t="str">
        <f t="shared" si="0"/>
        <v>00378522Barkley Elementary School177 Gorgas AveFort CampbellKY42223</v>
      </c>
      <c r="B21" s="29" t="s">
        <v>8225</v>
      </c>
      <c r="C21" t="s">
        <v>3215</v>
      </c>
      <c r="D21" t="s">
        <v>3875</v>
      </c>
      <c r="E21" t="s">
        <v>966</v>
      </c>
      <c r="F21" t="s">
        <v>967</v>
      </c>
      <c r="G21" t="s">
        <v>963</v>
      </c>
      <c r="H21" t="s">
        <v>54</v>
      </c>
      <c r="I21" t="s">
        <v>964</v>
      </c>
      <c r="J21" t="s">
        <v>1736</v>
      </c>
      <c r="K21" t="s">
        <v>966</v>
      </c>
      <c r="L21" t="s">
        <v>8289</v>
      </c>
      <c r="M21" t="s">
        <v>3133</v>
      </c>
      <c r="N21" t="s">
        <v>10</v>
      </c>
      <c r="O21" t="s">
        <v>54</v>
      </c>
      <c r="P21" t="s">
        <v>946</v>
      </c>
      <c r="Q21" t="s">
        <v>2663</v>
      </c>
      <c r="R21" t="s">
        <v>1735</v>
      </c>
    </row>
    <row r="22" spans="1:18" x14ac:dyDescent="0.25">
      <c r="A22" s="28" t="str">
        <f t="shared" si="0"/>
        <v>00378522Barsanti Elementary School7409 McAuliffe LoopFort CampbellKY42223</v>
      </c>
      <c r="B22" s="29" t="s">
        <v>8225</v>
      </c>
      <c r="C22" t="s">
        <v>3215</v>
      </c>
      <c r="D22" t="s">
        <v>3877</v>
      </c>
      <c r="E22" t="s">
        <v>969</v>
      </c>
      <c r="F22" t="s">
        <v>970</v>
      </c>
      <c r="G22" t="s">
        <v>963</v>
      </c>
      <c r="H22" t="s">
        <v>54</v>
      </c>
      <c r="I22" t="s">
        <v>964</v>
      </c>
      <c r="J22" t="s">
        <v>1736</v>
      </c>
      <c r="K22" t="s">
        <v>969</v>
      </c>
      <c r="L22" t="s">
        <v>8290</v>
      </c>
      <c r="M22" t="s">
        <v>3133</v>
      </c>
      <c r="N22" t="s">
        <v>10</v>
      </c>
      <c r="O22" t="s">
        <v>54</v>
      </c>
      <c r="P22" t="s">
        <v>946</v>
      </c>
      <c r="Q22" t="s">
        <v>2663</v>
      </c>
      <c r="R22" t="s">
        <v>1735</v>
      </c>
    </row>
    <row r="23" spans="1:18" x14ac:dyDescent="0.25">
      <c r="A23" s="28" t="str">
        <f t="shared" si="0"/>
        <v>00378522Marshall Elementary School70 Texas AveFort CampbellKY42223</v>
      </c>
      <c r="B23" s="29" t="s">
        <v>8225</v>
      </c>
      <c r="C23" t="s">
        <v>3215</v>
      </c>
      <c r="D23" t="s">
        <v>3972</v>
      </c>
      <c r="E23" t="s">
        <v>972</v>
      </c>
      <c r="F23" t="s">
        <v>973</v>
      </c>
      <c r="G23" t="s">
        <v>963</v>
      </c>
      <c r="H23" t="s">
        <v>54</v>
      </c>
      <c r="I23" t="s">
        <v>964</v>
      </c>
      <c r="J23" t="s">
        <v>1736</v>
      </c>
      <c r="K23" t="s">
        <v>972</v>
      </c>
      <c r="L23" t="s">
        <v>8291</v>
      </c>
      <c r="M23" t="s">
        <v>3133</v>
      </c>
      <c r="N23" t="s">
        <v>10</v>
      </c>
      <c r="O23" t="s">
        <v>54</v>
      </c>
      <c r="P23" t="s">
        <v>946</v>
      </c>
      <c r="Q23" t="s">
        <v>2663</v>
      </c>
      <c r="R23" t="s">
        <v>1735</v>
      </c>
    </row>
    <row r="24" spans="1:18" x14ac:dyDescent="0.25">
      <c r="A24" s="28" t="str">
        <f t="shared" si="0"/>
        <v>00378522Kingsolver Elementary School844 Old Ironside Bldg 1390Fort KnoxKY40121</v>
      </c>
      <c r="B24" s="29" t="s">
        <v>8225</v>
      </c>
      <c r="C24" t="s">
        <v>3215</v>
      </c>
      <c r="D24" t="s">
        <v>3959</v>
      </c>
      <c r="E24" t="s">
        <v>977</v>
      </c>
      <c r="F24" t="s">
        <v>4282</v>
      </c>
      <c r="G24" t="s">
        <v>978</v>
      </c>
      <c r="H24" t="s">
        <v>54</v>
      </c>
      <c r="I24" t="s">
        <v>979</v>
      </c>
      <c r="J24" t="s">
        <v>1736</v>
      </c>
      <c r="K24" t="s">
        <v>977</v>
      </c>
      <c r="L24" t="s">
        <v>8292</v>
      </c>
      <c r="M24" t="s">
        <v>3133</v>
      </c>
      <c r="N24" t="s">
        <v>10</v>
      </c>
      <c r="O24" t="s">
        <v>54</v>
      </c>
      <c r="P24" t="s">
        <v>946</v>
      </c>
      <c r="Q24" t="s">
        <v>2663</v>
      </c>
      <c r="R24" t="s">
        <v>1735</v>
      </c>
    </row>
    <row r="25" spans="1:18" x14ac:dyDescent="0.25">
      <c r="A25" s="28" t="str">
        <f t="shared" si="0"/>
        <v>00378522Van Voorhis Elementary School120 Folger St Bldg 5550Fort KnoxKY40121</v>
      </c>
      <c r="B25" s="29" t="s">
        <v>8225</v>
      </c>
      <c r="C25" t="s">
        <v>3215</v>
      </c>
      <c r="D25" t="s">
        <v>4037</v>
      </c>
      <c r="E25" t="s">
        <v>981</v>
      </c>
      <c r="F25" t="s">
        <v>982</v>
      </c>
      <c r="G25" t="s">
        <v>978</v>
      </c>
      <c r="H25" t="s">
        <v>54</v>
      </c>
      <c r="I25" t="s">
        <v>979</v>
      </c>
      <c r="J25" t="s">
        <v>1736</v>
      </c>
      <c r="K25" t="s">
        <v>981</v>
      </c>
      <c r="L25" t="s">
        <v>8293</v>
      </c>
      <c r="M25" t="s">
        <v>3133</v>
      </c>
      <c r="N25" t="s">
        <v>10</v>
      </c>
      <c r="O25" t="s">
        <v>54</v>
      </c>
      <c r="P25" t="s">
        <v>946</v>
      </c>
      <c r="Q25" t="s">
        <v>2663</v>
      </c>
      <c r="R25" t="s">
        <v>1735</v>
      </c>
    </row>
    <row r="26" spans="1:18" x14ac:dyDescent="0.25">
      <c r="A26" s="28" t="str">
        <f t="shared" si="0"/>
        <v>00378522Carr Elementary School400 W State Line StFultonKY42041</v>
      </c>
      <c r="B26" s="29" t="s">
        <v>8225</v>
      </c>
      <c r="C26" t="s">
        <v>3215</v>
      </c>
      <c r="D26" t="s">
        <v>3893</v>
      </c>
      <c r="E26" t="s">
        <v>1005</v>
      </c>
      <c r="F26" t="s">
        <v>1006</v>
      </c>
      <c r="G26" t="s">
        <v>1007</v>
      </c>
      <c r="H26" t="s">
        <v>54</v>
      </c>
      <c r="I26" t="s">
        <v>1008</v>
      </c>
      <c r="J26" t="s">
        <v>1736</v>
      </c>
      <c r="K26" t="s">
        <v>1005</v>
      </c>
      <c r="L26" t="s">
        <v>8294</v>
      </c>
      <c r="M26" t="s">
        <v>3133</v>
      </c>
      <c r="N26" t="s">
        <v>10</v>
      </c>
      <c r="O26" t="s">
        <v>54</v>
      </c>
      <c r="P26" t="s">
        <v>946</v>
      </c>
      <c r="Q26" t="s">
        <v>2663</v>
      </c>
      <c r="R26" t="s">
        <v>1735</v>
      </c>
    </row>
    <row r="27" spans="1:18" x14ac:dyDescent="0.25">
      <c r="A27" s="28" t="str">
        <f t="shared" si="0"/>
        <v>00378522Meadow View ES1255 W Vine StRadcliffKY40160</v>
      </c>
      <c r="B27" s="29" t="s">
        <v>8225</v>
      </c>
      <c r="C27" t="s">
        <v>3215</v>
      </c>
      <c r="D27" t="s">
        <v>3979</v>
      </c>
      <c r="E27" t="s">
        <v>4323</v>
      </c>
      <c r="F27" t="s">
        <v>1162</v>
      </c>
      <c r="G27" t="s">
        <v>1163</v>
      </c>
      <c r="H27" t="s">
        <v>54</v>
      </c>
      <c r="I27" t="s">
        <v>1164</v>
      </c>
      <c r="J27" t="s">
        <v>1736</v>
      </c>
      <c r="K27" t="s">
        <v>4323</v>
      </c>
      <c r="L27" t="s">
        <v>8295</v>
      </c>
      <c r="M27" t="s">
        <v>3133</v>
      </c>
      <c r="N27" t="s">
        <v>10</v>
      </c>
      <c r="O27" t="s">
        <v>54</v>
      </c>
      <c r="P27" t="s">
        <v>946</v>
      </c>
      <c r="Q27" t="s">
        <v>2663</v>
      </c>
      <c r="R27" t="s">
        <v>1735</v>
      </c>
    </row>
    <row r="28" spans="1:18" x14ac:dyDescent="0.25">
      <c r="A28" s="28" t="str">
        <f t="shared" si="0"/>
        <v>00378522Wallins ESPo Box 10Wallins CreekKY40873</v>
      </c>
      <c r="B28" s="29" t="s">
        <v>8225</v>
      </c>
      <c r="C28" t="s">
        <v>3215</v>
      </c>
      <c r="D28" t="s">
        <v>4039</v>
      </c>
      <c r="E28" t="s">
        <v>4377</v>
      </c>
      <c r="F28" t="s">
        <v>4140</v>
      </c>
      <c r="G28" t="s">
        <v>1206</v>
      </c>
      <c r="H28" t="s">
        <v>54</v>
      </c>
      <c r="I28" t="s">
        <v>1207</v>
      </c>
      <c r="J28" t="s">
        <v>1736</v>
      </c>
      <c r="K28" t="s">
        <v>4377</v>
      </c>
      <c r="L28" t="s">
        <v>8296</v>
      </c>
      <c r="M28" t="s">
        <v>3133</v>
      </c>
      <c r="N28" t="s">
        <v>10</v>
      </c>
      <c r="O28" t="s">
        <v>54</v>
      </c>
      <c r="P28" t="s">
        <v>946</v>
      </c>
      <c r="Q28" t="s">
        <v>2663</v>
      </c>
      <c r="R28" t="s">
        <v>1735</v>
      </c>
    </row>
    <row r="29" spans="1:18" x14ac:dyDescent="0.25">
      <c r="A29" s="28" t="str">
        <f t="shared" si="0"/>
        <v>00378522Westside ES1585 Ky Highway 356CynthianaKY41031</v>
      </c>
      <c r="B29" s="29" t="s">
        <v>8225</v>
      </c>
      <c r="C29" t="s">
        <v>3215</v>
      </c>
      <c r="D29" t="s">
        <v>4047</v>
      </c>
      <c r="E29" t="s">
        <v>4385</v>
      </c>
      <c r="F29" t="s">
        <v>3841</v>
      </c>
      <c r="G29" t="s">
        <v>1218</v>
      </c>
      <c r="H29" t="s">
        <v>54</v>
      </c>
      <c r="I29" t="s">
        <v>1219</v>
      </c>
      <c r="J29" t="s">
        <v>1736</v>
      </c>
      <c r="K29" t="s">
        <v>4385</v>
      </c>
      <c r="L29" t="s">
        <v>8297</v>
      </c>
      <c r="M29" t="s">
        <v>3133</v>
      </c>
      <c r="N29" t="s">
        <v>10</v>
      </c>
      <c r="O29" t="s">
        <v>54</v>
      </c>
      <c r="P29" t="s">
        <v>946</v>
      </c>
      <c r="Q29" t="s">
        <v>2663</v>
      </c>
      <c r="R29" t="s">
        <v>1735</v>
      </c>
    </row>
    <row r="30" spans="1:18" x14ac:dyDescent="0.25">
      <c r="A30" s="28" t="str">
        <f t="shared" si="0"/>
        <v>00378522Duvalle Education Center3610 Bohne AveLouisvilleKY40211</v>
      </c>
      <c r="B30" s="29" t="s">
        <v>8225</v>
      </c>
      <c r="C30" t="s">
        <v>3215</v>
      </c>
      <c r="D30" t="s">
        <v>3911</v>
      </c>
      <c r="E30" t="s">
        <v>1449</v>
      </c>
      <c r="F30" t="s">
        <v>1450</v>
      </c>
      <c r="G30" t="s">
        <v>382</v>
      </c>
      <c r="H30" t="s">
        <v>54</v>
      </c>
      <c r="I30" t="s">
        <v>1364</v>
      </c>
      <c r="J30" t="s">
        <v>1736</v>
      </c>
      <c r="K30" t="s">
        <v>1449</v>
      </c>
      <c r="L30" t="s">
        <v>8298</v>
      </c>
      <c r="M30" t="s">
        <v>3133</v>
      </c>
      <c r="N30" t="s">
        <v>10</v>
      </c>
      <c r="O30" t="s">
        <v>54</v>
      </c>
      <c r="P30" t="s">
        <v>946</v>
      </c>
      <c r="Q30" t="s">
        <v>2663</v>
      </c>
      <c r="R30" t="s">
        <v>1735</v>
      </c>
    </row>
    <row r="31" spans="1:18" x14ac:dyDescent="0.25">
      <c r="A31" s="28" t="str">
        <f t="shared" si="0"/>
        <v>00378522Home Of The Innocents-Weinberg1100 E Market StLouisvilleKY40206</v>
      </c>
      <c r="B31" s="29" t="s">
        <v>8225</v>
      </c>
      <c r="C31" t="s">
        <v>3215</v>
      </c>
      <c r="D31" t="s">
        <v>3950</v>
      </c>
      <c r="E31" t="s">
        <v>1507</v>
      </c>
      <c r="F31" t="s">
        <v>1508</v>
      </c>
      <c r="G31" t="s">
        <v>382</v>
      </c>
      <c r="H31" t="s">
        <v>54</v>
      </c>
      <c r="I31" t="s">
        <v>1402</v>
      </c>
      <c r="J31" t="s">
        <v>1736</v>
      </c>
      <c r="K31" t="s">
        <v>1507</v>
      </c>
      <c r="L31" t="s">
        <v>8299</v>
      </c>
      <c r="M31" t="s">
        <v>3133</v>
      </c>
      <c r="N31" t="s">
        <v>10</v>
      </c>
      <c r="O31" t="s">
        <v>54</v>
      </c>
      <c r="P31" t="s">
        <v>946</v>
      </c>
      <c r="Q31" t="s">
        <v>2663</v>
      </c>
      <c r="R31" t="s">
        <v>1735</v>
      </c>
    </row>
    <row r="32" spans="1:18" x14ac:dyDescent="0.25">
      <c r="A32" s="28" t="str">
        <f t="shared" si="0"/>
        <v>00378522Western Day Treatment Program1900 S 7th StLouisvilleKY40208</v>
      </c>
      <c r="B32" s="29" t="s">
        <v>8225</v>
      </c>
      <c r="C32" t="s">
        <v>3215</v>
      </c>
      <c r="D32" t="s">
        <v>4046</v>
      </c>
      <c r="E32" t="s">
        <v>1640</v>
      </c>
      <c r="F32" t="s">
        <v>1566</v>
      </c>
      <c r="G32" t="s">
        <v>382</v>
      </c>
      <c r="H32" t="s">
        <v>54</v>
      </c>
      <c r="I32" t="s">
        <v>1423</v>
      </c>
      <c r="J32" t="s">
        <v>1736</v>
      </c>
      <c r="K32" t="s">
        <v>1640</v>
      </c>
      <c r="L32" t="s">
        <v>8300</v>
      </c>
      <c r="M32" t="s">
        <v>3133</v>
      </c>
      <c r="N32" t="s">
        <v>10</v>
      </c>
      <c r="O32" t="s">
        <v>54</v>
      </c>
      <c r="P32" t="s">
        <v>946</v>
      </c>
      <c r="Q32" t="s">
        <v>2663</v>
      </c>
      <c r="R32" t="s">
        <v>1735</v>
      </c>
    </row>
    <row r="33" spans="1:18" x14ac:dyDescent="0.25">
      <c r="A33" s="28" t="str">
        <f t="shared" si="0"/>
        <v>00378522Jenkins ES-Burdine11497 Hwy 805BurdineKY41517</v>
      </c>
      <c r="B33" s="29" t="s">
        <v>8225</v>
      </c>
      <c r="C33" t="s">
        <v>3215</v>
      </c>
      <c r="D33" t="s">
        <v>3954</v>
      </c>
      <c r="E33" t="s">
        <v>4434</v>
      </c>
      <c r="F33" t="s">
        <v>1662</v>
      </c>
      <c r="G33" t="s">
        <v>1663</v>
      </c>
      <c r="H33" t="s">
        <v>54</v>
      </c>
      <c r="I33" t="s">
        <v>1664</v>
      </c>
      <c r="J33" t="s">
        <v>1736</v>
      </c>
      <c r="K33" t="s">
        <v>4434</v>
      </c>
      <c r="L33" t="s">
        <v>8301</v>
      </c>
      <c r="M33" t="s">
        <v>3133</v>
      </c>
      <c r="N33" t="s">
        <v>10</v>
      </c>
      <c r="O33" t="s">
        <v>54</v>
      </c>
      <c r="P33" t="s">
        <v>946</v>
      </c>
      <c r="Q33" t="s">
        <v>2663</v>
      </c>
      <c r="R33" t="s">
        <v>1735</v>
      </c>
    </row>
    <row r="34" spans="1:18" x14ac:dyDescent="0.25">
      <c r="A34" s="28" t="str">
        <f t="shared" si="0"/>
        <v>00378522Central Elementary School1715 Euclid AvePaintsvilleKY41240</v>
      </c>
      <c r="B34" s="29" t="s">
        <v>8225</v>
      </c>
      <c r="C34" t="s">
        <v>3215</v>
      </c>
      <c r="D34" t="s">
        <v>3898</v>
      </c>
      <c r="E34" t="s">
        <v>1056</v>
      </c>
      <c r="F34" t="s">
        <v>1675</v>
      </c>
      <c r="G34" t="s">
        <v>1676</v>
      </c>
      <c r="H34" t="s">
        <v>54</v>
      </c>
      <c r="I34" t="s">
        <v>1677</v>
      </c>
      <c r="J34" t="s">
        <v>1736</v>
      </c>
      <c r="K34" t="s">
        <v>1056</v>
      </c>
      <c r="L34" t="s">
        <v>8302</v>
      </c>
      <c r="M34" t="s">
        <v>3133</v>
      </c>
      <c r="N34" t="s">
        <v>10</v>
      </c>
      <c r="O34" t="s">
        <v>54</v>
      </c>
      <c r="P34" t="s">
        <v>946</v>
      </c>
      <c r="Q34" t="s">
        <v>2663</v>
      </c>
      <c r="R34" t="s">
        <v>1735</v>
      </c>
    </row>
    <row r="35" spans="1:18" x14ac:dyDescent="0.25">
      <c r="A35" s="28" t="str">
        <f t="shared" si="0"/>
        <v>00378522Flat Gap Elementary School1450 Ky Route 689 EFlatgapKY41219</v>
      </c>
      <c r="B35" s="29" t="s">
        <v>8225</v>
      </c>
      <c r="C35" t="s">
        <v>3215</v>
      </c>
      <c r="D35" t="s">
        <v>3923</v>
      </c>
      <c r="E35" t="s">
        <v>1679</v>
      </c>
      <c r="F35" t="s">
        <v>1680</v>
      </c>
      <c r="G35" t="s">
        <v>1681</v>
      </c>
      <c r="H35" t="s">
        <v>54</v>
      </c>
      <c r="I35" t="s">
        <v>1682</v>
      </c>
      <c r="J35" t="s">
        <v>1736</v>
      </c>
      <c r="K35" t="s">
        <v>1679</v>
      </c>
      <c r="L35" t="s">
        <v>8303</v>
      </c>
      <c r="M35" t="s">
        <v>3133</v>
      </c>
      <c r="N35" t="s">
        <v>10</v>
      </c>
      <c r="O35" t="s">
        <v>54</v>
      </c>
      <c r="P35" t="s">
        <v>946</v>
      </c>
      <c r="Q35" t="s">
        <v>2663</v>
      </c>
      <c r="R35" t="s">
        <v>1735</v>
      </c>
    </row>
    <row r="36" spans="1:18" x14ac:dyDescent="0.25">
      <c r="A36" s="28" t="str">
        <f t="shared" si="0"/>
        <v>00378522Highland Elementary School649 Us Highway 23 SStaffordsvlleKY41256</v>
      </c>
      <c r="B36" s="29" t="s">
        <v>8225</v>
      </c>
      <c r="C36" t="s">
        <v>3215</v>
      </c>
      <c r="D36" t="s">
        <v>3947</v>
      </c>
      <c r="E36" t="s">
        <v>673</v>
      </c>
      <c r="F36" t="s">
        <v>1684</v>
      </c>
      <c r="G36" t="s">
        <v>1685</v>
      </c>
      <c r="H36" t="s">
        <v>54</v>
      </c>
      <c r="I36" t="s">
        <v>1686</v>
      </c>
      <c r="J36" t="s">
        <v>1736</v>
      </c>
      <c r="K36" t="s">
        <v>673</v>
      </c>
      <c r="L36" t="s">
        <v>8304</v>
      </c>
      <c r="M36" t="s">
        <v>3133</v>
      </c>
      <c r="N36" t="s">
        <v>10</v>
      </c>
      <c r="O36" t="s">
        <v>54</v>
      </c>
      <c r="P36" t="s">
        <v>946</v>
      </c>
      <c r="Q36" t="s">
        <v>2663</v>
      </c>
      <c r="R36" t="s">
        <v>1735</v>
      </c>
    </row>
    <row r="37" spans="1:18" x14ac:dyDescent="0.25">
      <c r="A37" s="28" t="str">
        <f t="shared" si="0"/>
        <v>00378522Highland Elementary School649 Us Highway 23 SStaffordsvlleKY41256</v>
      </c>
      <c r="B37" s="29" t="s">
        <v>8225</v>
      </c>
      <c r="C37" t="s">
        <v>3215</v>
      </c>
      <c r="D37" t="s">
        <v>3948</v>
      </c>
      <c r="E37" t="s">
        <v>673</v>
      </c>
      <c r="F37" t="s">
        <v>1684</v>
      </c>
      <c r="G37" t="s">
        <v>1685</v>
      </c>
      <c r="H37" t="s">
        <v>54</v>
      </c>
      <c r="I37" t="s">
        <v>1686</v>
      </c>
      <c r="J37" t="s">
        <v>1736</v>
      </c>
      <c r="K37" t="s">
        <v>673</v>
      </c>
      <c r="L37" t="s">
        <v>8305</v>
      </c>
      <c r="M37" t="s">
        <v>3133</v>
      </c>
      <c r="N37" t="s">
        <v>10</v>
      </c>
      <c r="O37" t="s">
        <v>54</v>
      </c>
      <c r="P37" t="s">
        <v>946</v>
      </c>
      <c r="Q37" t="s">
        <v>2663</v>
      </c>
      <c r="R37" t="s">
        <v>1735</v>
      </c>
    </row>
    <row r="38" spans="1:18" x14ac:dyDescent="0.25">
      <c r="A38" s="28" t="str">
        <f t="shared" si="0"/>
        <v>00378522Porter Elementary School7210 Us Highway 321 SHagerhillKY41222</v>
      </c>
      <c r="B38" s="29" t="s">
        <v>8225</v>
      </c>
      <c r="C38" t="s">
        <v>3215</v>
      </c>
      <c r="D38" t="s">
        <v>4002</v>
      </c>
      <c r="E38" t="s">
        <v>1688</v>
      </c>
      <c r="F38" t="s">
        <v>1689</v>
      </c>
      <c r="G38" t="s">
        <v>1690</v>
      </c>
      <c r="H38" t="s">
        <v>54</v>
      </c>
      <c r="I38" t="s">
        <v>1691</v>
      </c>
      <c r="J38" t="s">
        <v>1736</v>
      </c>
      <c r="K38" t="s">
        <v>1688</v>
      </c>
      <c r="L38" t="s">
        <v>8306</v>
      </c>
      <c r="M38" t="s">
        <v>3133</v>
      </c>
      <c r="N38" t="s">
        <v>10</v>
      </c>
      <c r="O38" t="s">
        <v>54</v>
      </c>
      <c r="P38" t="s">
        <v>946</v>
      </c>
      <c r="Q38" t="s">
        <v>2663</v>
      </c>
      <c r="R38" t="s">
        <v>1735</v>
      </c>
    </row>
    <row r="39" spans="1:18" x14ac:dyDescent="0.25">
      <c r="A39" s="28" t="str">
        <f t="shared" si="0"/>
        <v>00378522W R Castle Mem ES3936 N Us Highway 23WittensvilleKY41274</v>
      </c>
      <c r="B39" s="29" t="s">
        <v>8225</v>
      </c>
      <c r="C39" t="s">
        <v>3215</v>
      </c>
      <c r="D39" t="s">
        <v>4038</v>
      </c>
      <c r="E39" t="s">
        <v>4441</v>
      </c>
      <c r="F39" t="s">
        <v>1693</v>
      </c>
      <c r="G39" t="s">
        <v>1694</v>
      </c>
      <c r="H39" t="s">
        <v>54</v>
      </c>
      <c r="I39" t="s">
        <v>1695</v>
      </c>
      <c r="J39" t="s">
        <v>1736</v>
      </c>
      <c r="K39" t="s">
        <v>4441</v>
      </c>
      <c r="L39" t="s">
        <v>8307</v>
      </c>
      <c r="M39" t="s">
        <v>3133</v>
      </c>
      <c r="N39" t="s">
        <v>10</v>
      </c>
      <c r="O39" t="s">
        <v>54</v>
      </c>
      <c r="P39" t="s">
        <v>946</v>
      </c>
      <c r="Q39" t="s">
        <v>2663</v>
      </c>
      <c r="R39" t="s">
        <v>1735</v>
      </c>
    </row>
    <row r="40" spans="1:18" x14ac:dyDescent="0.25">
      <c r="A40" s="28" t="str">
        <f t="shared" si="0"/>
        <v>00378522Ft Wright Elementary School501 Farrell DrFt WrightKY41011</v>
      </c>
      <c r="B40" s="29" t="s">
        <v>8225</v>
      </c>
      <c r="C40" t="s">
        <v>3215</v>
      </c>
      <c r="D40" t="s">
        <v>3930</v>
      </c>
      <c r="E40" t="s">
        <v>1704</v>
      </c>
      <c r="F40" t="s">
        <v>1705</v>
      </c>
      <c r="G40" t="s">
        <v>1706</v>
      </c>
      <c r="H40" t="s">
        <v>54</v>
      </c>
      <c r="I40" t="s">
        <v>618</v>
      </c>
      <c r="J40" t="s">
        <v>1736</v>
      </c>
      <c r="K40" t="s">
        <v>1704</v>
      </c>
      <c r="L40" t="s">
        <v>8308</v>
      </c>
      <c r="M40" t="s">
        <v>3133</v>
      </c>
      <c r="N40" t="s">
        <v>10</v>
      </c>
      <c r="O40" t="s">
        <v>54</v>
      </c>
      <c r="P40" t="s">
        <v>946</v>
      </c>
      <c r="Q40" t="s">
        <v>2663</v>
      </c>
      <c r="R40" t="s">
        <v>1735</v>
      </c>
    </row>
    <row r="41" spans="1:18" x14ac:dyDescent="0.25">
      <c r="A41" s="28" t="str">
        <f t="shared" si="0"/>
        <v>00378522R C Hinsdale ES440 Dudley PikeEdgewoodKY41017</v>
      </c>
      <c r="B41" s="29" t="s">
        <v>8225</v>
      </c>
      <c r="C41" t="s">
        <v>3215</v>
      </c>
      <c r="D41" t="s">
        <v>4004</v>
      </c>
      <c r="E41" t="s">
        <v>4445</v>
      </c>
      <c r="F41" t="s">
        <v>1720</v>
      </c>
      <c r="G41" t="s">
        <v>1710</v>
      </c>
      <c r="H41" t="s">
        <v>54</v>
      </c>
      <c r="I41" t="s">
        <v>168</v>
      </c>
      <c r="J41" t="s">
        <v>1736</v>
      </c>
      <c r="K41" t="s">
        <v>4445</v>
      </c>
      <c r="L41" t="s">
        <v>8309</v>
      </c>
      <c r="M41" t="s">
        <v>3133</v>
      </c>
      <c r="N41" t="s">
        <v>10</v>
      </c>
      <c r="O41" t="s">
        <v>54</v>
      </c>
      <c r="P41" t="s">
        <v>946</v>
      </c>
      <c r="Q41" t="s">
        <v>2663</v>
      </c>
      <c r="R41" t="s">
        <v>1735</v>
      </c>
    </row>
    <row r="42" spans="1:18" x14ac:dyDescent="0.25">
      <c r="A42" s="28" t="str">
        <f t="shared" si="0"/>
        <v>00378522Ryland Heights ES3845 Stewart DrLatoniaKY41015</v>
      </c>
      <c r="B42" s="29" t="s">
        <v>8225</v>
      </c>
      <c r="C42" t="s">
        <v>3215</v>
      </c>
      <c r="D42" t="s">
        <v>4016</v>
      </c>
      <c r="E42" t="s">
        <v>4443</v>
      </c>
      <c r="F42" t="s">
        <v>1725</v>
      </c>
      <c r="G42" t="s">
        <v>626</v>
      </c>
      <c r="H42" t="s">
        <v>54</v>
      </c>
      <c r="I42" t="s">
        <v>622</v>
      </c>
      <c r="J42" t="s">
        <v>1736</v>
      </c>
      <c r="K42" t="s">
        <v>4443</v>
      </c>
      <c r="L42" t="s">
        <v>8310</v>
      </c>
      <c r="M42" t="s">
        <v>3133</v>
      </c>
      <c r="N42" t="s">
        <v>10</v>
      </c>
      <c r="O42" t="s">
        <v>54</v>
      </c>
      <c r="P42" t="s">
        <v>946</v>
      </c>
      <c r="Q42" t="s">
        <v>2663</v>
      </c>
      <c r="R42" t="s">
        <v>1735</v>
      </c>
    </row>
    <row r="43" spans="1:18" x14ac:dyDescent="0.25">
      <c r="A43" s="28" t="str">
        <f t="shared" si="0"/>
        <v>00378522Taylor Mill Elementary School5907 Taylor Mill RdTaylor MillKY41015</v>
      </c>
      <c r="B43" s="29" t="s">
        <v>8225</v>
      </c>
      <c r="C43" t="s">
        <v>3215</v>
      </c>
      <c r="D43" t="s">
        <v>4030</v>
      </c>
      <c r="E43" t="s">
        <v>1730</v>
      </c>
      <c r="F43" t="s">
        <v>1731</v>
      </c>
      <c r="G43" t="s">
        <v>1732</v>
      </c>
      <c r="H43" t="s">
        <v>54</v>
      </c>
      <c r="I43" t="s">
        <v>622</v>
      </c>
      <c r="J43" t="s">
        <v>1736</v>
      </c>
      <c r="K43" t="s">
        <v>1730</v>
      </c>
      <c r="L43" t="s">
        <v>8311</v>
      </c>
      <c r="M43" t="s">
        <v>3133</v>
      </c>
      <c r="N43" t="s">
        <v>10</v>
      </c>
      <c r="O43" t="s">
        <v>54</v>
      </c>
      <c r="P43" t="s">
        <v>946</v>
      </c>
      <c r="Q43" t="s">
        <v>2663</v>
      </c>
      <c r="R43" t="s">
        <v>1735</v>
      </c>
    </row>
    <row r="44" spans="1:18" x14ac:dyDescent="0.25">
      <c r="A44" s="28" t="str">
        <f t="shared" si="0"/>
        <v>00378522Hayes Lewis Elementary SchoolPo Box 70YeaddissKY41777</v>
      </c>
      <c r="B44" s="29" t="s">
        <v>8225</v>
      </c>
      <c r="C44" t="s">
        <v>3215</v>
      </c>
      <c r="D44" t="s">
        <v>3944</v>
      </c>
      <c r="E44" t="s">
        <v>1865</v>
      </c>
      <c r="F44" t="s">
        <v>4638</v>
      </c>
      <c r="G44" t="s">
        <v>1866</v>
      </c>
      <c r="H44" t="s">
        <v>54</v>
      </c>
      <c r="I44" t="s">
        <v>1867</v>
      </c>
      <c r="J44" t="s">
        <v>1736</v>
      </c>
      <c r="K44" t="s">
        <v>1865</v>
      </c>
      <c r="L44" t="s">
        <v>8312</v>
      </c>
      <c r="M44" t="s">
        <v>3133</v>
      </c>
      <c r="N44" t="s">
        <v>10</v>
      </c>
      <c r="O44" t="s">
        <v>54</v>
      </c>
      <c r="P44" t="s">
        <v>946</v>
      </c>
      <c r="Q44" t="s">
        <v>2663</v>
      </c>
      <c r="R44" t="s">
        <v>1735</v>
      </c>
    </row>
    <row r="45" spans="1:18" x14ac:dyDescent="0.25">
      <c r="A45" s="28" t="str">
        <f t="shared" si="0"/>
        <v>00378522Mountain View Elementary SchPo Box 926HydenKY41749</v>
      </c>
      <c r="B45" s="29" t="s">
        <v>8225</v>
      </c>
      <c r="C45" t="s">
        <v>3215</v>
      </c>
      <c r="D45" t="s">
        <v>3984</v>
      </c>
      <c r="E45" t="s">
        <v>1869</v>
      </c>
      <c r="F45" t="s">
        <v>4639</v>
      </c>
      <c r="G45" t="s">
        <v>1870</v>
      </c>
      <c r="H45" t="s">
        <v>54</v>
      </c>
      <c r="I45" t="s">
        <v>1871</v>
      </c>
      <c r="J45" t="s">
        <v>1736</v>
      </c>
      <c r="K45" t="s">
        <v>1869</v>
      </c>
      <c r="L45" t="s">
        <v>8313</v>
      </c>
      <c r="M45" t="s">
        <v>3133</v>
      </c>
      <c r="N45" t="s">
        <v>10</v>
      </c>
      <c r="O45" t="s">
        <v>54</v>
      </c>
      <c r="P45" t="s">
        <v>946</v>
      </c>
      <c r="Q45" t="s">
        <v>2663</v>
      </c>
      <c r="R45" t="s">
        <v>1735</v>
      </c>
    </row>
    <row r="46" spans="1:18" x14ac:dyDescent="0.25">
      <c r="A46" s="28" t="str">
        <f t="shared" si="0"/>
        <v>00378522Laurel Elementary School116 Laurel School RdVanceburgKY41179</v>
      </c>
      <c r="B46" s="29" t="s">
        <v>8225</v>
      </c>
      <c r="C46" t="s">
        <v>3215</v>
      </c>
      <c r="D46" t="s">
        <v>3962</v>
      </c>
      <c r="E46" t="s">
        <v>1907</v>
      </c>
      <c r="F46" t="s">
        <v>4644</v>
      </c>
      <c r="G46" t="s">
        <v>1908</v>
      </c>
      <c r="H46" t="s">
        <v>54</v>
      </c>
      <c r="I46" t="s">
        <v>1909</v>
      </c>
      <c r="J46" t="s">
        <v>1736</v>
      </c>
      <c r="K46" t="s">
        <v>1907</v>
      </c>
      <c r="L46" t="s">
        <v>8314</v>
      </c>
      <c r="M46" t="s">
        <v>3133</v>
      </c>
      <c r="N46" t="s">
        <v>10</v>
      </c>
      <c r="O46" t="s">
        <v>54</v>
      </c>
      <c r="P46" t="s">
        <v>946</v>
      </c>
      <c r="Q46" t="s">
        <v>2663</v>
      </c>
      <c r="R46" t="s">
        <v>1735</v>
      </c>
    </row>
    <row r="47" spans="1:18" x14ac:dyDescent="0.25">
      <c r="A47" s="28" t="str">
        <f t="shared" si="0"/>
        <v>00378522Tollesboro Elementary School2431 W Ky 10TollesboroKY41189</v>
      </c>
      <c r="B47" s="29" t="s">
        <v>8225</v>
      </c>
      <c r="C47" t="s">
        <v>3215</v>
      </c>
      <c r="D47" t="s">
        <v>4032</v>
      </c>
      <c r="E47" t="s">
        <v>1914</v>
      </c>
      <c r="F47" t="s">
        <v>4645</v>
      </c>
      <c r="G47" t="s">
        <v>1915</v>
      </c>
      <c r="H47" t="s">
        <v>54</v>
      </c>
      <c r="I47" t="s">
        <v>1916</v>
      </c>
      <c r="J47" t="s">
        <v>1736</v>
      </c>
      <c r="K47" t="s">
        <v>1914</v>
      </c>
      <c r="L47" t="s">
        <v>8315</v>
      </c>
      <c r="M47" t="s">
        <v>3133</v>
      </c>
      <c r="N47" t="s">
        <v>10</v>
      </c>
      <c r="O47" t="s">
        <v>54</v>
      </c>
      <c r="P47" t="s">
        <v>946</v>
      </c>
      <c r="Q47" t="s">
        <v>2663</v>
      </c>
      <c r="R47" t="s">
        <v>1735</v>
      </c>
    </row>
    <row r="48" spans="1:18" x14ac:dyDescent="0.25">
      <c r="A48" s="28" t="str">
        <f t="shared" si="0"/>
        <v>00378522Nicholas Co Elementary School133 School DrCarlisleKY40311</v>
      </c>
      <c r="B48" s="29" t="s">
        <v>8225</v>
      </c>
      <c r="C48" t="s">
        <v>3215</v>
      </c>
      <c r="D48" t="s">
        <v>3988</v>
      </c>
      <c r="E48" t="s">
        <v>2289</v>
      </c>
      <c r="F48" t="s">
        <v>2290</v>
      </c>
      <c r="G48" t="s">
        <v>2291</v>
      </c>
      <c r="H48" t="s">
        <v>54</v>
      </c>
      <c r="I48" t="s">
        <v>2292</v>
      </c>
      <c r="J48" t="s">
        <v>1736</v>
      </c>
      <c r="K48" t="s">
        <v>2289</v>
      </c>
      <c r="L48" t="s">
        <v>8316</v>
      </c>
      <c r="M48" t="s">
        <v>3133</v>
      </c>
      <c r="N48" t="s">
        <v>10</v>
      </c>
      <c r="O48" t="s">
        <v>54</v>
      </c>
      <c r="P48" t="s">
        <v>946</v>
      </c>
      <c r="Q48" t="s">
        <v>2663</v>
      </c>
      <c r="R48" t="s">
        <v>1735</v>
      </c>
    </row>
    <row r="49" spans="1:18" x14ac:dyDescent="0.25">
      <c r="A49" s="28" t="str">
        <f t="shared" si="0"/>
        <v>00378522Owen Co Lower ES19625 Highway 22 EOwentonKY40359</v>
      </c>
      <c r="B49" s="29" t="s">
        <v>8225</v>
      </c>
      <c r="C49" t="s">
        <v>3215</v>
      </c>
      <c r="D49" t="s">
        <v>3992</v>
      </c>
      <c r="E49" t="s">
        <v>4920</v>
      </c>
      <c r="F49" t="s">
        <v>4921</v>
      </c>
      <c r="G49" t="s">
        <v>2356</v>
      </c>
      <c r="H49" t="s">
        <v>54</v>
      </c>
      <c r="I49" t="s">
        <v>2357</v>
      </c>
      <c r="J49" t="s">
        <v>1736</v>
      </c>
      <c r="K49" t="s">
        <v>4920</v>
      </c>
      <c r="L49" t="s">
        <v>8317</v>
      </c>
      <c r="M49" t="s">
        <v>3133</v>
      </c>
      <c r="N49" t="s">
        <v>10</v>
      </c>
      <c r="O49" t="s">
        <v>54</v>
      </c>
      <c r="P49" t="s">
        <v>946</v>
      </c>
      <c r="Q49" t="s">
        <v>2663</v>
      </c>
      <c r="R49" t="s">
        <v>1735</v>
      </c>
    </row>
    <row r="50" spans="1:18" x14ac:dyDescent="0.25">
      <c r="A50" s="28" t="str">
        <f t="shared" si="0"/>
        <v>00378522East Perry Elementary School301 Perry Circle RdHazardKY41701</v>
      </c>
      <c r="B50" s="29" t="s">
        <v>8225</v>
      </c>
      <c r="C50" t="s">
        <v>3215</v>
      </c>
      <c r="D50" t="s">
        <v>3913</v>
      </c>
      <c r="E50" t="s">
        <v>2409</v>
      </c>
      <c r="F50" t="s">
        <v>3429</v>
      </c>
      <c r="G50" t="s">
        <v>1258</v>
      </c>
      <c r="H50" t="s">
        <v>54</v>
      </c>
      <c r="I50" t="s">
        <v>1259</v>
      </c>
      <c r="J50" t="s">
        <v>1736</v>
      </c>
      <c r="K50" t="s">
        <v>2409</v>
      </c>
      <c r="L50" t="s">
        <v>8318</v>
      </c>
      <c r="M50" t="s">
        <v>3133</v>
      </c>
      <c r="N50" t="s">
        <v>10</v>
      </c>
      <c r="O50" t="s">
        <v>54</v>
      </c>
      <c r="P50" t="s">
        <v>946</v>
      </c>
      <c r="Q50" t="s">
        <v>2663</v>
      </c>
      <c r="R50" t="s">
        <v>1735</v>
      </c>
    </row>
    <row r="51" spans="1:18" x14ac:dyDescent="0.25">
      <c r="A51" s="28" t="str">
        <f t="shared" si="0"/>
        <v>00378522Robinson ESPo Box 308AryKY41712</v>
      </c>
      <c r="B51" s="29" t="s">
        <v>8225</v>
      </c>
      <c r="C51" t="s">
        <v>3215</v>
      </c>
      <c r="D51" t="s">
        <v>4009</v>
      </c>
      <c r="E51" t="s">
        <v>4974</v>
      </c>
      <c r="F51" t="s">
        <v>4379</v>
      </c>
      <c r="G51" t="s">
        <v>3716</v>
      </c>
      <c r="H51" t="s">
        <v>54</v>
      </c>
      <c r="I51" t="s">
        <v>3714</v>
      </c>
      <c r="J51" t="s">
        <v>1736</v>
      </c>
      <c r="K51" t="s">
        <v>4974</v>
      </c>
      <c r="L51" t="s">
        <v>8319</v>
      </c>
      <c r="M51" t="s">
        <v>3133</v>
      </c>
      <c r="N51" t="s">
        <v>10</v>
      </c>
      <c r="O51" t="s">
        <v>54</v>
      </c>
      <c r="P51" t="s">
        <v>946</v>
      </c>
      <c r="Q51" t="s">
        <v>2663</v>
      </c>
      <c r="R51" t="s">
        <v>1735</v>
      </c>
    </row>
    <row r="52" spans="1:18" x14ac:dyDescent="0.25">
      <c r="A52" s="28" t="str">
        <f t="shared" si="0"/>
        <v>00378522Blackberry Elementary School40 Big Blue Springs RdRansomKY41558</v>
      </c>
      <c r="B52" s="29" t="s">
        <v>8225</v>
      </c>
      <c r="C52" t="s">
        <v>3215</v>
      </c>
      <c r="D52" t="s">
        <v>3881</v>
      </c>
      <c r="E52" t="s">
        <v>2434</v>
      </c>
      <c r="F52" t="s">
        <v>2435</v>
      </c>
      <c r="G52" t="s">
        <v>2436</v>
      </c>
      <c r="H52" t="s">
        <v>54</v>
      </c>
      <c r="I52" t="s">
        <v>2437</v>
      </c>
      <c r="J52" t="s">
        <v>1736</v>
      </c>
      <c r="K52" t="s">
        <v>2434</v>
      </c>
      <c r="L52" t="s">
        <v>8320</v>
      </c>
      <c r="M52" t="s">
        <v>3133</v>
      </c>
      <c r="N52" t="s">
        <v>10</v>
      </c>
      <c r="O52" t="s">
        <v>54</v>
      </c>
      <c r="P52" t="s">
        <v>946</v>
      </c>
      <c r="Q52" t="s">
        <v>2663</v>
      </c>
      <c r="R52" t="s">
        <v>1735</v>
      </c>
    </row>
    <row r="53" spans="1:18" x14ac:dyDescent="0.25">
      <c r="A53" s="28" t="str">
        <f t="shared" si="0"/>
        <v>00378522Phelps Elementary SchoolPo Box 529PhelpsKY41553</v>
      </c>
      <c r="B53" s="29" t="s">
        <v>8225</v>
      </c>
      <c r="C53" t="s">
        <v>3215</v>
      </c>
      <c r="D53" t="s">
        <v>3999</v>
      </c>
      <c r="E53" t="s">
        <v>2468</v>
      </c>
      <c r="F53" t="s">
        <v>4998</v>
      </c>
      <c r="G53" t="s">
        <v>2469</v>
      </c>
      <c r="H53" t="s">
        <v>54</v>
      </c>
      <c r="I53" t="s">
        <v>2470</v>
      </c>
      <c r="J53" t="s">
        <v>1736</v>
      </c>
      <c r="K53" t="s">
        <v>2468</v>
      </c>
      <c r="L53" t="s">
        <v>8321</v>
      </c>
      <c r="M53" t="s">
        <v>3133</v>
      </c>
      <c r="N53" t="s">
        <v>10</v>
      </c>
      <c r="O53" t="s">
        <v>54</v>
      </c>
      <c r="P53" t="s">
        <v>946</v>
      </c>
      <c r="Q53" t="s">
        <v>2663</v>
      </c>
      <c r="R53" t="s">
        <v>1735</v>
      </c>
    </row>
    <row r="54" spans="1:18" x14ac:dyDescent="0.25">
      <c r="A54" s="28" t="str">
        <f t="shared" si="0"/>
        <v>00378522Valley ES163 Douglas ParkPikevilleKY41501</v>
      </c>
      <c r="B54" s="29" t="s">
        <v>8225</v>
      </c>
      <c r="C54" t="s">
        <v>3215</v>
      </c>
      <c r="D54" t="s">
        <v>4036</v>
      </c>
      <c r="E54" t="s">
        <v>5001</v>
      </c>
      <c r="F54" t="s">
        <v>5002</v>
      </c>
      <c r="G54" t="s">
        <v>2455</v>
      </c>
      <c r="H54" t="s">
        <v>54</v>
      </c>
      <c r="I54" t="s">
        <v>2456</v>
      </c>
      <c r="J54" t="s">
        <v>1736</v>
      </c>
      <c r="K54" t="s">
        <v>5001</v>
      </c>
      <c r="L54" t="s">
        <v>8322</v>
      </c>
      <c r="M54" t="s">
        <v>3133</v>
      </c>
      <c r="N54" t="s">
        <v>10</v>
      </c>
      <c r="O54" t="s">
        <v>54</v>
      </c>
      <c r="P54" t="s">
        <v>946</v>
      </c>
      <c r="Q54" t="s">
        <v>2663</v>
      </c>
      <c r="R54" t="s">
        <v>1735</v>
      </c>
    </row>
    <row r="55" spans="1:18" x14ac:dyDescent="0.25">
      <c r="A55" s="28" t="str">
        <f t="shared" si="0"/>
        <v>00378522Stanton Elementary SchoolPo Box 367StantonKY40380</v>
      </c>
      <c r="B55" s="29" t="s">
        <v>8225</v>
      </c>
      <c r="C55" t="s">
        <v>3215</v>
      </c>
      <c r="D55" t="s">
        <v>4027</v>
      </c>
      <c r="E55" t="s">
        <v>2500</v>
      </c>
      <c r="F55" t="s">
        <v>5015</v>
      </c>
      <c r="G55" t="s">
        <v>2492</v>
      </c>
      <c r="H55" t="s">
        <v>54</v>
      </c>
      <c r="I55" t="s">
        <v>2493</v>
      </c>
      <c r="J55" t="s">
        <v>1736</v>
      </c>
      <c r="K55" t="s">
        <v>2500</v>
      </c>
      <c r="L55" t="s">
        <v>8323</v>
      </c>
      <c r="M55" t="s">
        <v>3133</v>
      </c>
      <c r="N55" t="s">
        <v>10</v>
      </c>
      <c r="O55" t="s">
        <v>54</v>
      </c>
      <c r="P55" t="s">
        <v>946</v>
      </c>
      <c r="Q55" t="s">
        <v>2663</v>
      </c>
      <c r="R55" t="s">
        <v>1735</v>
      </c>
    </row>
    <row r="56" spans="1:18" x14ac:dyDescent="0.25">
      <c r="A56" s="28" t="str">
        <f t="shared" si="0"/>
        <v>00378522RSP Northern KY Learning Acad5516 E Alexandria PikeCold SpringKY41076</v>
      </c>
      <c r="B56" s="29" t="s">
        <v>8225</v>
      </c>
      <c r="C56" t="s">
        <v>3215</v>
      </c>
      <c r="D56" t="s">
        <v>4012</v>
      </c>
      <c r="E56" t="s">
        <v>5060</v>
      </c>
      <c r="F56" t="s">
        <v>2576</v>
      </c>
      <c r="G56" t="s">
        <v>443</v>
      </c>
      <c r="H56" t="s">
        <v>54</v>
      </c>
      <c r="I56" t="s">
        <v>444</v>
      </c>
      <c r="J56" t="s">
        <v>1736</v>
      </c>
      <c r="K56" t="s">
        <v>5060</v>
      </c>
      <c r="L56" t="s">
        <v>8324</v>
      </c>
      <c r="M56" t="s">
        <v>3133</v>
      </c>
      <c r="N56" t="s">
        <v>10</v>
      </c>
      <c r="O56" t="s">
        <v>54</v>
      </c>
      <c r="P56" t="s">
        <v>946</v>
      </c>
      <c r="Q56" t="s">
        <v>2663</v>
      </c>
      <c r="R56" t="s">
        <v>1735</v>
      </c>
    </row>
    <row r="57" spans="1:18" x14ac:dyDescent="0.25">
      <c r="A57" s="28" t="str">
        <f t="shared" si="0"/>
        <v>00378522Southgate Public School6 William F Blatt StSouthgateKY41071</v>
      </c>
      <c r="B57" s="29" t="s">
        <v>8225</v>
      </c>
      <c r="C57" t="s">
        <v>3215</v>
      </c>
      <c r="D57" t="s">
        <v>4025</v>
      </c>
      <c r="E57" t="s">
        <v>2673</v>
      </c>
      <c r="F57" t="s">
        <v>2674</v>
      </c>
      <c r="G57" t="s">
        <v>2675</v>
      </c>
      <c r="H57" t="s">
        <v>54</v>
      </c>
      <c r="I57" t="s">
        <v>2285</v>
      </c>
      <c r="J57" t="s">
        <v>1736</v>
      </c>
      <c r="K57" t="s">
        <v>2673</v>
      </c>
      <c r="L57" t="s">
        <v>8325</v>
      </c>
      <c r="M57" t="s">
        <v>3133</v>
      </c>
      <c r="N57" t="s">
        <v>10</v>
      </c>
      <c r="O57" t="s">
        <v>54</v>
      </c>
      <c r="P57" t="s">
        <v>946</v>
      </c>
      <c r="Q57" t="s">
        <v>2663</v>
      </c>
      <c r="R57" t="s">
        <v>1735</v>
      </c>
    </row>
    <row r="58" spans="1:18" x14ac:dyDescent="0.25">
      <c r="A58" s="28" t="str">
        <f t="shared" si="0"/>
        <v>00378522Rivendell Psyc Hospital School1035 Porter PikeBowling GreenKY42103</v>
      </c>
      <c r="B58" s="29" t="s">
        <v>8225</v>
      </c>
      <c r="C58" t="s">
        <v>3215</v>
      </c>
      <c r="D58" t="s">
        <v>4007</v>
      </c>
      <c r="E58" t="s">
        <v>2779</v>
      </c>
      <c r="F58" t="s">
        <v>2780</v>
      </c>
      <c r="G58" t="s">
        <v>267</v>
      </c>
      <c r="H58" t="s">
        <v>54</v>
      </c>
      <c r="I58" t="s">
        <v>275</v>
      </c>
      <c r="J58" t="s">
        <v>1736</v>
      </c>
      <c r="K58" t="s">
        <v>2779</v>
      </c>
      <c r="L58" t="s">
        <v>8326</v>
      </c>
      <c r="M58" t="s">
        <v>3133</v>
      </c>
      <c r="N58" t="s">
        <v>10</v>
      </c>
      <c r="O58" t="s">
        <v>54</v>
      </c>
      <c r="P58" t="s">
        <v>946</v>
      </c>
      <c r="Q58" t="s">
        <v>2663</v>
      </c>
      <c r="R58" t="s">
        <v>1735</v>
      </c>
    </row>
    <row r="59" spans="1:18" x14ac:dyDescent="0.25">
      <c r="A59" s="28" t="str">
        <f t="shared" si="0"/>
        <v>00378522Washington Co ES601 Lincoln Park RdSpringfieldKY40069</v>
      </c>
      <c r="B59" s="29" t="s">
        <v>8225</v>
      </c>
      <c r="C59" t="s">
        <v>3215</v>
      </c>
      <c r="D59" t="s">
        <v>4041</v>
      </c>
      <c r="E59" t="s">
        <v>5230</v>
      </c>
      <c r="F59" t="s">
        <v>2796</v>
      </c>
      <c r="G59" t="s">
        <v>2797</v>
      </c>
      <c r="H59" t="s">
        <v>54</v>
      </c>
      <c r="I59" t="s">
        <v>2798</v>
      </c>
      <c r="J59" t="s">
        <v>1736</v>
      </c>
      <c r="K59" t="s">
        <v>5230</v>
      </c>
      <c r="L59" t="s">
        <v>8327</v>
      </c>
      <c r="M59" t="s">
        <v>3133</v>
      </c>
      <c r="N59" t="s">
        <v>10</v>
      </c>
      <c r="O59" t="s">
        <v>54</v>
      </c>
      <c r="P59" t="s">
        <v>946</v>
      </c>
      <c r="Q59" t="s">
        <v>2663</v>
      </c>
      <c r="R59" t="s">
        <v>1735</v>
      </c>
    </row>
    <row r="60" spans="1:18" x14ac:dyDescent="0.25">
      <c r="A60" s="28" t="str">
        <f t="shared" ref="A60:A123" si="1">R60&amp;K60&amp;F60&amp;G60&amp;H60&amp;I60</f>
        <v>00378522Red River Valley ESPo Box 219Hazel GreenKY41332</v>
      </c>
      <c r="B60" s="29" t="s">
        <v>8225</v>
      </c>
      <c r="C60" t="s">
        <v>3215</v>
      </c>
      <c r="D60" t="s">
        <v>4006</v>
      </c>
      <c r="E60" t="s">
        <v>5278</v>
      </c>
      <c r="F60" t="s">
        <v>5279</v>
      </c>
      <c r="G60" t="s">
        <v>2869</v>
      </c>
      <c r="H60" t="s">
        <v>54</v>
      </c>
      <c r="I60" t="s">
        <v>2870</v>
      </c>
      <c r="J60" t="s">
        <v>1736</v>
      </c>
      <c r="K60" t="s">
        <v>5278</v>
      </c>
      <c r="L60" t="s">
        <v>8328</v>
      </c>
      <c r="M60" t="s">
        <v>3133</v>
      </c>
      <c r="N60" t="s">
        <v>10</v>
      </c>
      <c r="O60" t="s">
        <v>54</v>
      </c>
      <c r="P60" t="s">
        <v>946</v>
      </c>
      <c r="Q60" t="s">
        <v>2663</v>
      </c>
      <c r="R60" t="s">
        <v>1735</v>
      </c>
    </row>
    <row r="61" spans="1:18" x14ac:dyDescent="0.25">
      <c r="A61" s="28" t="str">
        <f t="shared" si="1"/>
        <v>00378522Adair Co School District1204 Greensburg StColumbiaKY42728</v>
      </c>
      <c r="B61" s="29" t="s">
        <v>8225</v>
      </c>
      <c r="C61" t="s">
        <v>3215</v>
      </c>
      <c r="D61" t="s">
        <v>3866</v>
      </c>
      <c r="E61" t="s">
        <v>49</v>
      </c>
      <c r="F61" t="s">
        <v>3064</v>
      </c>
      <c r="G61" t="s">
        <v>53</v>
      </c>
      <c r="H61" t="s">
        <v>54</v>
      </c>
      <c r="I61" t="s">
        <v>55</v>
      </c>
      <c r="J61" t="s">
        <v>1736</v>
      </c>
      <c r="K61" t="s">
        <v>49</v>
      </c>
      <c r="L61" t="s">
        <v>8329</v>
      </c>
      <c r="M61" t="s">
        <v>3133</v>
      </c>
      <c r="N61" t="s">
        <v>10</v>
      </c>
      <c r="O61" t="s">
        <v>54</v>
      </c>
      <c r="P61" t="s">
        <v>946</v>
      </c>
      <c r="Q61" t="s">
        <v>2663</v>
      </c>
      <c r="R61" t="s">
        <v>1735</v>
      </c>
    </row>
    <row r="62" spans="1:18" x14ac:dyDescent="0.25">
      <c r="A62" s="28" t="str">
        <f t="shared" si="1"/>
        <v>00378522Anchorage Ind School District11400 Ridge RdAnchorageKY40223</v>
      </c>
      <c r="B62" s="29" t="s">
        <v>8225</v>
      </c>
      <c r="C62" t="s">
        <v>3215</v>
      </c>
      <c r="D62" t="s">
        <v>3867</v>
      </c>
      <c r="E62" t="s">
        <v>64</v>
      </c>
      <c r="F62" t="s">
        <v>67</v>
      </c>
      <c r="G62" t="s">
        <v>68</v>
      </c>
      <c r="H62" t="s">
        <v>54</v>
      </c>
      <c r="I62" t="s">
        <v>69</v>
      </c>
      <c r="J62" t="s">
        <v>1736</v>
      </c>
      <c r="K62" t="s">
        <v>64</v>
      </c>
      <c r="L62" t="s">
        <v>8330</v>
      </c>
      <c r="M62" t="s">
        <v>3133</v>
      </c>
      <c r="N62" t="s">
        <v>10</v>
      </c>
      <c r="O62" t="s">
        <v>54</v>
      </c>
      <c r="P62" t="s">
        <v>946</v>
      </c>
      <c r="Q62" t="s">
        <v>2663</v>
      </c>
      <c r="R62" t="s">
        <v>1735</v>
      </c>
    </row>
    <row r="63" spans="1:18" x14ac:dyDescent="0.25">
      <c r="A63" s="28" t="str">
        <f t="shared" si="1"/>
        <v>00378522Anderson Co School District1160 Bypass NLawrenceburgKY40342</v>
      </c>
      <c r="B63" s="29" t="s">
        <v>8225</v>
      </c>
      <c r="C63" t="s">
        <v>3215</v>
      </c>
      <c r="D63" t="s">
        <v>3869</v>
      </c>
      <c r="E63" t="s">
        <v>71</v>
      </c>
      <c r="F63" t="s">
        <v>3066</v>
      </c>
      <c r="G63" t="s">
        <v>75</v>
      </c>
      <c r="H63" t="s">
        <v>54</v>
      </c>
      <c r="I63" t="s">
        <v>76</v>
      </c>
      <c r="J63" t="s">
        <v>1736</v>
      </c>
      <c r="K63" t="s">
        <v>71</v>
      </c>
      <c r="L63" t="s">
        <v>8331</v>
      </c>
      <c r="M63" t="s">
        <v>3133</v>
      </c>
      <c r="N63" t="s">
        <v>10</v>
      </c>
      <c r="O63" t="s">
        <v>54</v>
      </c>
      <c r="P63" t="s">
        <v>946</v>
      </c>
      <c r="Q63" t="s">
        <v>2663</v>
      </c>
      <c r="R63" t="s">
        <v>1735</v>
      </c>
    </row>
    <row r="64" spans="1:18" x14ac:dyDescent="0.25">
      <c r="A64" s="28" t="str">
        <f t="shared" si="1"/>
        <v>00378522Ashland Ind School DistPo Box 3000AshlandKY41105</v>
      </c>
      <c r="B64" s="29" t="s">
        <v>8225</v>
      </c>
      <c r="C64" t="s">
        <v>3215</v>
      </c>
      <c r="D64" t="s">
        <v>3871</v>
      </c>
      <c r="E64" t="s">
        <v>80</v>
      </c>
      <c r="F64" t="s">
        <v>5290</v>
      </c>
      <c r="G64" t="s">
        <v>84</v>
      </c>
      <c r="H64" t="s">
        <v>54</v>
      </c>
      <c r="I64" t="s">
        <v>5291</v>
      </c>
      <c r="J64" t="s">
        <v>1736</v>
      </c>
      <c r="K64" t="s">
        <v>80</v>
      </c>
      <c r="L64" t="s">
        <v>8332</v>
      </c>
      <c r="M64" t="s">
        <v>3133</v>
      </c>
      <c r="N64" t="s">
        <v>10</v>
      </c>
      <c r="O64" t="s">
        <v>54</v>
      </c>
      <c r="P64" t="s">
        <v>946</v>
      </c>
      <c r="Q64" t="s">
        <v>2663</v>
      </c>
      <c r="R64" t="s">
        <v>1735</v>
      </c>
    </row>
    <row r="65" spans="1:18" x14ac:dyDescent="0.25">
      <c r="A65" s="28" t="str">
        <f t="shared" si="1"/>
        <v>00378522Augusta Ind School District307 Bracken StAugustaKY41002</v>
      </c>
      <c r="B65" s="29" t="s">
        <v>8225</v>
      </c>
      <c r="C65" t="s">
        <v>3215</v>
      </c>
      <c r="D65" t="s">
        <v>3872</v>
      </c>
      <c r="E65" t="s">
        <v>100</v>
      </c>
      <c r="F65" t="s">
        <v>3068</v>
      </c>
      <c r="G65" t="s">
        <v>104</v>
      </c>
      <c r="H65" t="s">
        <v>54</v>
      </c>
      <c r="I65" t="s">
        <v>105</v>
      </c>
      <c r="J65" t="s">
        <v>1736</v>
      </c>
      <c r="K65" t="s">
        <v>100</v>
      </c>
      <c r="L65" t="s">
        <v>8333</v>
      </c>
      <c r="M65" t="s">
        <v>3133</v>
      </c>
      <c r="N65" t="s">
        <v>10</v>
      </c>
      <c r="O65" t="s">
        <v>54</v>
      </c>
      <c r="P65" t="s">
        <v>946</v>
      </c>
      <c r="Q65" t="s">
        <v>2663</v>
      </c>
      <c r="R65" t="s">
        <v>1735</v>
      </c>
    </row>
    <row r="66" spans="1:18" x14ac:dyDescent="0.25">
      <c r="A66" s="28" t="str">
        <f t="shared" si="1"/>
        <v>00378522Ballard Co School District3465 Paducah RdBarlowKY42024</v>
      </c>
      <c r="B66" s="29" t="s">
        <v>8225</v>
      </c>
      <c r="C66" t="s">
        <v>3215</v>
      </c>
      <c r="D66" t="s">
        <v>3873</v>
      </c>
      <c r="E66" t="s">
        <v>107</v>
      </c>
      <c r="F66" t="s">
        <v>3069</v>
      </c>
      <c r="G66" t="s">
        <v>111</v>
      </c>
      <c r="H66" t="s">
        <v>54</v>
      </c>
      <c r="I66" t="s">
        <v>112</v>
      </c>
      <c r="J66" t="s">
        <v>1736</v>
      </c>
      <c r="K66" t="s">
        <v>107</v>
      </c>
      <c r="L66" t="s">
        <v>8334</v>
      </c>
      <c r="M66" t="s">
        <v>3133</v>
      </c>
      <c r="N66" t="s">
        <v>10</v>
      </c>
      <c r="O66" t="s">
        <v>54</v>
      </c>
      <c r="P66" t="s">
        <v>946</v>
      </c>
      <c r="Q66" t="s">
        <v>2663</v>
      </c>
      <c r="R66" t="s">
        <v>1735</v>
      </c>
    </row>
    <row r="67" spans="1:18" x14ac:dyDescent="0.25">
      <c r="A67" s="28" t="str">
        <f t="shared" si="1"/>
        <v>00378522Barbourville Ind School DistPo Box 520BarbourvilleKY40906</v>
      </c>
      <c r="B67" s="29" t="s">
        <v>8225</v>
      </c>
      <c r="C67" t="s">
        <v>3215</v>
      </c>
      <c r="D67" t="s">
        <v>3874</v>
      </c>
      <c r="E67" t="s">
        <v>114</v>
      </c>
      <c r="F67" t="s">
        <v>4089</v>
      </c>
      <c r="G67" t="s">
        <v>116</v>
      </c>
      <c r="H67" t="s">
        <v>54</v>
      </c>
      <c r="I67" t="s">
        <v>117</v>
      </c>
      <c r="J67" t="s">
        <v>1736</v>
      </c>
      <c r="K67" t="s">
        <v>114</v>
      </c>
      <c r="L67" t="s">
        <v>8335</v>
      </c>
      <c r="M67" t="s">
        <v>3133</v>
      </c>
      <c r="N67" t="s">
        <v>10</v>
      </c>
      <c r="O67" t="s">
        <v>54</v>
      </c>
      <c r="P67" t="s">
        <v>946</v>
      </c>
      <c r="Q67" t="s">
        <v>2663</v>
      </c>
      <c r="R67" t="s">
        <v>1735</v>
      </c>
    </row>
    <row r="68" spans="1:18" x14ac:dyDescent="0.25">
      <c r="A68" s="28" t="str">
        <f t="shared" si="1"/>
        <v>00378522Barren Co School District202 W Washington StGlasgowKY42141</v>
      </c>
      <c r="B68" s="29" t="s">
        <v>8225</v>
      </c>
      <c r="C68" t="s">
        <v>3215</v>
      </c>
      <c r="D68" t="s">
        <v>3876</v>
      </c>
      <c r="E68" t="s">
        <v>125</v>
      </c>
      <c r="F68" t="s">
        <v>3071</v>
      </c>
      <c r="G68" t="s">
        <v>134</v>
      </c>
      <c r="H68" t="s">
        <v>54</v>
      </c>
      <c r="I68" t="s">
        <v>135</v>
      </c>
      <c r="J68" t="s">
        <v>1736</v>
      </c>
      <c r="K68" t="s">
        <v>125</v>
      </c>
      <c r="L68" t="s">
        <v>8336</v>
      </c>
      <c r="M68" t="s">
        <v>3133</v>
      </c>
      <c r="N68" t="s">
        <v>10</v>
      </c>
      <c r="O68" t="s">
        <v>54</v>
      </c>
      <c r="P68" t="s">
        <v>946</v>
      </c>
      <c r="Q68" t="s">
        <v>2663</v>
      </c>
      <c r="R68" t="s">
        <v>1735</v>
      </c>
    </row>
    <row r="69" spans="1:18" x14ac:dyDescent="0.25">
      <c r="A69" s="28" t="str">
        <f t="shared" si="1"/>
        <v>00378522Bath Co School District405 W Main StOwingsvilleKY40360</v>
      </c>
      <c r="B69" s="29" t="s">
        <v>8225</v>
      </c>
      <c r="C69" t="s">
        <v>3215</v>
      </c>
      <c r="D69" t="s">
        <v>3878</v>
      </c>
      <c r="E69" t="s">
        <v>154</v>
      </c>
      <c r="F69" t="s">
        <v>3072</v>
      </c>
      <c r="G69" t="s">
        <v>158</v>
      </c>
      <c r="H69" t="s">
        <v>54</v>
      </c>
      <c r="I69" t="s">
        <v>159</v>
      </c>
      <c r="J69" t="s">
        <v>1736</v>
      </c>
      <c r="K69" t="s">
        <v>154</v>
      </c>
      <c r="L69" t="s">
        <v>8337</v>
      </c>
      <c r="M69" t="s">
        <v>3133</v>
      </c>
      <c r="N69" t="s">
        <v>10</v>
      </c>
      <c r="O69" t="s">
        <v>54</v>
      </c>
      <c r="P69" t="s">
        <v>946</v>
      </c>
      <c r="Q69" t="s">
        <v>2663</v>
      </c>
      <c r="R69" t="s">
        <v>1735</v>
      </c>
    </row>
    <row r="70" spans="1:18" x14ac:dyDescent="0.25">
      <c r="A70" s="28" t="str">
        <f t="shared" si="1"/>
        <v>00378522Bell Co School DistrictPo Box 340PinevilleKY40977</v>
      </c>
      <c r="B70" s="29" t="s">
        <v>8225</v>
      </c>
      <c r="C70" t="s">
        <v>3215</v>
      </c>
      <c r="D70" t="s">
        <v>3879</v>
      </c>
      <c r="E70" t="s">
        <v>170</v>
      </c>
      <c r="F70" t="s">
        <v>5292</v>
      </c>
      <c r="G70" t="s">
        <v>173</v>
      </c>
      <c r="H70" t="s">
        <v>54</v>
      </c>
      <c r="I70" t="s">
        <v>174</v>
      </c>
      <c r="J70" t="s">
        <v>1736</v>
      </c>
      <c r="K70" t="s">
        <v>170</v>
      </c>
      <c r="L70" t="s">
        <v>8338</v>
      </c>
      <c r="M70" t="s">
        <v>3133</v>
      </c>
      <c r="N70" t="s">
        <v>10</v>
      </c>
      <c r="O70" t="s">
        <v>54</v>
      </c>
      <c r="P70" t="s">
        <v>946</v>
      </c>
      <c r="Q70" t="s">
        <v>2663</v>
      </c>
      <c r="R70" t="s">
        <v>1735</v>
      </c>
    </row>
    <row r="71" spans="1:18" x14ac:dyDescent="0.25">
      <c r="A71" s="28" t="str">
        <f t="shared" si="1"/>
        <v>00378522Bellevue Ind School District219 Center StBellevueKY41073</v>
      </c>
      <c r="B71" s="29" t="s">
        <v>8225</v>
      </c>
      <c r="C71" t="s">
        <v>3215</v>
      </c>
      <c r="D71" t="s">
        <v>3880</v>
      </c>
      <c r="E71" t="s">
        <v>197</v>
      </c>
      <c r="F71" t="s">
        <v>3074</v>
      </c>
      <c r="G71" t="s">
        <v>201</v>
      </c>
      <c r="H71" t="s">
        <v>54</v>
      </c>
      <c r="I71" t="s">
        <v>202</v>
      </c>
      <c r="J71" t="s">
        <v>1736</v>
      </c>
      <c r="K71" t="s">
        <v>197</v>
      </c>
      <c r="L71" t="s">
        <v>8339</v>
      </c>
      <c r="M71" t="s">
        <v>3133</v>
      </c>
      <c r="N71" t="s">
        <v>10</v>
      </c>
      <c r="O71" t="s">
        <v>54</v>
      </c>
      <c r="P71" t="s">
        <v>946</v>
      </c>
      <c r="Q71" t="s">
        <v>2663</v>
      </c>
      <c r="R71" t="s">
        <v>1735</v>
      </c>
    </row>
    <row r="72" spans="1:18" x14ac:dyDescent="0.25">
      <c r="A72" s="28" t="str">
        <f t="shared" si="1"/>
        <v>00378522Bowling Green Ind School Dist1211 Center StBowling GreenKY42101</v>
      </c>
      <c r="B72" s="29" t="s">
        <v>8225</v>
      </c>
      <c r="C72" t="s">
        <v>3215</v>
      </c>
      <c r="D72" t="s">
        <v>3882</v>
      </c>
      <c r="E72" t="s">
        <v>263</v>
      </c>
      <c r="F72" t="s">
        <v>3077</v>
      </c>
      <c r="G72" t="s">
        <v>267</v>
      </c>
      <c r="H72" t="s">
        <v>54</v>
      </c>
      <c r="I72" t="s">
        <v>268</v>
      </c>
      <c r="J72" t="s">
        <v>1736</v>
      </c>
      <c r="K72" t="s">
        <v>263</v>
      </c>
      <c r="L72" t="s">
        <v>8340</v>
      </c>
      <c r="M72" t="s">
        <v>3133</v>
      </c>
      <c r="N72" t="s">
        <v>10</v>
      </c>
      <c r="O72" t="s">
        <v>54</v>
      </c>
      <c r="P72" t="s">
        <v>946</v>
      </c>
      <c r="Q72" t="s">
        <v>2663</v>
      </c>
      <c r="R72" t="s">
        <v>1735</v>
      </c>
    </row>
    <row r="73" spans="1:18" x14ac:dyDescent="0.25">
      <c r="A73" s="28" t="str">
        <f t="shared" si="1"/>
        <v>00378522Boyd Co Public School District1104 Bob McCullough DrAshlandKY41102</v>
      </c>
      <c r="B73" s="29" t="s">
        <v>8225</v>
      </c>
      <c r="C73" t="s">
        <v>3215</v>
      </c>
      <c r="D73" t="s">
        <v>3883</v>
      </c>
      <c r="E73" t="s">
        <v>283</v>
      </c>
      <c r="F73" t="s">
        <v>3078</v>
      </c>
      <c r="G73" t="s">
        <v>84</v>
      </c>
      <c r="H73" t="s">
        <v>54</v>
      </c>
      <c r="I73" t="s">
        <v>98</v>
      </c>
      <c r="J73" t="s">
        <v>1736</v>
      </c>
      <c r="K73" t="s">
        <v>283</v>
      </c>
      <c r="L73" t="s">
        <v>8341</v>
      </c>
      <c r="M73" t="s">
        <v>3133</v>
      </c>
      <c r="N73" t="s">
        <v>10</v>
      </c>
      <c r="O73" t="s">
        <v>54</v>
      </c>
      <c r="P73" t="s">
        <v>946</v>
      </c>
      <c r="Q73" t="s">
        <v>2663</v>
      </c>
      <c r="R73" t="s">
        <v>1735</v>
      </c>
    </row>
    <row r="74" spans="1:18" x14ac:dyDescent="0.25">
      <c r="A74" s="28" t="str">
        <f t="shared" si="1"/>
        <v>00378522Boyle County School District101 Citation Dr Ste CDanvilleKY40422</v>
      </c>
      <c r="B74" s="29" t="s">
        <v>8225</v>
      </c>
      <c r="C74" t="s">
        <v>3215</v>
      </c>
      <c r="D74" t="s">
        <v>3884</v>
      </c>
      <c r="E74" t="s">
        <v>3550</v>
      </c>
      <c r="F74" t="s">
        <v>3079</v>
      </c>
      <c r="G74" t="s">
        <v>312</v>
      </c>
      <c r="H74" t="s">
        <v>54</v>
      </c>
      <c r="I74" t="s">
        <v>313</v>
      </c>
      <c r="J74" t="s">
        <v>1736</v>
      </c>
      <c r="K74" t="s">
        <v>3550</v>
      </c>
      <c r="L74" t="s">
        <v>8342</v>
      </c>
      <c r="M74" t="s">
        <v>3133</v>
      </c>
      <c r="N74" t="s">
        <v>10</v>
      </c>
      <c r="O74" t="s">
        <v>54</v>
      </c>
      <c r="P74" t="s">
        <v>946</v>
      </c>
      <c r="Q74" t="s">
        <v>2663</v>
      </c>
      <c r="R74" t="s">
        <v>1735</v>
      </c>
    </row>
    <row r="75" spans="1:18" x14ac:dyDescent="0.25">
      <c r="A75" s="28" t="str">
        <f t="shared" si="1"/>
        <v>00378522Bracken Co School District348 W Miami StBrooksvilleKY41004</v>
      </c>
      <c r="B75" s="29" t="s">
        <v>8225</v>
      </c>
      <c r="C75" t="s">
        <v>3215</v>
      </c>
      <c r="D75" t="s">
        <v>3885</v>
      </c>
      <c r="E75" t="s">
        <v>315</v>
      </c>
      <c r="F75" t="s">
        <v>3080</v>
      </c>
      <c r="G75" t="s">
        <v>319</v>
      </c>
      <c r="H75" t="s">
        <v>54</v>
      </c>
      <c r="I75" t="s">
        <v>320</v>
      </c>
      <c r="J75" t="s">
        <v>1736</v>
      </c>
      <c r="K75" t="s">
        <v>315</v>
      </c>
      <c r="L75" t="s">
        <v>8343</v>
      </c>
      <c r="M75" t="s">
        <v>3133</v>
      </c>
      <c r="N75" t="s">
        <v>10</v>
      </c>
      <c r="O75" t="s">
        <v>54</v>
      </c>
      <c r="P75" t="s">
        <v>946</v>
      </c>
      <c r="Q75" t="s">
        <v>2663</v>
      </c>
      <c r="R75" t="s">
        <v>1735</v>
      </c>
    </row>
    <row r="76" spans="1:18" x14ac:dyDescent="0.25">
      <c r="A76" s="28" t="str">
        <f t="shared" si="1"/>
        <v>00378522Breathitt Co School DistrictPo Box 750JacksonKY41339</v>
      </c>
      <c r="B76" s="29" t="s">
        <v>8225</v>
      </c>
      <c r="C76" t="s">
        <v>3215</v>
      </c>
      <c r="D76" t="s">
        <v>3886</v>
      </c>
      <c r="E76" t="s">
        <v>322</v>
      </c>
      <c r="F76" t="s">
        <v>5293</v>
      </c>
      <c r="G76" t="s">
        <v>329</v>
      </c>
      <c r="H76" t="s">
        <v>54</v>
      </c>
      <c r="I76" t="s">
        <v>330</v>
      </c>
      <c r="J76" t="s">
        <v>1736</v>
      </c>
      <c r="K76" t="s">
        <v>322</v>
      </c>
      <c r="L76" t="s">
        <v>8344</v>
      </c>
      <c r="M76" t="s">
        <v>3133</v>
      </c>
      <c r="N76" t="s">
        <v>10</v>
      </c>
      <c r="O76" t="s">
        <v>54</v>
      </c>
      <c r="P76" t="s">
        <v>946</v>
      </c>
      <c r="Q76" t="s">
        <v>2663</v>
      </c>
      <c r="R76" t="s">
        <v>1735</v>
      </c>
    </row>
    <row r="77" spans="1:18" x14ac:dyDescent="0.25">
      <c r="A77" s="28" t="str">
        <f t="shared" si="1"/>
        <v>00378522Bullitt Co Public School Dist1040 Highway 44 EShepherdsvlleKY40165</v>
      </c>
      <c r="B77" s="29" t="s">
        <v>8225</v>
      </c>
      <c r="C77" t="s">
        <v>3215</v>
      </c>
      <c r="D77" t="s">
        <v>3887</v>
      </c>
      <c r="E77" t="s">
        <v>356</v>
      </c>
      <c r="F77" t="s">
        <v>3082</v>
      </c>
      <c r="G77" t="s">
        <v>365</v>
      </c>
      <c r="H77" t="s">
        <v>54</v>
      </c>
      <c r="I77" t="s">
        <v>366</v>
      </c>
      <c r="J77" t="s">
        <v>1736</v>
      </c>
      <c r="K77" t="s">
        <v>356</v>
      </c>
      <c r="L77" t="s">
        <v>8345</v>
      </c>
      <c r="M77" t="s">
        <v>3133</v>
      </c>
      <c r="N77" t="s">
        <v>10</v>
      </c>
      <c r="O77" t="s">
        <v>54</v>
      </c>
      <c r="P77" t="s">
        <v>946</v>
      </c>
      <c r="Q77" t="s">
        <v>2663</v>
      </c>
      <c r="R77" t="s">
        <v>1735</v>
      </c>
    </row>
    <row r="78" spans="1:18" x14ac:dyDescent="0.25">
      <c r="A78" s="28" t="str">
        <f t="shared" si="1"/>
        <v>00378522Burgin Ind School DistrictPo Box BBurginKY40310</v>
      </c>
      <c r="B78" s="29" t="s">
        <v>8225</v>
      </c>
      <c r="C78" t="s">
        <v>3215</v>
      </c>
      <c r="D78" t="s">
        <v>3888</v>
      </c>
      <c r="E78" t="s">
        <v>405</v>
      </c>
      <c r="F78" t="s">
        <v>4150</v>
      </c>
      <c r="G78" t="s">
        <v>408</v>
      </c>
      <c r="H78" t="s">
        <v>54</v>
      </c>
      <c r="I78" t="s">
        <v>409</v>
      </c>
      <c r="J78" t="s">
        <v>1736</v>
      </c>
      <c r="K78" t="s">
        <v>405</v>
      </c>
      <c r="L78" t="s">
        <v>8346</v>
      </c>
      <c r="M78" t="s">
        <v>3133</v>
      </c>
      <c r="N78" t="s">
        <v>10</v>
      </c>
      <c r="O78" t="s">
        <v>54</v>
      </c>
      <c r="P78" t="s">
        <v>946</v>
      </c>
      <c r="Q78" t="s">
        <v>2663</v>
      </c>
      <c r="R78" t="s">
        <v>1735</v>
      </c>
    </row>
    <row r="79" spans="1:18" x14ac:dyDescent="0.25">
      <c r="A79" s="28" t="str">
        <f t="shared" si="1"/>
        <v>00378522Butler Co School DistrictPo Box 339MorgantownKY42261</v>
      </c>
      <c r="B79" s="29" t="s">
        <v>8225</v>
      </c>
      <c r="C79" t="s">
        <v>3215</v>
      </c>
      <c r="D79" t="s">
        <v>3890</v>
      </c>
      <c r="E79" t="s">
        <v>411</v>
      </c>
      <c r="F79" t="s">
        <v>5294</v>
      </c>
      <c r="G79" t="s">
        <v>414</v>
      </c>
      <c r="H79" t="s">
        <v>54</v>
      </c>
      <c r="I79" t="s">
        <v>415</v>
      </c>
      <c r="J79" t="s">
        <v>1736</v>
      </c>
      <c r="K79" t="s">
        <v>411</v>
      </c>
      <c r="L79" t="s">
        <v>8347</v>
      </c>
      <c r="M79" t="s">
        <v>3133</v>
      </c>
      <c r="N79" t="s">
        <v>10</v>
      </c>
      <c r="O79" t="s">
        <v>54</v>
      </c>
      <c r="P79" t="s">
        <v>946</v>
      </c>
      <c r="Q79" t="s">
        <v>2663</v>
      </c>
      <c r="R79" t="s">
        <v>1735</v>
      </c>
    </row>
    <row r="80" spans="1:18" x14ac:dyDescent="0.25">
      <c r="A80" s="28" t="str">
        <f t="shared" si="1"/>
        <v>00378522Calloway Co School DistrictPo Box 800MurrayKY42071</v>
      </c>
      <c r="B80" s="29" t="s">
        <v>8225</v>
      </c>
      <c r="C80" t="s">
        <v>3215</v>
      </c>
      <c r="D80" t="s">
        <v>3891</v>
      </c>
      <c r="E80" t="s">
        <v>426</v>
      </c>
      <c r="F80" t="s">
        <v>5296</v>
      </c>
      <c r="G80" t="s">
        <v>429</v>
      </c>
      <c r="H80" t="s">
        <v>54</v>
      </c>
      <c r="I80" t="s">
        <v>430</v>
      </c>
      <c r="J80" t="s">
        <v>1736</v>
      </c>
      <c r="K80" t="s">
        <v>426</v>
      </c>
      <c r="L80" t="s">
        <v>8348</v>
      </c>
      <c r="M80" t="s">
        <v>3133</v>
      </c>
      <c r="N80" t="s">
        <v>10</v>
      </c>
      <c r="O80" t="s">
        <v>54</v>
      </c>
      <c r="P80" t="s">
        <v>946</v>
      </c>
      <c r="Q80" t="s">
        <v>2663</v>
      </c>
      <c r="R80" t="s">
        <v>1735</v>
      </c>
    </row>
    <row r="81" spans="1:18" x14ac:dyDescent="0.25">
      <c r="A81" s="28" t="str">
        <f t="shared" si="1"/>
        <v>00378522Campbell Co School District101 Orchard LnAlexandriaKY41001</v>
      </c>
      <c r="B81" s="29" t="s">
        <v>8225</v>
      </c>
      <c r="C81" t="s">
        <v>3215</v>
      </c>
      <c r="D81" t="s">
        <v>3892</v>
      </c>
      <c r="E81" t="s">
        <v>436</v>
      </c>
      <c r="F81" t="s">
        <v>3083</v>
      </c>
      <c r="G81" t="s">
        <v>439</v>
      </c>
      <c r="H81" t="s">
        <v>54</v>
      </c>
      <c r="I81" t="s">
        <v>440</v>
      </c>
      <c r="J81" t="s">
        <v>1736</v>
      </c>
      <c r="K81" t="s">
        <v>436</v>
      </c>
      <c r="L81" t="s">
        <v>8349</v>
      </c>
      <c r="M81" t="s">
        <v>3133</v>
      </c>
      <c r="N81" t="s">
        <v>10</v>
      </c>
      <c r="O81" t="s">
        <v>54</v>
      </c>
      <c r="P81" t="s">
        <v>946</v>
      </c>
      <c r="Q81" t="s">
        <v>2663</v>
      </c>
      <c r="R81" t="s">
        <v>1735</v>
      </c>
    </row>
    <row r="82" spans="1:18" x14ac:dyDescent="0.25">
      <c r="A82" s="28" t="str">
        <f t="shared" si="1"/>
        <v>00378522Carroll Co School District813 Hawkins StCarrolltonKY41008</v>
      </c>
      <c r="B82" s="29" t="s">
        <v>8225</v>
      </c>
      <c r="C82" t="s">
        <v>3215</v>
      </c>
      <c r="D82" t="s">
        <v>3894</v>
      </c>
      <c r="E82" t="s">
        <v>464</v>
      </c>
      <c r="F82" t="s">
        <v>3085</v>
      </c>
      <c r="G82" t="s">
        <v>468</v>
      </c>
      <c r="H82" t="s">
        <v>54</v>
      </c>
      <c r="I82" t="s">
        <v>469</v>
      </c>
      <c r="J82" t="s">
        <v>1736</v>
      </c>
      <c r="K82" t="s">
        <v>464</v>
      </c>
      <c r="L82" t="s">
        <v>8350</v>
      </c>
      <c r="M82" t="s">
        <v>3133</v>
      </c>
      <c r="N82" t="s">
        <v>10</v>
      </c>
      <c r="O82" t="s">
        <v>54</v>
      </c>
      <c r="P82" t="s">
        <v>946</v>
      </c>
      <c r="Q82" t="s">
        <v>2663</v>
      </c>
      <c r="R82" t="s">
        <v>1735</v>
      </c>
    </row>
    <row r="83" spans="1:18" x14ac:dyDescent="0.25">
      <c r="A83" s="28" t="str">
        <f t="shared" si="1"/>
        <v>00378522Casey Co School District1922 N Us 127LibertyKY42539</v>
      </c>
      <c r="B83" s="29" t="s">
        <v>8225</v>
      </c>
      <c r="C83" t="s">
        <v>3215</v>
      </c>
      <c r="D83" t="s">
        <v>3896</v>
      </c>
      <c r="E83" t="s">
        <v>496</v>
      </c>
      <c r="F83" t="s">
        <v>3087</v>
      </c>
      <c r="G83" t="s">
        <v>500</v>
      </c>
      <c r="H83" t="s">
        <v>54</v>
      </c>
      <c r="I83" t="s">
        <v>501</v>
      </c>
      <c r="J83" t="s">
        <v>1736</v>
      </c>
      <c r="K83" t="s">
        <v>496</v>
      </c>
      <c r="L83" t="s">
        <v>8351</v>
      </c>
      <c r="M83" t="s">
        <v>3133</v>
      </c>
      <c r="N83" t="s">
        <v>10</v>
      </c>
      <c r="O83" t="s">
        <v>54</v>
      </c>
      <c r="P83" t="s">
        <v>946</v>
      </c>
      <c r="Q83" t="s">
        <v>2663</v>
      </c>
      <c r="R83" t="s">
        <v>1735</v>
      </c>
    </row>
    <row r="84" spans="1:18" x14ac:dyDescent="0.25">
      <c r="A84" s="28" t="str">
        <f t="shared" si="1"/>
        <v>00378522Christian Co Public Sch DistPo Box 609HopkinsvilleKY42241</v>
      </c>
      <c r="B84" s="29" t="s">
        <v>8225</v>
      </c>
      <c r="C84" t="s">
        <v>3215</v>
      </c>
      <c r="D84" t="s">
        <v>3899</v>
      </c>
      <c r="E84" t="s">
        <v>514</v>
      </c>
      <c r="F84" t="s">
        <v>5297</v>
      </c>
      <c r="G84" t="s">
        <v>522</v>
      </c>
      <c r="H84" t="s">
        <v>54</v>
      </c>
      <c r="I84" t="s">
        <v>4186</v>
      </c>
      <c r="J84" t="s">
        <v>1736</v>
      </c>
      <c r="K84" t="s">
        <v>514</v>
      </c>
      <c r="L84" t="s">
        <v>8352</v>
      </c>
      <c r="M84" t="s">
        <v>3133</v>
      </c>
      <c r="N84" t="s">
        <v>10</v>
      </c>
      <c r="O84" t="s">
        <v>54</v>
      </c>
      <c r="P84" t="s">
        <v>946</v>
      </c>
      <c r="Q84" t="s">
        <v>2663</v>
      </c>
      <c r="R84" t="s">
        <v>1735</v>
      </c>
    </row>
    <row r="85" spans="1:18" x14ac:dyDescent="0.25">
      <c r="A85" s="28" t="str">
        <f t="shared" si="1"/>
        <v>00378522Christian Co Public Sch DistPo Box 609HopkinsvilleKY42241</v>
      </c>
      <c r="B85" s="29" t="s">
        <v>8225</v>
      </c>
      <c r="C85" t="s">
        <v>3215</v>
      </c>
      <c r="D85" t="s">
        <v>3900</v>
      </c>
      <c r="E85" t="s">
        <v>514</v>
      </c>
      <c r="F85" t="s">
        <v>5297</v>
      </c>
      <c r="G85" t="s">
        <v>522</v>
      </c>
      <c r="H85" t="s">
        <v>54</v>
      </c>
      <c r="I85" t="s">
        <v>4186</v>
      </c>
      <c r="J85" t="s">
        <v>1736</v>
      </c>
      <c r="K85" t="s">
        <v>514</v>
      </c>
      <c r="L85" t="s">
        <v>8353</v>
      </c>
      <c r="M85" t="s">
        <v>3133</v>
      </c>
      <c r="N85" t="s">
        <v>10</v>
      </c>
      <c r="O85" t="s">
        <v>54</v>
      </c>
      <c r="P85" t="s">
        <v>946</v>
      </c>
      <c r="Q85" t="s">
        <v>2663</v>
      </c>
      <c r="R85" t="s">
        <v>1735</v>
      </c>
    </row>
    <row r="86" spans="1:18" x14ac:dyDescent="0.25">
      <c r="A86" s="28" t="str">
        <f t="shared" si="1"/>
        <v>00378522Caverna Independent Sch Dist1102 N Dixie HwyCave CityKY42127</v>
      </c>
      <c r="B86" s="29" t="s">
        <v>8225</v>
      </c>
      <c r="C86" t="s">
        <v>3215</v>
      </c>
      <c r="D86" t="s">
        <v>3897</v>
      </c>
      <c r="E86" t="s">
        <v>507</v>
      </c>
      <c r="F86" t="s">
        <v>3088</v>
      </c>
      <c r="G86" t="s">
        <v>511</v>
      </c>
      <c r="H86" t="s">
        <v>54</v>
      </c>
      <c r="I86" t="s">
        <v>512</v>
      </c>
      <c r="J86" t="s">
        <v>1736</v>
      </c>
      <c r="K86" t="s">
        <v>507</v>
      </c>
      <c r="L86" t="s">
        <v>8354</v>
      </c>
      <c r="M86" t="s">
        <v>3133</v>
      </c>
      <c r="N86" t="s">
        <v>10</v>
      </c>
      <c r="O86" t="s">
        <v>54</v>
      </c>
      <c r="P86" t="s">
        <v>946</v>
      </c>
      <c r="Q86" t="s">
        <v>2663</v>
      </c>
      <c r="R86" t="s">
        <v>1735</v>
      </c>
    </row>
    <row r="87" spans="1:18" x14ac:dyDescent="0.25">
      <c r="A87" s="28" t="str">
        <f t="shared" si="1"/>
        <v>00378522Clay Co School District128 Richmond RdManchesterKY40962</v>
      </c>
      <c r="B87" s="29" t="s">
        <v>8225</v>
      </c>
      <c r="C87" t="s">
        <v>3215</v>
      </c>
      <c r="D87" t="s">
        <v>3901</v>
      </c>
      <c r="E87" t="s">
        <v>561</v>
      </c>
      <c r="F87" t="s">
        <v>3090</v>
      </c>
      <c r="G87" t="s">
        <v>570</v>
      </c>
      <c r="H87" t="s">
        <v>54</v>
      </c>
      <c r="I87" t="s">
        <v>571</v>
      </c>
      <c r="J87" t="s">
        <v>1736</v>
      </c>
      <c r="K87" t="s">
        <v>561</v>
      </c>
      <c r="L87" t="s">
        <v>8355</v>
      </c>
      <c r="M87" t="s">
        <v>3133</v>
      </c>
      <c r="N87" t="s">
        <v>10</v>
      </c>
      <c r="O87" t="s">
        <v>54</v>
      </c>
      <c r="P87" t="s">
        <v>946</v>
      </c>
      <c r="Q87" t="s">
        <v>2663</v>
      </c>
      <c r="R87" t="s">
        <v>1735</v>
      </c>
    </row>
    <row r="88" spans="1:18" x14ac:dyDescent="0.25">
      <c r="A88" s="28" t="str">
        <f t="shared" si="1"/>
        <v>00378522Clinton Co School District1273 Ky Highway 90 W Ste 113AlbanyKY42602</v>
      </c>
      <c r="B88" s="29" t="s">
        <v>8225</v>
      </c>
      <c r="C88" t="s">
        <v>3215</v>
      </c>
      <c r="D88" t="s">
        <v>3902</v>
      </c>
      <c r="E88" t="s">
        <v>588</v>
      </c>
      <c r="F88" t="s">
        <v>5298</v>
      </c>
      <c r="G88" t="s">
        <v>592</v>
      </c>
      <c r="H88" t="s">
        <v>54</v>
      </c>
      <c r="I88" t="s">
        <v>593</v>
      </c>
      <c r="J88" t="s">
        <v>1736</v>
      </c>
      <c r="K88" t="s">
        <v>588</v>
      </c>
      <c r="L88" t="s">
        <v>8356</v>
      </c>
      <c r="M88" t="s">
        <v>3133</v>
      </c>
      <c r="N88" t="s">
        <v>10</v>
      </c>
      <c r="O88" t="s">
        <v>54</v>
      </c>
      <c r="P88" t="s">
        <v>946</v>
      </c>
      <c r="Q88" t="s">
        <v>2663</v>
      </c>
      <c r="R88" t="s">
        <v>1735</v>
      </c>
    </row>
    <row r="89" spans="1:18" x14ac:dyDescent="0.25">
      <c r="A89" s="28" t="str">
        <f t="shared" si="1"/>
        <v>00378522Cloverport Ind School DistrictPo Box 37CloverportKY40111</v>
      </c>
      <c r="B89" s="29" t="s">
        <v>8225</v>
      </c>
      <c r="C89" t="s">
        <v>3215</v>
      </c>
      <c r="D89" t="s">
        <v>3903</v>
      </c>
      <c r="E89" t="s">
        <v>595</v>
      </c>
      <c r="F89" t="s">
        <v>4188</v>
      </c>
      <c r="G89" t="s">
        <v>598</v>
      </c>
      <c r="H89" t="s">
        <v>54</v>
      </c>
      <c r="I89" t="s">
        <v>599</v>
      </c>
      <c r="J89" t="s">
        <v>1736</v>
      </c>
      <c r="K89" t="s">
        <v>595</v>
      </c>
      <c r="L89" t="s">
        <v>8357</v>
      </c>
      <c r="M89" t="s">
        <v>3133</v>
      </c>
      <c r="N89" t="s">
        <v>10</v>
      </c>
      <c r="O89" t="s">
        <v>54</v>
      </c>
      <c r="P89" t="s">
        <v>946</v>
      </c>
      <c r="Q89" t="s">
        <v>2663</v>
      </c>
      <c r="R89" t="s">
        <v>1735</v>
      </c>
    </row>
    <row r="90" spans="1:18" x14ac:dyDescent="0.25">
      <c r="A90" s="28" t="str">
        <f t="shared" si="1"/>
        <v>00378522Corbin Ind School District108 Roy Kidd AveCorbinKY40701</v>
      </c>
      <c r="B90" s="29" t="s">
        <v>8225</v>
      </c>
      <c r="C90" t="s">
        <v>3215</v>
      </c>
      <c r="D90" t="s">
        <v>3904</v>
      </c>
      <c r="E90" t="s">
        <v>601</v>
      </c>
      <c r="F90" t="s">
        <v>3091</v>
      </c>
      <c r="G90" t="s">
        <v>604</v>
      </c>
      <c r="H90" t="s">
        <v>54</v>
      </c>
      <c r="I90" t="s">
        <v>605</v>
      </c>
      <c r="J90" t="s">
        <v>1736</v>
      </c>
      <c r="K90" t="s">
        <v>601</v>
      </c>
      <c r="L90" t="s">
        <v>8358</v>
      </c>
      <c r="M90" t="s">
        <v>3133</v>
      </c>
      <c r="N90" t="s">
        <v>10</v>
      </c>
      <c r="O90" t="s">
        <v>54</v>
      </c>
      <c r="P90" t="s">
        <v>946</v>
      </c>
      <c r="Q90" t="s">
        <v>2663</v>
      </c>
      <c r="R90" t="s">
        <v>1735</v>
      </c>
    </row>
    <row r="91" spans="1:18" x14ac:dyDescent="0.25">
      <c r="A91" s="28" t="str">
        <f t="shared" si="1"/>
        <v>00378522Covington Independent Sch Dist25 E 7th StCovingtonKY41011</v>
      </c>
      <c r="B91" s="29" t="s">
        <v>8225</v>
      </c>
      <c r="C91" t="s">
        <v>3215</v>
      </c>
      <c r="D91" t="s">
        <v>3906</v>
      </c>
      <c r="E91" t="s">
        <v>610</v>
      </c>
      <c r="F91" t="s">
        <v>3092</v>
      </c>
      <c r="G91" t="s">
        <v>614</v>
      </c>
      <c r="H91" t="s">
        <v>54</v>
      </c>
      <c r="I91" t="s">
        <v>618</v>
      </c>
      <c r="J91" t="s">
        <v>1736</v>
      </c>
      <c r="K91" t="s">
        <v>610</v>
      </c>
      <c r="L91" t="s">
        <v>8359</v>
      </c>
      <c r="M91" t="s">
        <v>3133</v>
      </c>
      <c r="N91" t="s">
        <v>10</v>
      </c>
      <c r="O91" t="s">
        <v>54</v>
      </c>
      <c r="P91" t="s">
        <v>946</v>
      </c>
      <c r="Q91" t="s">
        <v>2663</v>
      </c>
      <c r="R91" t="s">
        <v>1735</v>
      </c>
    </row>
    <row r="92" spans="1:18" x14ac:dyDescent="0.25">
      <c r="A92" s="28" t="str">
        <f t="shared" si="1"/>
        <v>00378522Crittenden Co School District601 W Elm StMarionKY42064</v>
      </c>
      <c r="B92" s="29" t="s">
        <v>8225</v>
      </c>
      <c r="C92" t="s">
        <v>3215</v>
      </c>
      <c r="D92" t="s">
        <v>3907</v>
      </c>
      <c r="E92" t="s">
        <v>630</v>
      </c>
      <c r="F92" t="s">
        <v>3093</v>
      </c>
      <c r="G92" t="s">
        <v>634</v>
      </c>
      <c r="H92" t="s">
        <v>54</v>
      </c>
      <c r="I92" t="s">
        <v>635</v>
      </c>
      <c r="J92" t="s">
        <v>1736</v>
      </c>
      <c r="K92" t="s">
        <v>630</v>
      </c>
      <c r="L92" t="s">
        <v>8360</v>
      </c>
      <c r="M92" t="s">
        <v>3133</v>
      </c>
      <c r="N92" t="s">
        <v>10</v>
      </c>
      <c r="O92" t="s">
        <v>54</v>
      </c>
      <c r="P92" t="s">
        <v>946</v>
      </c>
      <c r="Q92" t="s">
        <v>2663</v>
      </c>
      <c r="R92" t="s">
        <v>1735</v>
      </c>
    </row>
    <row r="93" spans="1:18" x14ac:dyDescent="0.25">
      <c r="A93" s="28" t="str">
        <f t="shared" si="1"/>
        <v>00378522Cumberland Co School District810 N Main StBurkesvilleKY42717</v>
      </c>
      <c r="B93" s="29" t="s">
        <v>8225</v>
      </c>
      <c r="C93" t="s">
        <v>3215</v>
      </c>
      <c r="D93" t="s">
        <v>3908</v>
      </c>
      <c r="E93" t="s">
        <v>637</v>
      </c>
      <c r="F93" t="s">
        <v>3094</v>
      </c>
      <c r="G93" t="s">
        <v>641</v>
      </c>
      <c r="H93" t="s">
        <v>54</v>
      </c>
      <c r="I93" t="s">
        <v>642</v>
      </c>
      <c r="J93" t="s">
        <v>1736</v>
      </c>
      <c r="K93" t="s">
        <v>637</v>
      </c>
      <c r="L93" t="s">
        <v>8361</v>
      </c>
      <c r="M93" t="s">
        <v>3133</v>
      </c>
      <c r="N93" t="s">
        <v>10</v>
      </c>
      <c r="O93" t="s">
        <v>54</v>
      </c>
      <c r="P93" t="s">
        <v>946</v>
      </c>
      <c r="Q93" t="s">
        <v>2663</v>
      </c>
      <c r="R93" t="s">
        <v>1735</v>
      </c>
    </row>
    <row r="94" spans="1:18" x14ac:dyDescent="0.25">
      <c r="A94" s="28" t="str">
        <f t="shared" si="1"/>
        <v>00378522Daviess Co Public Sch DistPo Box 21510OwensboroKY42304</v>
      </c>
      <c r="B94" s="29" t="s">
        <v>8225</v>
      </c>
      <c r="C94" t="s">
        <v>3215</v>
      </c>
      <c r="D94" t="s">
        <v>3909</v>
      </c>
      <c r="E94" t="s">
        <v>654</v>
      </c>
      <c r="F94" t="s">
        <v>5300</v>
      </c>
      <c r="G94" t="s">
        <v>658</v>
      </c>
      <c r="H94" t="s">
        <v>54</v>
      </c>
      <c r="I94" t="s">
        <v>5301</v>
      </c>
      <c r="J94" t="s">
        <v>1736</v>
      </c>
      <c r="K94" t="s">
        <v>654</v>
      </c>
      <c r="L94" t="s">
        <v>8362</v>
      </c>
      <c r="M94" t="s">
        <v>3133</v>
      </c>
      <c r="N94" t="s">
        <v>10</v>
      </c>
      <c r="O94" t="s">
        <v>54</v>
      </c>
      <c r="P94" t="s">
        <v>946</v>
      </c>
      <c r="Q94" t="s">
        <v>2663</v>
      </c>
      <c r="R94" t="s">
        <v>1735</v>
      </c>
    </row>
    <row r="95" spans="1:18" x14ac:dyDescent="0.25">
      <c r="A95" s="28" t="str">
        <f t="shared" si="1"/>
        <v>00378522Dawson Springs Ind School Dist118 E Arcadia AveDawson SpgsKY42408</v>
      </c>
      <c r="B95" s="29" t="s">
        <v>8225</v>
      </c>
      <c r="C95" t="s">
        <v>3215</v>
      </c>
      <c r="D95" t="s">
        <v>3910</v>
      </c>
      <c r="E95" t="s">
        <v>696</v>
      </c>
      <c r="F95" t="s">
        <v>3095</v>
      </c>
      <c r="G95" t="s">
        <v>700</v>
      </c>
      <c r="H95" t="s">
        <v>54</v>
      </c>
      <c r="I95" t="s">
        <v>701</v>
      </c>
      <c r="J95" t="s">
        <v>1736</v>
      </c>
      <c r="K95" t="s">
        <v>696</v>
      </c>
      <c r="L95" t="s">
        <v>8363</v>
      </c>
      <c r="M95" t="s">
        <v>3133</v>
      </c>
      <c r="N95" t="s">
        <v>10</v>
      </c>
      <c r="O95" t="s">
        <v>54</v>
      </c>
      <c r="P95" t="s">
        <v>946</v>
      </c>
      <c r="Q95" t="s">
        <v>2663</v>
      </c>
      <c r="R95" t="s">
        <v>1735</v>
      </c>
    </row>
    <row r="96" spans="1:18" x14ac:dyDescent="0.25">
      <c r="A96" s="28" t="str">
        <f t="shared" si="1"/>
        <v>00378522East Bernstadt Ind School DistPo Box 128E BernstadtKY40729</v>
      </c>
      <c r="B96" s="29" t="s">
        <v>8225</v>
      </c>
      <c r="C96" t="s">
        <v>3215</v>
      </c>
      <c r="D96" t="s">
        <v>3912</v>
      </c>
      <c r="E96" t="s">
        <v>708</v>
      </c>
      <c r="F96" t="s">
        <v>4199</v>
      </c>
      <c r="G96" t="s">
        <v>710</v>
      </c>
      <c r="H96" t="s">
        <v>54</v>
      </c>
      <c r="I96" t="s">
        <v>711</v>
      </c>
      <c r="J96" t="s">
        <v>1736</v>
      </c>
      <c r="K96" t="s">
        <v>708</v>
      </c>
      <c r="L96" t="s">
        <v>8364</v>
      </c>
      <c r="M96" t="s">
        <v>3133</v>
      </c>
      <c r="N96" t="s">
        <v>10</v>
      </c>
      <c r="O96" t="s">
        <v>54</v>
      </c>
      <c r="P96" t="s">
        <v>946</v>
      </c>
      <c r="Q96" t="s">
        <v>2663</v>
      </c>
      <c r="R96" t="s">
        <v>1735</v>
      </c>
    </row>
    <row r="97" spans="1:18" x14ac:dyDescent="0.25">
      <c r="A97" s="28" t="str">
        <f t="shared" si="1"/>
        <v>00378522Edmonson Co School DistrictPo Box 129BrownsvilleKY42210</v>
      </c>
      <c r="B97" s="29" t="s">
        <v>8225</v>
      </c>
      <c r="C97" t="s">
        <v>3215</v>
      </c>
      <c r="D97" t="s">
        <v>3915</v>
      </c>
      <c r="E97" t="s">
        <v>713</v>
      </c>
      <c r="F97" t="s">
        <v>4270</v>
      </c>
      <c r="G97" t="s">
        <v>3097</v>
      </c>
      <c r="H97" t="s">
        <v>54</v>
      </c>
      <c r="I97" t="s">
        <v>3098</v>
      </c>
      <c r="J97" t="s">
        <v>1736</v>
      </c>
      <c r="K97" t="s">
        <v>713</v>
      </c>
      <c r="L97" t="s">
        <v>8365</v>
      </c>
      <c r="M97" t="s">
        <v>3133</v>
      </c>
      <c r="N97" t="s">
        <v>10</v>
      </c>
      <c r="O97" t="s">
        <v>54</v>
      </c>
      <c r="P97" t="s">
        <v>946</v>
      </c>
      <c r="Q97" t="s">
        <v>2663</v>
      </c>
      <c r="R97" t="s">
        <v>1735</v>
      </c>
    </row>
    <row r="98" spans="1:18" x14ac:dyDescent="0.25">
      <c r="A98" s="28" t="str">
        <f t="shared" si="1"/>
        <v>00378522Elizabethtown Ind Sch Dist219 Helm StElizabethtownKY42701</v>
      </c>
      <c r="B98" s="29" t="s">
        <v>8225</v>
      </c>
      <c r="C98" t="s">
        <v>3215</v>
      </c>
      <c r="D98" t="s">
        <v>3916</v>
      </c>
      <c r="E98" t="s">
        <v>723</v>
      </c>
      <c r="F98" t="s">
        <v>3099</v>
      </c>
      <c r="G98" t="s">
        <v>727</v>
      </c>
      <c r="H98" t="s">
        <v>54</v>
      </c>
      <c r="I98" t="s">
        <v>728</v>
      </c>
      <c r="J98" t="s">
        <v>1736</v>
      </c>
      <c r="K98" t="s">
        <v>723</v>
      </c>
      <c r="L98" t="s">
        <v>8366</v>
      </c>
      <c r="M98" t="s">
        <v>3133</v>
      </c>
      <c r="N98" t="s">
        <v>10</v>
      </c>
      <c r="O98" t="s">
        <v>54</v>
      </c>
      <c r="P98" t="s">
        <v>946</v>
      </c>
      <c r="Q98" t="s">
        <v>2663</v>
      </c>
      <c r="R98" t="s">
        <v>1735</v>
      </c>
    </row>
    <row r="99" spans="1:18" x14ac:dyDescent="0.25">
      <c r="A99" s="28" t="str">
        <f t="shared" si="1"/>
        <v>00378522Elliott Co School DistrictPo Box 767Sandy HookKY41171</v>
      </c>
      <c r="B99" s="29" t="s">
        <v>8225</v>
      </c>
      <c r="C99" t="s">
        <v>3215</v>
      </c>
      <c r="D99" t="s">
        <v>3917</v>
      </c>
      <c r="E99" t="s">
        <v>730</v>
      </c>
      <c r="F99" t="s">
        <v>5302</v>
      </c>
      <c r="G99" t="s">
        <v>737</v>
      </c>
      <c r="H99" t="s">
        <v>54</v>
      </c>
      <c r="I99" t="s">
        <v>738</v>
      </c>
      <c r="J99" t="s">
        <v>1736</v>
      </c>
      <c r="K99" t="s">
        <v>730</v>
      </c>
      <c r="L99" t="s">
        <v>8367</v>
      </c>
      <c r="M99" t="s">
        <v>3133</v>
      </c>
      <c r="N99" t="s">
        <v>10</v>
      </c>
      <c r="O99" t="s">
        <v>54</v>
      </c>
      <c r="P99" t="s">
        <v>946</v>
      </c>
      <c r="Q99" t="s">
        <v>2663</v>
      </c>
      <c r="R99" t="s">
        <v>1735</v>
      </c>
    </row>
    <row r="100" spans="1:18" x14ac:dyDescent="0.25">
      <c r="A100" s="28" t="str">
        <f t="shared" si="1"/>
        <v>00378522Eminence Independent Schools291 W Broadway StEminenceKY40019</v>
      </c>
      <c r="B100" s="29" t="s">
        <v>8225</v>
      </c>
      <c r="C100" t="s">
        <v>3215</v>
      </c>
      <c r="D100" t="s">
        <v>3918</v>
      </c>
      <c r="E100" t="s">
        <v>4072</v>
      </c>
      <c r="F100" t="s">
        <v>3100</v>
      </c>
      <c r="G100" t="s">
        <v>744</v>
      </c>
      <c r="H100" t="s">
        <v>54</v>
      </c>
      <c r="I100" t="s">
        <v>745</v>
      </c>
      <c r="J100" t="s">
        <v>1736</v>
      </c>
      <c r="K100" t="s">
        <v>4072</v>
      </c>
      <c r="L100" t="s">
        <v>8368</v>
      </c>
      <c r="M100" t="s">
        <v>3133</v>
      </c>
      <c r="N100" t="s">
        <v>10</v>
      </c>
      <c r="O100" t="s">
        <v>54</v>
      </c>
      <c r="P100" t="s">
        <v>946</v>
      </c>
      <c r="Q100" t="s">
        <v>2663</v>
      </c>
      <c r="R100" t="s">
        <v>1735</v>
      </c>
    </row>
    <row r="101" spans="1:18" x14ac:dyDescent="0.25">
      <c r="A101" s="28" t="str">
        <f t="shared" si="1"/>
        <v>00378522Erlanger Elsmere Ind Sch Dist500 Graves AveErlangerKY41018</v>
      </c>
      <c r="B101" s="29" t="s">
        <v>8225</v>
      </c>
      <c r="C101" t="s">
        <v>3215</v>
      </c>
      <c r="D101" t="s">
        <v>3919</v>
      </c>
      <c r="E101" t="s">
        <v>747</v>
      </c>
      <c r="F101" t="s">
        <v>3101</v>
      </c>
      <c r="G101" t="s">
        <v>750</v>
      </c>
      <c r="H101" t="s">
        <v>54</v>
      </c>
      <c r="I101" t="s">
        <v>751</v>
      </c>
      <c r="J101" t="s">
        <v>1736</v>
      </c>
      <c r="K101" t="s">
        <v>747</v>
      </c>
      <c r="L101" t="s">
        <v>8369</v>
      </c>
      <c r="M101" t="s">
        <v>3133</v>
      </c>
      <c r="N101" t="s">
        <v>10</v>
      </c>
      <c r="O101" t="s">
        <v>54</v>
      </c>
      <c r="P101" t="s">
        <v>946</v>
      </c>
      <c r="Q101" t="s">
        <v>2663</v>
      </c>
      <c r="R101" t="s">
        <v>1735</v>
      </c>
    </row>
    <row r="102" spans="1:18" x14ac:dyDescent="0.25">
      <c r="A102" s="28" t="str">
        <f t="shared" si="1"/>
        <v>00378522Estill Co School DistrictPo Box 930IrvineKY40336</v>
      </c>
      <c r="B102" s="29" t="s">
        <v>8225</v>
      </c>
      <c r="C102" t="s">
        <v>3215</v>
      </c>
      <c r="D102" t="s">
        <v>3920</v>
      </c>
      <c r="E102" t="s">
        <v>763</v>
      </c>
      <c r="F102" t="s">
        <v>5303</v>
      </c>
      <c r="G102" t="s">
        <v>766</v>
      </c>
      <c r="H102" t="s">
        <v>54</v>
      </c>
      <c r="I102" t="s">
        <v>767</v>
      </c>
      <c r="J102" t="s">
        <v>1736</v>
      </c>
      <c r="K102" t="s">
        <v>763</v>
      </c>
      <c r="L102" t="s">
        <v>8370</v>
      </c>
      <c r="M102" t="s">
        <v>3133</v>
      </c>
      <c r="N102" t="s">
        <v>10</v>
      </c>
      <c r="O102" t="s">
        <v>54</v>
      </c>
      <c r="P102" t="s">
        <v>946</v>
      </c>
      <c r="Q102" t="s">
        <v>2663</v>
      </c>
      <c r="R102" t="s">
        <v>1735</v>
      </c>
    </row>
    <row r="103" spans="1:18" x14ac:dyDescent="0.25">
      <c r="A103" s="28" t="str">
        <f t="shared" si="1"/>
        <v>00378522Fairview Ind School District2201 Main St WAshlandKY41102</v>
      </c>
      <c r="B103" s="29" t="s">
        <v>8225</v>
      </c>
      <c r="C103" t="s">
        <v>3215</v>
      </c>
      <c r="D103" t="s">
        <v>3921</v>
      </c>
      <c r="E103" t="s">
        <v>769</v>
      </c>
      <c r="F103" t="s">
        <v>3102</v>
      </c>
      <c r="G103" t="s">
        <v>84</v>
      </c>
      <c r="H103" t="s">
        <v>54</v>
      </c>
      <c r="I103" t="s">
        <v>98</v>
      </c>
      <c r="J103" t="s">
        <v>1736</v>
      </c>
      <c r="K103" t="s">
        <v>769</v>
      </c>
      <c r="L103" t="s">
        <v>8371</v>
      </c>
      <c r="M103" t="s">
        <v>3133</v>
      </c>
      <c r="N103" t="s">
        <v>10</v>
      </c>
      <c r="O103" t="s">
        <v>54</v>
      </c>
      <c r="P103" t="s">
        <v>946</v>
      </c>
      <c r="Q103" t="s">
        <v>2663</v>
      </c>
      <c r="R103" t="s">
        <v>1735</v>
      </c>
    </row>
    <row r="104" spans="1:18" x14ac:dyDescent="0.25">
      <c r="A104" s="28" t="str">
        <f t="shared" si="1"/>
        <v>00378522Fayette Co Public Schools1126 Russell Cave RdLexingtonKY40505</v>
      </c>
      <c r="B104" s="29" t="s">
        <v>8225</v>
      </c>
      <c r="C104" t="s">
        <v>3215</v>
      </c>
      <c r="D104" t="s">
        <v>3922</v>
      </c>
      <c r="E104" t="s">
        <v>773</v>
      </c>
      <c r="F104" t="s">
        <v>5304</v>
      </c>
      <c r="G104" t="s">
        <v>776</v>
      </c>
      <c r="H104" t="s">
        <v>54</v>
      </c>
      <c r="I104" t="s">
        <v>781</v>
      </c>
      <c r="J104" t="s">
        <v>1736</v>
      </c>
      <c r="K104" t="s">
        <v>773</v>
      </c>
      <c r="L104" t="s">
        <v>8372</v>
      </c>
      <c r="M104" t="s">
        <v>3133</v>
      </c>
      <c r="N104" t="s">
        <v>10</v>
      </c>
      <c r="O104" t="s">
        <v>54</v>
      </c>
      <c r="P104" t="s">
        <v>946</v>
      </c>
      <c r="Q104" t="s">
        <v>2663</v>
      </c>
      <c r="R104" t="s">
        <v>1735</v>
      </c>
    </row>
    <row r="105" spans="1:18" x14ac:dyDescent="0.25">
      <c r="A105" s="28" t="str">
        <f t="shared" si="1"/>
        <v>00378522Floyd Co School District442 Ky Route 550PrestonsburgKY41653</v>
      </c>
      <c r="B105" s="29" t="s">
        <v>8225</v>
      </c>
      <c r="C105" t="s">
        <v>3215</v>
      </c>
      <c r="D105" t="s">
        <v>3924</v>
      </c>
      <c r="E105" t="s">
        <v>908</v>
      </c>
      <c r="F105" t="s">
        <v>5305</v>
      </c>
      <c r="G105" t="s">
        <v>934</v>
      </c>
      <c r="H105" t="s">
        <v>54</v>
      </c>
      <c r="I105" t="s">
        <v>935</v>
      </c>
      <c r="J105" t="s">
        <v>1736</v>
      </c>
      <c r="K105" t="s">
        <v>908</v>
      </c>
      <c r="L105" t="s">
        <v>8373</v>
      </c>
      <c r="M105" t="s">
        <v>3133</v>
      </c>
      <c r="N105" t="s">
        <v>10</v>
      </c>
      <c r="O105" t="s">
        <v>54</v>
      </c>
      <c r="P105" t="s">
        <v>946</v>
      </c>
      <c r="Q105" t="s">
        <v>2663</v>
      </c>
      <c r="R105" t="s">
        <v>1735</v>
      </c>
    </row>
    <row r="106" spans="1:18" x14ac:dyDescent="0.25">
      <c r="A106" s="28" t="str">
        <f t="shared" si="1"/>
        <v>00378522Frankfort Ind School District959 Leestown LnFrankfortKY40601</v>
      </c>
      <c r="B106" s="29" t="s">
        <v>8225</v>
      </c>
      <c r="C106" t="s">
        <v>3215</v>
      </c>
      <c r="D106" t="s">
        <v>3926</v>
      </c>
      <c r="E106" t="s">
        <v>942</v>
      </c>
      <c r="F106" t="s">
        <v>3104</v>
      </c>
      <c r="G106" t="s">
        <v>10</v>
      </c>
      <c r="H106" t="s">
        <v>54</v>
      </c>
      <c r="I106" t="s">
        <v>946</v>
      </c>
      <c r="J106" t="s">
        <v>1736</v>
      </c>
      <c r="K106" t="s">
        <v>942</v>
      </c>
      <c r="L106" t="s">
        <v>8374</v>
      </c>
      <c r="M106" t="s">
        <v>3133</v>
      </c>
      <c r="N106" t="s">
        <v>10</v>
      </c>
      <c r="O106" t="s">
        <v>54</v>
      </c>
      <c r="P106" t="s">
        <v>946</v>
      </c>
      <c r="Q106" t="s">
        <v>2663</v>
      </c>
      <c r="R106" t="s">
        <v>1735</v>
      </c>
    </row>
    <row r="107" spans="1:18" x14ac:dyDescent="0.25">
      <c r="A107" s="28" t="str">
        <f t="shared" si="1"/>
        <v>00378522Franklin Co Public School Dist190 Kings Daughters Dr Ste 300FrankfortKY40601</v>
      </c>
      <c r="B107" s="29" t="s">
        <v>8225</v>
      </c>
      <c r="C107" t="s">
        <v>3215</v>
      </c>
      <c r="D107" t="s">
        <v>3927</v>
      </c>
      <c r="E107" t="s">
        <v>948</v>
      </c>
      <c r="F107" t="s">
        <v>3105</v>
      </c>
      <c r="G107" t="s">
        <v>10</v>
      </c>
      <c r="H107" t="s">
        <v>54</v>
      </c>
      <c r="I107" t="s">
        <v>946</v>
      </c>
      <c r="J107" t="s">
        <v>1736</v>
      </c>
      <c r="K107" t="s">
        <v>948</v>
      </c>
      <c r="L107" t="s">
        <v>8375</v>
      </c>
      <c r="M107" t="s">
        <v>3133</v>
      </c>
      <c r="N107" t="s">
        <v>10</v>
      </c>
      <c r="O107" t="s">
        <v>54</v>
      </c>
      <c r="P107" t="s">
        <v>946</v>
      </c>
      <c r="Q107" t="s">
        <v>2663</v>
      </c>
      <c r="R107" t="s">
        <v>1735</v>
      </c>
    </row>
    <row r="108" spans="1:18" x14ac:dyDescent="0.25">
      <c r="A108" s="28" t="str">
        <f t="shared" si="1"/>
        <v>00378522Fort Campbell Schools84 Texas AveFort CampbellKY42223</v>
      </c>
      <c r="B108" s="29" t="s">
        <v>8225</v>
      </c>
      <c r="C108" t="s">
        <v>3215</v>
      </c>
      <c r="D108" t="s">
        <v>3928</v>
      </c>
      <c r="E108" t="s">
        <v>4063</v>
      </c>
      <c r="F108" t="s">
        <v>3106</v>
      </c>
      <c r="G108" t="s">
        <v>963</v>
      </c>
      <c r="H108" t="s">
        <v>54</v>
      </c>
      <c r="I108" t="s">
        <v>964</v>
      </c>
      <c r="J108" t="s">
        <v>1736</v>
      </c>
      <c r="K108" t="s">
        <v>4063</v>
      </c>
      <c r="L108" t="s">
        <v>8376</v>
      </c>
      <c r="M108" t="s">
        <v>3133</v>
      </c>
      <c r="N108" t="s">
        <v>10</v>
      </c>
      <c r="O108" t="s">
        <v>54</v>
      </c>
      <c r="P108" t="s">
        <v>946</v>
      </c>
      <c r="Q108" t="s">
        <v>2663</v>
      </c>
      <c r="R108" t="s">
        <v>1735</v>
      </c>
    </row>
    <row r="109" spans="1:18" x14ac:dyDescent="0.25">
      <c r="A109" s="28" t="str">
        <f t="shared" si="1"/>
        <v>00378522Ft Knox Cmty Schools281 Fayette AveFort KnoxKY40121</v>
      </c>
      <c r="B109" s="29" t="s">
        <v>8225</v>
      </c>
      <c r="C109" t="s">
        <v>3215</v>
      </c>
      <c r="D109" t="s">
        <v>3929</v>
      </c>
      <c r="E109" t="s">
        <v>975</v>
      </c>
      <c r="F109" t="s">
        <v>3107</v>
      </c>
      <c r="G109" t="s">
        <v>978</v>
      </c>
      <c r="H109" t="s">
        <v>54</v>
      </c>
      <c r="I109" t="s">
        <v>979</v>
      </c>
      <c r="J109" t="s">
        <v>1736</v>
      </c>
      <c r="K109" t="s">
        <v>975</v>
      </c>
      <c r="L109" t="s">
        <v>8377</v>
      </c>
      <c r="M109" t="s">
        <v>3133</v>
      </c>
      <c r="N109" t="s">
        <v>10</v>
      </c>
      <c r="O109" t="s">
        <v>54</v>
      </c>
      <c r="P109" t="s">
        <v>946</v>
      </c>
      <c r="Q109" t="s">
        <v>2663</v>
      </c>
      <c r="R109" t="s">
        <v>1735</v>
      </c>
    </row>
    <row r="110" spans="1:18" x14ac:dyDescent="0.25">
      <c r="A110" s="28" t="str">
        <f t="shared" si="1"/>
        <v>00378522Fulton Co School District2780 Moscow AveHickmanKY42050</v>
      </c>
      <c r="B110" s="29" t="s">
        <v>8225</v>
      </c>
      <c r="C110" t="s">
        <v>3215</v>
      </c>
      <c r="D110" t="s">
        <v>3931</v>
      </c>
      <c r="E110" t="s">
        <v>997</v>
      </c>
      <c r="F110" t="s">
        <v>3109</v>
      </c>
      <c r="G110" t="s">
        <v>1000</v>
      </c>
      <c r="H110" t="s">
        <v>54</v>
      </c>
      <c r="I110" t="s">
        <v>1001</v>
      </c>
      <c r="J110" t="s">
        <v>1736</v>
      </c>
      <c r="K110" t="s">
        <v>997</v>
      </c>
      <c r="L110" t="s">
        <v>8378</v>
      </c>
      <c r="M110" t="s">
        <v>3133</v>
      </c>
      <c r="N110" t="s">
        <v>10</v>
      </c>
      <c r="O110" t="s">
        <v>54</v>
      </c>
      <c r="P110" t="s">
        <v>946</v>
      </c>
      <c r="Q110" t="s">
        <v>2663</v>
      </c>
      <c r="R110" t="s">
        <v>1735</v>
      </c>
    </row>
    <row r="111" spans="1:18" x14ac:dyDescent="0.25">
      <c r="A111" s="28" t="str">
        <f t="shared" si="1"/>
        <v>00378522Fulton Ind School District304 W State Line StFultonKY42041</v>
      </c>
      <c r="B111" s="29" t="s">
        <v>8225</v>
      </c>
      <c r="C111" t="s">
        <v>3215</v>
      </c>
      <c r="D111" t="s">
        <v>3932</v>
      </c>
      <c r="E111" t="s">
        <v>1003</v>
      </c>
      <c r="F111" t="s">
        <v>3110</v>
      </c>
      <c r="G111" t="s">
        <v>1007</v>
      </c>
      <c r="H111" t="s">
        <v>54</v>
      </c>
      <c r="I111" t="s">
        <v>1008</v>
      </c>
      <c r="J111" t="s">
        <v>1736</v>
      </c>
      <c r="K111" t="s">
        <v>1003</v>
      </c>
      <c r="L111" t="s">
        <v>8379</v>
      </c>
      <c r="M111" t="s">
        <v>3133</v>
      </c>
      <c r="N111" t="s">
        <v>10</v>
      </c>
      <c r="O111" t="s">
        <v>54</v>
      </c>
      <c r="P111" t="s">
        <v>946</v>
      </c>
      <c r="Q111" t="s">
        <v>2663</v>
      </c>
      <c r="R111" t="s">
        <v>1735</v>
      </c>
    </row>
    <row r="112" spans="1:18" x14ac:dyDescent="0.25">
      <c r="A112" s="28" t="str">
        <f t="shared" si="1"/>
        <v>00378522Gallatin Co School District75 BoardwalkWarsawKY41095</v>
      </c>
      <c r="B112" s="29" t="s">
        <v>8225</v>
      </c>
      <c r="C112" t="s">
        <v>3215</v>
      </c>
      <c r="D112" t="s">
        <v>3933</v>
      </c>
      <c r="E112" t="s">
        <v>1010</v>
      </c>
      <c r="F112" t="s">
        <v>3111</v>
      </c>
      <c r="G112" t="s">
        <v>1013</v>
      </c>
      <c r="H112" t="s">
        <v>54</v>
      </c>
      <c r="I112" t="s">
        <v>1014</v>
      </c>
      <c r="J112" t="s">
        <v>1736</v>
      </c>
      <c r="K112" t="s">
        <v>1010</v>
      </c>
      <c r="L112" t="s">
        <v>8380</v>
      </c>
      <c r="M112" t="s">
        <v>3133</v>
      </c>
      <c r="N112" t="s">
        <v>10</v>
      </c>
      <c r="O112" t="s">
        <v>54</v>
      </c>
      <c r="P112" t="s">
        <v>946</v>
      </c>
      <c r="Q112" t="s">
        <v>2663</v>
      </c>
      <c r="R112" t="s">
        <v>1735</v>
      </c>
    </row>
    <row r="113" spans="1:18" x14ac:dyDescent="0.25">
      <c r="A113" s="28" t="str">
        <f t="shared" si="1"/>
        <v>00378522Garrard Co School District322 W Maple AveLancasterKY40444</v>
      </c>
      <c r="B113" s="29" t="s">
        <v>8225</v>
      </c>
      <c r="C113" t="s">
        <v>3215</v>
      </c>
      <c r="D113" t="s">
        <v>3934</v>
      </c>
      <c r="E113" t="s">
        <v>1016</v>
      </c>
      <c r="F113" t="s">
        <v>3112</v>
      </c>
      <c r="G113" t="s">
        <v>1020</v>
      </c>
      <c r="H113" t="s">
        <v>54</v>
      </c>
      <c r="I113" t="s">
        <v>1021</v>
      </c>
      <c r="J113" t="s">
        <v>1736</v>
      </c>
      <c r="K113" t="s">
        <v>1016</v>
      </c>
      <c r="L113" t="s">
        <v>8381</v>
      </c>
      <c r="M113" t="s">
        <v>3133</v>
      </c>
      <c r="N113" t="s">
        <v>10</v>
      </c>
      <c r="O113" t="s">
        <v>54</v>
      </c>
      <c r="P113" t="s">
        <v>946</v>
      </c>
      <c r="Q113" t="s">
        <v>2663</v>
      </c>
      <c r="R113" t="s">
        <v>1735</v>
      </c>
    </row>
    <row r="114" spans="1:18" x14ac:dyDescent="0.25">
      <c r="A114" s="28" t="str">
        <f t="shared" si="1"/>
        <v>00378522Glasgow Ind School DistrictPo Box 1239GlasgowKY42142</v>
      </c>
      <c r="B114" s="29" t="s">
        <v>8225</v>
      </c>
      <c r="C114" t="s">
        <v>3215</v>
      </c>
      <c r="D114" t="s">
        <v>3936</v>
      </c>
      <c r="E114" t="s">
        <v>1031</v>
      </c>
      <c r="F114" t="s">
        <v>5306</v>
      </c>
      <c r="G114" t="s">
        <v>134</v>
      </c>
      <c r="H114" t="s">
        <v>54</v>
      </c>
      <c r="I114" t="s">
        <v>3733</v>
      </c>
      <c r="J114" t="s">
        <v>1736</v>
      </c>
      <c r="K114" t="s">
        <v>1031</v>
      </c>
      <c r="L114" t="s">
        <v>8382</v>
      </c>
      <c r="M114" t="s">
        <v>3133</v>
      </c>
      <c r="N114" t="s">
        <v>10</v>
      </c>
      <c r="O114" t="s">
        <v>54</v>
      </c>
      <c r="P114" t="s">
        <v>946</v>
      </c>
      <c r="Q114" t="s">
        <v>2663</v>
      </c>
      <c r="R114" t="s">
        <v>1735</v>
      </c>
    </row>
    <row r="115" spans="1:18" x14ac:dyDescent="0.25">
      <c r="A115" s="28" t="str">
        <f t="shared" si="1"/>
        <v>00378522Grant Co School District820 Arnie Risen BlvdWilliamstownKY41097</v>
      </c>
      <c r="B115" s="29" t="s">
        <v>8225</v>
      </c>
      <c r="C115" t="s">
        <v>3215</v>
      </c>
      <c r="D115" t="s">
        <v>3937</v>
      </c>
      <c r="E115" t="s">
        <v>1037</v>
      </c>
      <c r="F115" t="s">
        <v>3113</v>
      </c>
      <c r="G115" t="s">
        <v>1049</v>
      </c>
      <c r="H115" t="s">
        <v>54</v>
      </c>
      <c r="I115" t="s">
        <v>1050</v>
      </c>
      <c r="J115" t="s">
        <v>1736</v>
      </c>
      <c r="K115" t="s">
        <v>1037</v>
      </c>
      <c r="L115" t="s">
        <v>8383</v>
      </c>
      <c r="M115" t="s">
        <v>3133</v>
      </c>
      <c r="N115" t="s">
        <v>10</v>
      </c>
      <c r="O115" t="s">
        <v>54</v>
      </c>
      <c r="P115" t="s">
        <v>946</v>
      </c>
      <c r="Q115" t="s">
        <v>2663</v>
      </c>
      <c r="R115" t="s">
        <v>1735</v>
      </c>
    </row>
    <row r="116" spans="1:18" x14ac:dyDescent="0.25">
      <c r="A116" s="28" t="str">
        <f t="shared" si="1"/>
        <v>00378522Graves Co School District2290 State Route 121 NMayfieldKY42066</v>
      </c>
      <c r="B116" s="29" t="s">
        <v>8225</v>
      </c>
      <c r="C116" t="s">
        <v>3215</v>
      </c>
      <c r="D116" t="s">
        <v>3938</v>
      </c>
      <c r="E116" t="s">
        <v>1054</v>
      </c>
      <c r="F116" t="s">
        <v>3114</v>
      </c>
      <c r="G116" t="s">
        <v>1058</v>
      </c>
      <c r="H116" t="s">
        <v>54</v>
      </c>
      <c r="I116" t="s">
        <v>1059</v>
      </c>
      <c r="J116" t="s">
        <v>1736</v>
      </c>
      <c r="K116" t="s">
        <v>1054</v>
      </c>
      <c r="L116" t="s">
        <v>8384</v>
      </c>
      <c r="M116" t="s">
        <v>3133</v>
      </c>
      <c r="N116" t="s">
        <v>10</v>
      </c>
      <c r="O116" t="s">
        <v>54</v>
      </c>
      <c r="P116" t="s">
        <v>946</v>
      </c>
      <c r="Q116" t="s">
        <v>2663</v>
      </c>
      <c r="R116" t="s">
        <v>1735</v>
      </c>
    </row>
    <row r="117" spans="1:18" x14ac:dyDescent="0.25">
      <c r="A117" s="28" t="str">
        <f t="shared" si="1"/>
        <v>00378522Grayson Co School DistrictPo Box 4009LeitchfieldKY42755</v>
      </c>
      <c r="B117" s="29" t="s">
        <v>8225</v>
      </c>
      <c r="C117" t="s">
        <v>3215</v>
      </c>
      <c r="D117" t="s">
        <v>3939</v>
      </c>
      <c r="E117" t="s">
        <v>1086</v>
      </c>
      <c r="F117" t="s">
        <v>5307</v>
      </c>
      <c r="G117" t="s">
        <v>1100</v>
      </c>
      <c r="H117" t="s">
        <v>54</v>
      </c>
      <c r="I117" t="s">
        <v>5308</v>
      </c>
      <c r="J117" t="s">
        <v>1736</v>
      </c>
      <c r="K117" t="s">
        <v>1086</v>
      </c>
      <c r="L117" t="s">
        <v>8385</v>
      </c>
      <c r="M117" t="s">
        <v>3133</v>
      </c>
      <c r="N117" t="s">
        <v>10</v>
      </c>
      <c r="O117" t="s">
        <v>54</v>
      </c>
      <c r="P117" t="s">
        <v>946</v>
      </c>
      <c r="Q117" t="s">
        <v>2663</v>
      </c>
      <c r="R117" t="s">
        <v>1735</v>
      </c>
    </row>
    <row r="118" spans="1:18" x14ac:dyDescent="0.25">
      <c r="A118" s="28" t="str">
        <f t="shared" si="1"/>
        <v>00378522Green Co School DistrictPo Box 100GreensburgKY42743</v>
      </c>
      <c r="B118" s="29" t="s">
        <v>8225</v>
      </c>
      <c r="C118" t="s">
        <v>3215</v>
      </c>
      <c r="D118" t="s">
        <v>3940</v>
      </c>
      <c r="E118" t="s">
        <v>1106</v>
      </c>
      <c r="F118" t="s">
        <v>4976</v>
      </c>
      <c r="G118" t="s">
        <v>15</v>
      </c>
      <c r="H118" t="s">
        <v>54</v>
      </c>
      <c r="I118" t="s">
        <v>1109</v>
      </c>
      <c r="J118" t="s">
        <v>1736</v>
      </c>
      <c r="K118" t="s">
        <v>1106</v>
      </c>
      <c r="L118" t="s">
        <v>8386</v>
      </c>
      <c r="M118" t="s">
        <v>3133</v>
      </c>
      <c r="N118" t="s">
        <v>10</v>
      </c>
      <c r="O118" t="s">
        <v>54</v>
      </c>
      <c r="P118" t="s">
        <v>946</v>
      </c>
      <c r="Q118" t="s">
        <v>2663</v>
      </c>
      <c r="R118" t="s">
        <v>1735</v>
      </c>
    </row>
    <row r="119" spans="1:18" x14ac:dyDescent="0.25">
      <c r="A119" s="28" t="str">
        <f t="shared" si="1"/>
        <v>00378522Greenup Co School District45 Musketeer DrGreenupKY41144</v>
      </c>
      <c r="B119" s="29" t="s">
        <v>8225</v>
      </c>
      <c r="C119" t="s">
        <v>3215</v>
      </c>
      <c r="D119" t="s">
        <v>3941</v>
      </c>
      <c r="E119" t="s">
        <v>1111</v>
      </c>
      <c r="F119" t="s">
        <v>3115</v>
      </c>
      <c r="G119" t="s">
        <v>1120</v>
      </c>
      <c r="H119" t="s">
        <v>54</v>
      </c>
      <c r="I119" t="s">
        <v>1121</v>
      </c>
      <c r="J119" t="s">
        <v>1736</v>
      </c>
      <c r="K119" t="s">
        <v>1111</v>
      </c>
      <c r="L119" t="s">
        <v>8387</v>
      </c>
      <c r="M119" t="s">
        <v>3133</v>
      </c>
      <c r="N119" t="s">
        <v>10</v>
      </c>
      <c r="O119" t="s">
        <v>54</v>
      </c>
      <c r="P119" t="s">
        <v>946</v>
      </c>
      <c r="Q119" t="s">
        <v>2663</v>
      </c>
      <c r="R119" t="s">
        <v>1735</v>
      </c>
    </row>
    <row r="120" spans="1:18" x14ac:dyDescent="0.25">
      <c r="A120" s="28" t="str">
        <f t="shared" si="1"/>
        <v>00378522Hancock Co School District83 State Route 3543HawesvilleKY42348</v>
      </c>
      <c r="B120" s="29" t="s">
        <v>8225</v>
      </c>
      <c r="C120" t="s">
        <v>3215</v>
      </c>
      <c r="D120" t="s">
        <v>3942</v>
      </c>
      <c r="E120" t="s">
        <v>1132</v>
      </c>
      <c r="F120" t="s">
        <v>3116</v>
      </c>
      <c r="G120" t="s">
        <v>1141</v>
      </c>
      <c r="H120" t="s">
        <v>54</v>
      </c>
      <c r="I120" t="s">
        <v>1142</v>
      </c>
      <c r="J120" t="s">
        <v>1736</v>
      </c>
      <c r="K120" t="s">
        <v>1132</v>
      </c>
      <c r="L120" t="s">
        <v>8388</v>
      </c>
      <c r="M120" t="s">
        <v>3133</v>
      </c>
      <c r="N120" t="s">
        <v>10</v>
      </c>
      <c r="O120" t="s">
        <v>54</v>
      </c>
      <c r="P120" t="s">
        <v>946</v>
      </c>
      <c r="Q120" t="s">
        <v>2663</v>
      </c>
      <c r="R120" t="s">
        <v>1735</v>
      </c>
    </row>
    <row r="121" spans="1:18" x14ac:dyDescent="0.25">
      <c r="A121" s="28" t="str">
        <f t="shared" si="1"/>
        <v>00378522Hardin Co School District65 W A Jenkins RdElizabethtownKY42701</v>
      </c>
      <c r="B121" s="29" t="s">
        <v>8225</v>
      </c>
      <c r="C121" t="s">
        <v>3215</v>
      </c>
      <c r="D121" t="s">
        <v>3943</v>
      </c>
      <c r="E121" t="s">
        <v>1144</v>
      </c>
      <c r="F121" t="s">
        <v>3117</v>
      </c>
      <c r="G121" t="s">
        <v>727</v>
      </c>
      <c r="H121" t="s">
        <v>54</v>
      </c>
      <c r="I121" t="s">
        <v>728</v>
      </c>
      <c r="J121" t="s">
        <v>1736</v>
      </c>
      <c r="K121" t="s">
        <v>1144</v>
      </c>
      <c r="L121" t="s">
        <v>8389</v>
      </c>
      <c r="M121" t="s">
        <v>3133</v>
      </c>
      <c r="N121" t="s">
        <v>10</v>
      </c>
      <c r="O121" t="s">
        <v>54</v>
      </c>
      <c r="P121" t="s">
        <v>946</v>
      </c>
      <c r="Q121" t="s">
        <v>2663</v>
      </c>
      <c r="R121" t="s">
        <v>1735</v>
      </c>
    </row>
    <row r="122" spans="1:18" x14ac:dyDescent="0.25">
      <c r="A122" s="28" t="str">
        <f t="shared" si="1"/>
        <v>00378522Hazard Ind School District705 Main StHazardKY41701</v>
      </c>
      <c r="B122" s="29" t="s">
        <v>8225</v>
      </c>
      <c r="C122" t="s">
        <v>3215</v>
      </c>
      <c r="D122" t="s">
        <v>3945</v>
      </c>
      <c r="E122" t="s">
        <v>1255</v>
      </c>
      <c r="F122" t="s">
        <v>3121</v>
      </c>
      <c r="G122" t="s">
        <v>1258</v>
      </c>
      <c r="H122" t="s">
        <v>54</v>
      </c>
      <c r="I122" t="s">
        <v>1259</v>
      </c>
      <c r="J122" t="s">
        <v>1736</v>
      </c>
      <c r="K122" t="s">
        <v>1255</v>
      </c>
      <c r="L122" t="s">
        <v>8390</v>
      </c>
      <c r="M122" t="s">
        <v>3133</v>
      </c>
      <c r="N122" t="s">
        <v>10</v>
      </c>
      <c r="O122" t="s">
        <v>54</v>
      </c>
      <c r="P122" t="s">
        <v>946</v>
      </c>
      <c r="Q122" t="s">
        <v>2663</v>
      </c>
      <c r="R122" t="s">
        <v>1735</v>
      </c>
    </row>
    <row r="123" spans="1:18" x14ac:dyDescent="0.25">
      <c r="A123" s="28" t="str">
        <f t="shared" si="1"/>
        <v>00378522Hopkins Co School District320 S Seminary StMadisonvilleKY42431</v>
      </c>
      <c r="B123" s="29" t="s">
        <v>8225</v>
      </c>
      <c r="C123" t="s">
        <v>3215</v>
      </c>
      <c r="D123" t="s">
        <v>3951</v>
      </c>
      <c r="E123" t="s">
        <v>1313</v>
      </c>
      <c r="F123" t="s">
        <v>3125</v>
      </c>
      <c r="G123" t="s">
        <v>1322</v>
      </c>
      <c r="H123" t="s">
        <v>54</v>
      </c>
      <c r="I123" t="s">
        <v>1323</v>
      </c>
      <c r="J123" t="s">
        <v>1736</v>
      </c>
      <c r="K123" t="s">
        <v>1313</v>
      </c>
      <c r="L123" t="s">
        <v>8391</v>
      </c>
      <c r="M123" t="s">
        <v>3133</v>
      </c>
      <c r="N123" t="s">
        <v>10</v>
      </c>
      <c r="O123" t="s">
        <v>54</v>
      </c>
      <c r="P123" t="s">
        <v>946</v>
      </c>
      <c r="Q123" t="s">
        <v>2663</v>
      </c>
      <c r="R123" t="s">
        <v>1735</v>
      </c>
    </row>
    <row r="124" spans="1:18" x14ac:dyDescent="0.25">
      <c r="A124" s="28" t="str">
        <f t="shared" ref="A124:A187" si="2">R124&amp;K124&amp;F124&amp;G124&amp;H124&amp;I124</f>
        <v>00378522Jackson County School District3331 Highway 421 SMc KeeKY40447</v>
      </c>
      <c r="B124" s="29" t="s">
        <v>8225</v>
      </c>
      <c r="C124" t="s">
        <v>3215</v>
      </c>
      <c r="D124" t="s">
        <v>3952</v>
      </c>
      <c r="E124" t="s">
        <v>4069</v>
      </c>
      <c r="F124" t="s">
        <v>3126</v>
      </c>
      <c r="G124" t="s">
        <v>1347</v>
      </c>
      <c r="H124" t="s">
        <v>54</v>
      </c>
      <c r="I124" t="s">
        <v>1348</v>
      </c>
      <c r="J124" t="s">
        <v>1736</v>
      </c>
      <c r="K124" t="s">
        <v>4069</v>
      </c>
      <c r="L124" t="s">
        <v>8392</v>
      </c>
      <c r="M124" t="s">
        <v>3133</v>
      </c>
      <c r="N124" t="s">
        <v>10</v>
      </c>
      <c r="O124" t="s">
        <v>54</v>
      </c>
      <c r="P124" t="s">
        <v>946</v>
      </c>
      <c r="Q124" t="s">
        <v>2663</v>
      </c>
      <c r="R124" t="s">
        <v>1735</v>
      </c>
    </row>
    <row r="125" spans="1:18" x14ac:dyDescent="0.25">
      <c r="A125" s="28" t="str">
        <f t="shared" si="2"/>
        <v>00378522Jefferson County School DistrictPo Box 34020LouisvilleKY40232</v>
      </c>
      <c r="B125" s="29" t="s">
        <v>8225</v>
      </c>
      <c r="C125" t="s">
        <v>3215</v>
      </c>
      <c r="D125" t="s">
        <v>3953</v>
      </c>
      <c r="E125" t="s">
        <v>3223</v>
      </c>
      <c r="F125" t="s">
        <v>5309</v>
      </c>
      <c r="G125" t="s">
        <v>382</v>
      </c>
      <c r="H125" t="s">
        <v>54</v>
      </c>
      <c r="I125" t="s">
        <v>5310</v>
      </c>
      <c r="J125" t="s">
        <v>1736</v>
      </c>
      <c r="K125" t="s">
        <v>3223</v>
      </c>
      <c r="L125" t="s">
        <v>8393</v>
      </c>
      <c r="M125" t="s">
        <v>3133</v>
      </c>
      <c r="N125" t="s">
        <v>10</v>
      </c>
      <c r="O125" t="s">
        <v>54</v>
      </c>
      <c r="P125" t="s">
        <v>946</v>
      </c>
      <c r="Q125" t="s">
        <v>2663</v>
      </c>
      <c r="R125" t="s">
        <v>1735</v>
      </c>
    </row>
    <row r="126" spans="1:18" x14ac:dyDescent="0.25">
      <c r="A126" s="28" t="str">
        <f t="shared" si="2"/>
        <v>00378522Jenkins Ind School DistrictPo Box 74JenkinsKY41537</v>
      </c>
      <c r="B126" s="29" t="s">
        <v>8225</v>
      </c>
      <c r="C126" t="s">
        <v>3215</v>
      </c>
      <c r="D126" t="s">
        <v>3955</v>
      </c>
      <c r="E126" t="s">
        <v>1660</v>
      </c>
      <c r="F126" t="s">
        <v>5311</v>
      </c>
      <c r="G126" t="s">
        <v>3128</v>
      </c>
      <c r="H126" t="s">
        <v>54</v>
      </c>
      <c r="I126" t="s">
        <v>3129</v>
      </c>
      <c r="J126" t="s">
        <v>1736</v>
      </c>
      <c r="K126" t="s">
        <v>1660</v>
      </c>
      <c r="L126" t="s">
        <v>8394</v>
      </c>
      <c r="M126" t="s">
        <v>3133</v>
      </c>
      <c r="N126" t="s">
        <v>10</v>
      </c>
      <c r="O126" t="s">
        <v>54</v>
      </c>
      <c r="P126" t="s">
        <v>946</v>
      </c>
      <c r="Q126" t="s">
        <v>2663</v>
      </c>
      <c r="R126" t="s">
        <v>1735</v>
      </c>
    </row>
    <row r="127" spans="1:18" x14ac:dyDescent="0.25">
      <c r="A127" s="28" t="str">
        <f t="shared" si="2"/>
        <v>00378522Jessamine Co School District871 Wilmore RdNicholasvilleKY40356</v>
      </c>
      <c r="B127" s="29" t="s">
        <v>8225</v>
      </c>
      <c r="C127" t="s">
        <v>3215</v>
      </c>
      <c r="D127" t="s">
        <v>3956</v>
      </c>
      <c r="E127" t="s">
        <v>1666</v>
      </c>
      <c r="F127" t="s">
        <v>3130</v>
      </c>
      <c r="G127" t="s">
        <v>1670</v>
      </c>
      <c r="H127" t="s">
        <v>54</v>
      </c>
      <c r="I127" t="s">
        <v>1671</v>
      </c>
      <c r="J127" t="s">
        <v>1736</v>
      </c>
      <c r="K127" t="s">
        <v>1666</v>
      </c>
      <c r="L127" t="s">
        <v>8395</v>
      </c>
      <c r="M127" t="s">
        <v>3133</v>
      </c>
      <c r="N127" t="s">
        <v>10</v>
      </c>
      <c r="O127" t="s">
        <v>54</v>
      </c>
      <c r="P127" t="s">
        <v>946</v>
      </c>
      <c r="Q127" t="s">
        <v>2663</v>
      </c>
      <c r="R127" t="s">
        <v>1735</v>
      </c>
    </row>
    <row r="128" spans="1:18" x14ac:dyDescent="0.25">
      <c r="A128" s="28" t="str">
        <f t="shared" si="2"/>
        <v>00378522Johnson Co School District253 N Mayo TrlPaintsvilleKY41240</v>
      </c>
      <c r="B128" s="29" t="s">
        <v>8225</v>
      </c>
      <c r="C128" t="s">
        <v>3215</v>
      </c>
      <c r="D128" t="s">
        <v>3957</v>
      </c>
      <c r="E128" t="s">
        <v>1673</v>
      </c>
      <c r="F128" t="s">
        <v>3131</v>
      </c>
      <c r="G128" t="s">
        <v>1676</v>
      </c>
      <c r="H128" t="s">
        <v>54</v>
      </c>
      <c r="I128" t="s">
        <v>1677</v>
      </c>
      <c r="J128" t="s">
        <v>1736</v>
      </c>
      <c r="K128" t="s">
        <v>1673</v>
      </c>
      <c r="L128" t="s">
        <v>8396</v>
      </c>
      <c r="M128" t="s">
        <v>3133</v>
      </c>
      <c r="N128" t="s">
        <v>10</v>
      </c>
      <c r="O128" t="s">
        <v>54</v>
      </c>
      <c r="P128" t="s">
        <v>946</v>
      </c>
      <c r="Q128" t="s">
        <v>2663</v>
      </c>
      <c r="R128" t="s">
        <v>1735</v>
      </c>
    </row>
    <row r="129" spans="1:18" x14ac:dyDescent="0.25">
      <c r="A129" s="28" t="str">
        <f t="shared" si="2"/>
        <v>00378522Kentucky Dept of Education300 Sower Blvd 5th FlFrankfortKY40601</v>
      </c>
      <c r="B129" s="29" t="s">
        <v>8225</v>
      </c>
      <c r="C129" t="s">
        <v>3215</v>
      </c>
      <c r="D129" t="s">
        <v>3958</v>
      </c>
      <c r="E129" t="s">
        <v>1736</v>
      </c>
      <c r="F129" t="s">
        <v>3133</v>
      </c>
      <c r="G129" t="s">
        <v>10</v>
      </c>
      <c r="H129" t="s">
        <v>54</v>
      </c>
      <c r="I129" t="s">
        <v>946</v>
      </c>
      <c r="J129" t="s">
        <v>1736</v>
      </c>
      <c r="K129" t="s">
        <v>1736</v>
      </c>
      <c r="L129" t="s">
        <v>8397</v>
      </c>
      <c r="M129" t="s">
        <v>3133</v>
      </c>
      <c r="N129" t="s">
        <v>10</v>
      </c>
      <c r="O129" t="s">
        <v>54</v>
      </c>
      <c r="P129" t="s">
        <v>946</v>
      </c>
      <c r="Q129" t="s">
        <v>2663</v>
      </c>
      <c r="R129" t="s">
        <v>1735</v>
      </c>
    </row>
    <row r="130" spans="1:18" x14ac:dyDescent="0.25">
      <c r="A130" s="28" t="str">
        <f t="shared" si="2"/>
        <v>00378522Larue Co School DistrictPo Box 39HodgenvilleKY42748</v>
      </c>
      <c r="B130" s="29" t="s">
        <v>8225</v>
      </c>
      <c r="C130" t="s">
        <v>3215</v>
      </c>
      <c r="D130" t="s">
        <v>3960</v>
      </c>
      <c r="E130" t="s">
        <v>1793</v>
      </c>
      <c r="F130" t="s">
        <v>4143</v>
      </c>
      <c r="G130" t="s">
        <v>1796</v>
      </c>
      <c r="H130" t="s">
        <v>54</v>
      </c>
      <c r="I130" t="s">
        <v>1797</v>
      </c>
      <c r="J130" t="s">
        <v>1736</v>
      </c>
      <c r="K130" t="s">
        <v>1793</v>
      </c>
      <c r="L130" t="s">
        <v>8398</v>
      </c>
      <c r="M130" t="s">
        <v>3133</v>
      </c>
      <c r="N130" t="s">
        <v>10</v>
      </c>
      <c r="O130" t="s">
        <v>54</v>
      </c>
      <c r="P130" t="s">
        <v>946</v>
      </c>
      <c r="Q130" t="s">
        <v>2663</v>
      </c>
      <c r="R130" t="s">
        <v>1735</v>
      </c>
    </row>
    <row r="131" spans="1:18" x14ac:dyDescent="0.25">
      <c r="A131" s="28" t="str">
        <f t="shared" si="2"/>
        <v>00378522Laurel Co School District718 N Main StLondonKY40741</v>
      </c>
      <c r="B131" s="29" t="s">
        <v>8225</v>
      </c>
      <c r="C131" t="s">
        <v>3215</v>
      </c>
      <c r="D131" t="s">
        <v>3961</v>
      </c>
      <c r="E131" t="s">
        <v>1802</v>
      </c>
      <c r="F131" t="s">
        <v>3136</v>
      </c>
      <c r="G131" t="s">
        <v>1806</v>
      </c>
      <c r="H131" t="s">
        <v>54</v>
      </c>
      <c r="I131" t="s">
        <v>1807</v>
      </c>
      <c r="J131" t="s">
        <v>1736</v>
      </c>
      <c r="K131" t="s">
        <v>1802</v>
      </c>
      <c r="L131" t="s">
        <v>8399</v>
      </c>
      <c r="M131" t="s">
        <v>3133</v>
      </c>
      <c r="N131" t="s">
        <v>10</v>
      </c>
      <c r="O131" t="s">
        <v>54</v>
      </c>
      <c r="P131" t="s">
        <v>946</v>
      </c>
      <c r="Q131" t="s">
        <v>2663</v>
      </c>
      <c r="R131" t="s">
        <v>1735</v>
      </c>
    </row>
    <row r="132" spans="1:18" x14ac:dyDescent="0.25">
      <c r="A132" s="28" t="str">
        <f t="shared" si="2"/>
        <v>00378522Lawrence Co School District50 Bulldog LnLouisaKY41230</v>
      </c>
      <c r="B132" s="29" t="s">
        <v>8225</v>
      </c>
      <c r="C132" t="s">
        <v>3215</v>
      </c>
      <c r="D132" t="s">
        <v>3963</v>
      </c>
      <c r="E132" t="s">
        <v>1841</v>
      </c>
      <c r="F132" t="s">
        <v>3137</v>
      </c>
      <c r="G132" t="s">
        <v>1850</v>
      </c>
      <c r="H132" t="s">
        <v>54</v>
      </c>
      <c r="I132" t="s">
        <v>1851</v>
      </c>
      <c r="J132" t="s">
        <v>1736</v>
      </c>
      <c r="K132" t="s">
        <v>1841</v>
      </c>
      <c r="L132" t="s">
        <v>8400</v>
      </c>
      <c r="M132" t="s">
        <v>3133</v>
      </c>
      <c r="N132" t="s">
        <v>10</v>
      </c>
      <c r="O132" t="s">
        <v>54</v>
      </c>
      <c r="P132" t="s">
        <v>946</v>
      </c>
      <c r="Q132" t="s">
        <v>2663</v>
      </c>
      <c r="R132" t="s">
        <v>1735</v>
      </c>
    </row>
    <row r="133" spans="1:18" x14ac:dyDescent="0.25">
      <c r="A133" s="28" t="str">
        <f t="shared" si="2"/>
        <v>00378522Leslie Co School DistrictPo Box 949HydenKY41749</v>
      </c>
      <c r="B133" s="29" t="s">
        <v>8225</v>
      </c>
      <c r="C133" t="s">
        <v>3215</v>
      </c>
      <c r="D133" t="s">
        <v>3964</v>
      </c>
      <c r="E133" t="s">
        <v>1863</v>
      </c>
      <c r="F133" t="s">
        <v>5264</v>
      </c>
      <c r="G133" t="s">
        <v>1870</v>
      </c>
      <c r="H133" t="s">
        <v>54</v>
      </c>
      <c r="I133" t="s">
        <v>1871</v>
      </c>
      <c r="J133" t="s">
        <v>1736</v>
      </c>
      <c r="K133" t="s">
        <v>1863</v>
      </c>
      <c r="L133" t="s">
        <v>8401</v>
      </c>
      <c r="M133" t="s">
        <v>3133</v>
      </c>
      <c r="N133" t="s">
        <v>10</v>
      </c>
      <c r="O133" t="s">
        <v>54</v>
      </c>
      <c r="P133" t="s">
        <v>946</v>
      </c>
      <c r="Q133" t="s">
        <v>2663</v>
      </c>
      <c r="R133" t="s">
        <v>1735</v>
      </c>
    </row>
    <row r="134" spans="1:18" x14ac:dyDescent="0.25">
      <c r="A134" s="28" t="str">
        <f t="shared" si="2"/>
        <v>00378522Livingston Co School DistrictPo Box 219SmithlandKY42081</v>
      </c>
      <c r="B134" s="29" t="s">
        <v>8225</v>
      </c>
      <c r="C134" t="s">
        <v>3215</v>
      </c>
      <c r="D134" t="s">
        <v>3965</v>
      </c>
      <c r="E134" t="s">
        <v>1940</v>
      </c>
      <c r="F134" t="s">
        <v>5279</v>
      </c>
      <c r="G134" t="s">
        <v>1949</v>
      </c>
      <c r="H134" t="s">
        <v>54</v>
      </c>
      <c r="I134" t="s">
        <v>1950</v>
      </c>
      <c r="J134" t="s">
        <v>1736</v>
      </c>
      <c r="K134" t="s">
        <v>1940</v>
      </c>
      <c r="L134" t="s">
        <v>8402</v>
      </c>
      <c r="M134" t="s">
        <v>3133</v>
      </c>
      <c r="N134" t="s">
        <v>10</v>
      </c>
      <c r="O134" t="s">
        <v>54</v>
      </c>
      <c r="P134" t="s">
        <v>946</v>
      </c>
      <c r="Q134" t="s">
        <v>2663</v>
      </c>
      <c r="R134" t="s">
        <v>1735</v>
      </c>
    </row>
    <row r="135" spans="1:18" x14ac:dyDescent="0.25">
      <c r="A135" s="28" t="str">
        <f t="shared" si="2"/>
        <v>00378522Logan Co School DistrictPo Box 417RussellvilleKY42276</v>
      </c>
      <c r="B135" s="29" t="s">
        <v>8225</v>
      </c>
      <c r="C135" t="s">
        <v>3215</v>
      </c>
      <c r="D135" t="s">
        <v>3966</v>
      </c>
      <c r="E135" t="s">
        <v>1952</v>
      </c>
      <c r="F135" t="s">
        <v>5315</v>
      </c>
      <c r="G135" t="s">
        <v>1966</v>
      </c>
      <c r="H135" t="s">
        <v>54</v>
      </c>
      <c r="I135" t="s">
        <v>1967</v>
      </c>
      <c r="J135" t="s">
        <v>1736</v>
      </c>
      <c r="K135" t="s">
        <v>1952</v>
      </c>
      <c r="L135" t="s">
        <v>8403</v>
      </c>
      <c r="M135" t="s">
        <v>3133</v>
      </c>
      <c r="N135" t="s">
        <v>10</v>
      </c>
      <c r="O135" t="s">
        <v>54</v>
      </c>
      <c r="P135" t="s">
        <v>946</v>
      </c>
      <c r="Q135" t="s">
        <v>2663</v>
      </c>
      <c r="R135" t="s">
        <v>1735</v>
      </c>
    </row>
    <row r="136" spans="1:18" x14ac:dyDescent="0.25">
      <c r="A136" s="28" t="str">
        <f t="shared" si="2"/>
        <v>00378522Lyon Co School District217 Jenkins RdEddyvilleKY42038</v>
      </c>
      <c r="B136" s="29" t="s">
        <v>8225</v>
      </c>
      <c r="C136" t="s">
        <v>3215</v>
      </c>
      <c r="D136" t="s">
        <v>3967</v>
      </c>
      <c r="E136" t="s">
        <v>1986</v>
      </c>
      <c r="F136" t="s">
        <v>3142</v>
      </c>
      <c r="G136" t="s">
        <v>1990</v>
      </c>
      <c r="H136" t="s">
        <v>54</v>
      </c>
      <c r="I136" t="s">
        <v>1991</v>
      </c>
      <c r="J136" t="s">
        <v>1736</v>
      </c>
      <c r="K136" t="s">
        <v>1986</v>
      </c>
      <c r="L136" t="s">
        <v>8404</v>
      </c>
      <c r="M136" t="s">
        <v>3133</v>
      </c>
      <c r="N136" t="s">
        <v>10</v>
      </c>
      <c r="O136" t="s">
        <v>54</v>
      </c>
      <c r="P136" t="s">
        <v>946</v>
      </c>
      <c r="Q136" t="s">
        <v>2663</v>
      </c>
      <c r="R136" t="s">
        <v>1735</v>
      </c>
    </row>
    <row r="137" spans="1:18" x14ac:dyDescent="0.25">
      <c r="A137" s="28" t="str">
        <f t="shared" si="2"/>
        <v>00378522Madison Co School DistrictPo Box 768RichmondKY40476</v>
      </c>
      <c r="B137" s="29" t="s">
        <v>8225</v>
      </c>
      <c r="C137" t="s">
        <v>3215</v>
      </c>
      <c r="D137" t="s">
        <v>3968</v>
      </c>
      <c r="E137" t="s">
        <v>1993</v>
      </c>
      <c r="F137" t="s">
        <v>5316</v>
      </c>
      <c r="G137" t="s">
        <v>1740</v>
      </c>
      <c r="H137" t="s">
        <v>54</v>
      </c>
      <c r="I137" t="s">
        <v>5317</v>
      </c>
      <c r="J137" t="s">
        <v>1736</v>
      </c>
      <c r="K137" t="s">
        <v>1993</v>
      </c>
      <c r="L137" t="s">
        <v>8405</v>
      </c>
      <c r="M137" t="s">
        <v>3133</v>
      </c>
      <c r="N137" t="s">
        <v>10</v>
      </c>
      <c r="O137" t="s">
        <v>54</v>
      </c>
      <c r="P137" t="s">
        <v>946</v>
      </c>
      <c r="Q137" t="s">
        <v>2663</v>
      </c>
      <c r="R137" t="s">
        <v>1735</v>
      </c>
    </row>
    <row r="138" spans="1:18" x14ac:dyDescent="0.25">
      <c r="A138" s="28" t="str">
        <f t="shared" si="2"/>
        <v>00378522Magoffin Co School DistrictPo Box 109SalyersvilleKY41465</v>
      </c>
      <c r="B138" s="29" t="s">
        <v>8225</v>
      </c>
      <c r="C138" t="s">
        <v>3215</v>
      </c>
      <c r="D138" t="s">
        <v>3969</v>
      </c>
      <c r="E138" t="s">
        <v>2010</v>
      </c>
      <c r="F138" t="s">
        <v>5318</v>
      </c>
      <c r="G138" t="s">
        <v>2014</v>
      </c>
      <c r="H138" t="s">
        <v>54</v>
      </c>
      <c r="I138" t="s">
        <v>2015</v>
      </c>
      <c r="J138" t="s">
        <v>1736</v>
      </c>
      <c r="K138" t="s">
        <v>2010</v>
      </c>
      <c r="L138" t="s">
        <v>8406</v>
      </c>
      <c r="M138" t="s">
        <v>3133</v>
      </c>
      <c r="N138" t="s">
        <v>10</v>
      </c>
      <c r="O138" t="s">
        <v>54</v>
      </c>
      <c r="P138" t="s">
        <v>946</v>
      </c>
      <c r="Q138" t="s">
        <v>2663</v>
      </c>
      <c r="R138" t="s">
        <v>1735</v>
      </c>
    </row>
    <row r="139" spans="1:18" x14ac:dyDescent="0.25">
      <c r="A139" s="28" t="str">
        <f t="shared" si="2"/>
        <v>00378522Marion Co Public Schools755 E Main StLebanonKY40033</v>
      </c>
      <c r="B139" s="29" t="s">
        <v>8225</v>
      </c>
      <c r="C139" t="s">
        <v>3215</v>
      </c>
      <c r="D139" t="s">
        <v>3970</v>
      </c>
      <c r="E139" t="s">
        <v>2023</v>
      </c>
      <c r="F139" t="s">
        <v>3143</v>
      </c>
      <c r="G139" t="s">
        <v>2027</v>
      </c>
      <c r="H139" t="s">
        <v>54</v>
      </c>
      <c r="I139" t="s">
        <v>2028</v>
      </c>
      <c r="J139" t="s">
        <v>1736</v>
      </c>
      <c r="K139" t="s">
        <v>2023</v>
      </c>
      <c r="L139" t="s">
        <v>8407</v>
      </c>
      <c r="M139" t="s">
        <v>3133</v>
      </c>
      <c r="N139" t="s">
        <v>10</v>
      </c>
      <c r="O139" t="s">
        <v>54</v>
      </c>
      <c r="P139" t="s">
        <v>946</v>
      </c>
      <c r="Q139" t="s">
        <v>2663</v>
      </c>
      <c r="R139" t="s">
        <v>1735</v>
      </c>
    </row>
    <row r="140" spans="1:18" x14ac:dyDescent="0.25">
      <c r="A140" s="28" t="str">
        <f t="shared" si="2"/>
        <v>00378522Marshall Co School District86 High School RdBentonKY42025</v>
      </c>
      <c r="B140" s="29" t="s">
        <v>8225</v>
      </c>
      <c r="C140" t="s">
        <v>3215</v>
      </c>
      <c r="D140" t="s">
        <v>3971</v>
      </c>
      <c r="E140" t="s">
        <v>2040</v>
      </c>
      <c r="F140" t="s">
        <v>3144</v>
      </c>
      <c r="G140" t="s">
        <v>2044</v>
      </c>
      <c r="H140" t="s">
        <v>54</v>
      </c>
      <c r="I140" t="s">
        <v>2045</v>
      </c>
      <c r="J140" t="s">
        <v>1736</v>
      </c>
      <c r="K140" t="s">
        <v>2040</v>
      </c>
      <c r="L140" t="s">
        <v>8408</v>
      </c>
      <c r="M140" t="s">
        <v>3133</v>
      </c>
      <c r="N140" t="s">
        <v>10</v>
      </c>
      <c r="O140" t="s">
        <v>54</v>
      </c>
      <c r="P140" t="s">
        <v>946</v>
      </c>
      <c r="Q140" t="s">
        <v>2663</v>
      </c>
      <c r="R140" t="s">
        <v>1735</v>
      </c>
    </row>
    <row r="141" spans="1:18" x14ac:dyDescent="0.25">
      <c r="A141" s="28" t="str">
        <f>R141&amp;K141&amp;F141&amp;G141&amp;H141&amp;I141</f>
        <v>00378522Martin Co School DistrictPo Box 366InezKY41224</v>
      </c>
      <c r="B141" s="29" t="s">
        <v>8225</v>
      </c>
      <c r="C141" t="s">
        <v>3215</v>
      </c>
      <c r="D141" t="s">
        <v>3973</v>
      </c>
      <c r="E141" t="s">
        <v>2061</v>
      </c>
      <c r="F141" t="s">
        <v>5319</v>
      </c>
      <c r="G141" t="s">
        <v>2064</v>
      </c>
      <c r="H141" t="s">
        <v>54</v>
      </c>
      <c r="I141" t="s">
        <v>2065</v>
      </c>
      <c r="J141" t="s">
        <v>1736</v>
      </c>
      <c r="K141" t="s">
        <v>2061</v>
      </c>
      <c r="L141" t="s">
        <v>8409</v>
      </c>
      <c r="M141" t="s">
        <v>3133</v>
      </c>
      <c r="N141" t="s">
        <v>10</v>
      </c>
      <c r="O141" t="s">
        <v>54</v>
      </c>
      <c r="P141" t="s">
        <v>946</v>
      </c>
      <c r="Q141" t="s">
        <v>2663</v>
      </c>
      <c r="R141" t="s">
        <v>1735</v>
      </c>
    </row>
    <row r="142" spans="1:18" x14ac:dyDescent="0.25">
      <c r="A142" s="28" t="str">
        <f t="shared" si="2"/>
        <v>00378522Mason Co School DistrictPo Box 130MaysvilleKY41056</v>
      </c>
      <c r="B142" s="29" t="s">
        <v>8225</v>
      </c>
      <c r="C142" t="s">
        <v>3215</v>
      </c>
      <c r="D142" t="s">
        <v>3974</v>
      </c>
      <c r="E142" t="s">
        <v>2074</v>
      </c>
      <c r="F142" t="s">
        <v>4646</v>
      </c>
      <c r="G142" t="s">
        <v>2078</v>
      </c>
      <c r="H142" t="s">
        <v>54</v>
      </c>
      <c r="I142" t="s">
        <v>2079</v>
      </c>
      <c r="J142" t="s">
        <v>1736</v>
      </c>
      <c r="K142" t="s">
        <v>2074</v>
      </c>
      <c r="L142" t="s">
        <v>8410</v>
      </c>
      <c r="M142" t="s">
        <v>3133</v>
      </c>
      <c r="N142" t="s">
        <v>10</v>
      </c>
      <c r="O142" t="s">
        <v>54</v>
      </c>
      <c r="P142" t="s">
        <v>946</v>
      </c>
      <c r="Q142" t="s">
        <v>2663</v>
      </c>
      <c r="R142" t="s">
        <v>1735</v>
      </c>
    </row>
    <row r="143" spans="1:18" x14ac:dyDescent="0.25">
      <c r="A143" s="28" t="str">
        <f t="shared" si="2"/>
        <v>00378522Mayfield Ind School District914 E College StMayfieldKY42066</v>
      </c>
      <c r="B143" s="29" t="s">
        <v>8225</v>
      </c>
      <c r="C143" t="s">
        <v>3215</v>
      </c>
      <c r="D143" t="s">
        <v>3975</v>
      </c>
      <c r="E143" t="s">
        <v>2081</v>
      </c>
      <c r="F143" t="s">
        <v>3145</v>
      </c>
      <c r="G143" t="s">
        <v>1058</v>
      </c>
      <c r="H143" t="s">
        <v>54</v>
      </c>
      <c r="I143" t="s">
        <v>1059</v>
      </c>
      <c r="J143" t="s">
        <v>1736</v>
      </c>
      <c r="K143" t="s">
        <v>2081</v>
      </c>
      <c r="L143" t="s">
        <v>8411</v>
      </c>
      <c r="M143" t="s">
        <v>3133</v>
      </c>
      <c r="N143" t="s">
        <v>10</v>
      </c>
      <c r="O143" t="s">
        <v>54</v>
      </c>
      <c r="P143" t="s">
        <v>946</v>
      </c>
      <c r="Q143" t="s">
        <v>2663</v>
      </c>
      <c r="R143" t="s">
        <v>1735</v>
      </c>
    </row>
    <row r="144" spans="1:18" x14ac:dyDescent="0.25">
      <c r="A144" s="28" t="str">
        <f t="shared" si="2"/>
        <v>00378522McCracken Co Public SD5347 Benton RdPaducahKY42003</v>
      </c>
      <c r="B144" s="29" t="s">
        <v>8225</v>
      </c>
      <c r="C144" t="s">
        <v>3215</v>
      </c>
      <c r="D144" t="s">
        <v>3976</v>
      </c>
      <c r="E144" t="s">
        <v>4070</v>
      </c>
      <c r="F144" t="s">
        <v>3146</v>
      </c>
      <c r="G144" t="s">
        <v>2089</v>
      </c>
      <c r="H144" t="s">
        <v>54</v>
      </c>
      <c r="I144" t="s">
        <v>2099</v>
      </c>
      <c r="J144" t="s">
        <v>1736</v>
      </c>
      <c r="K144" t="s">
        <v>4070</v>
      </c>
      <c r="L144" t="s">
        <v>8412</v>
      </c>
      <c r="M144" t="s">
        <v>3133</v>
      </c>
      <c r="N144" t="s">
        <v>10</v>
      </c>
      <c r="O144" t="s">
        <v>54</v>
      </c>
      <c r="P144" t="s">
        <v>946</v>
      </c>
      <c r="Q144" t="s">
        <v>2663</v>
      </c>
      <c r="R144" t="s">
        <v>1735</v>
      </c>
    </row>
    <row r="145" spans="1:18" x14ac:dyDescent="0.25">
      <c r="A145" s="28" t="str">
        <f t="shared" si="2"/>
        <v>00378522Meade Co School District1155 Old Ekron RdBrandenburgKY40108</v>
      </c>
      <c r="B145" s="29" t="s">
        <v>8225</v>
      </c>
      <c r="C145" t="s">
        <v>3215</v>
      </c>
      <c r="D145" t="s">
        <v>3977</v>
      </c>
      <c r="E145" t="s">
        <v>2132</v>
      </c>
      <c r="F145" t="s">
        <v>3150</v>
      </c>
      <c r="G145" t="s">
        <v>2136</v>
      </c>
      <c r="H145" t="s">
        <v>54</v>
      </c>
      <c r="I145" t="s">
        <v>2137</v>
      </c>
      <c r="J145" t="s">
        <v>1736</v>
      </c>
      <c r="K145" t="s">
        <v>2132</v>
      </c>
      <c r="L145" t="s">
        <v>8413</v>
      </c>
      <c r="M145" t="s">
        <v>3133</v>
      </c>
      <c r="N145" t="s">
        <v>10</v>
      </c>
      <c r="O145" t="s">
        <v>54</v>
      </c>
      <c r="P145" t="s">
        <v>946</v>
      </c>
      <c r="Q145" t="s">
        <v>2663</v>
      </c>
      <c r="R145" t="s">
        <v>1735</v>
      </c>
    </row>
    <row r="146" spans="1:18" x14ac:dyDescent="0.25">
      <c r="A146" s="28" t="str">
        <f t="shared" si="2"/>
        <v>00378522Mercer Co School District530 Perryville StHarrodsburgKY40330</v>
      </c>
      <c r="B146" s="29" t="s">
        <v>8225</v>
      </c>
      <c r="C146" t="s">
        <v>3215</v>
      </c>
      <c r="D146" t="s">
        <v>3980</v>
      </c>
      <c r="E146" t="s">
        <v>2162</v>
      </c>
      <c r="F146" t="s">
        <v>3151</v>
      </c>
      <c r="G146" t="s">
        <v>2166</v>
      </c>
      <c r="H146" t="s">
        <v>54</v>
      </c>
      <c r="I146" t="s">
        <v>2167</v>
      </c>
      <c r="J146" t="s">
        <v>1736</v>
      </c>
      <c r="K146" t="s">
        <v>2162</v>
      </c>
      <c r="L146" t="s">
        <v>8414</v>
      </c>
      <c r="M146" t="s">
        <v>3133</v>
      </c>
      <c r="N146" t="s">
        <v>10</v>
      </c>
      <c r="O146" t="s">
        <v>54</v>
      </c>
      <c r="P146" t="s">
        <v>946</v>
      </c>
      <c r="Q146" t="s">
        <v>2663</v>
      </c>
      <c r="R146" t="s">
        <v>1735</v>
      </c>
    </row>
    <row r="147" spans="1:18" x14ac:dyDescent="0.25">
      <c r="A147" s="28" t="str">
        <f t="shared" si="2"/>
        <v>00378522Metcalfe Co School District709 W Stockton StEdmontonKY42129</v>
      </c>
      <c r="B147" s="29" t="s">
        <v>8225</v>
      </c>
      <c r="C147" t="s">
        <v>3215</v>
      </c>
      <c r="D147" t="s">
        <v>3981</v>
      </c>
      <c r="E147" t="s">
        <v>2169</v>
      </c>
      <c r="F147" t="s">
        <v>3152</v>
      </c>
      <c r="G147" t="s">
        <v>2172</v>
      </c>
      <c r="H147" t="s">
        <v>54</v>
      </c>
      <c r="I147" t="s">
        <v>2173</v>
      </c>
      <c r="J147" t="s">
        <v>1736</v>
      </c>
      <c r="K147" t="s">
        <v>2169</v>
      </c>
      <c r="L147" t="s">
        <v>8415</v>
      </c>
      <c r="M147" t="s">
        <v>3133</v>
      </c>
      <c r="N147" t="s">
        <v>10</v>
      </c>
      <c r="O147" t="s">
        <v>54</v>
      </c>
      <c r="P147" t="s">
        <v>946</v>
      </c>
      <c r="Q147" t="s">
        <v>2663</v>
      </c>
      <c r="R147" t="s">
        <v>1735</v>
      </c>
    </row>
    <row r="148" spans="1:18" x14ac:dyDescent="0.25">
      <c r="A148" s="28" t="str">
        <f t="shared" si="2"/>
        <v>00378522Middlesboro Ind School Dist220 N 20th StMiddlesboroKY40965</v>
      </c>
      <c r="B148" s="29" t="s">
        <v>8225</v>
      </c>
      <c r="C148" t="s">
        <v>3215</v>
      </c>
      <c r="D148" t="s">
        <v>3982</v>
      </c>
      <c r="E148" t="s">
        <v>2175</v>
      </c>
      <c r="F148" t="s">
        <v>3153</v>
      </c>
      <c r="G148" t="s">
        <v>194</v>
      </c>
      <c r="H148" t="s">
        <v>54</v>
      </c>
      <c r="I148" t="s">
        <v>195</v>
      </c>
      <c r="J148" t="s">
        <v>1736</v>
      </c>
      <c r="K148" t="s">
        <v>2175</v>
      </c>
      <c r="L148" t="s">
        <v>8416</v>
      </c>
      <c r="M148" t="s">
        <v>3133</v>
      </c>
      <c r="N148" t="s">
        <v>10</v>
      </c>
      <c r="O148" t="s">
        <v>54</v>
      </c>
      <c r="P148" t="s">
        <v>946</v>
      </c>
      <c r="Q148" t="s">
        <v>2663</v>
      </c>
      <c r="R148" t="s">
        <v>1735</v>
      </c>
    </row>
    <row r="149" spans="1:18" x14ac:dyDescent="0.25">
      <c r="A149" s="28" t="str">
        <f t="shared" si="2"/>
        <v>00378522Morgan Co School District155 University DrWest LibertyKY41472</v>
      </c>
      <c r="B149" s="29" t="s">
        <v>8225</v>
      </c>
      <c r="C149" t="s">
        <v>3215</v>
      </c>
      <c r="D149" t="s">
        <v>3983</v>
      </c>
      <c r="E149" t="s">
        <v>2208</v>
      </c>
      <c r="F149" t="s">
        <v>3156</v>
      </c>
      <c r="G149" t="s">
        <v>2212</v>
      </c>
      <c r="H149" t="s">
        <v>54</v>
      </c>
      <c r="I149" t="s">
        <v>2213</v>
      </c>
      <c r="J149" t="s">
        <v>1736</v>
      </c>
      <c r="K149" t="s">
        <v>2208</v>
      </c>
      <c r="L149" t="s">
        <v>8417</v>
      </c>
      <c r="M149" t="s">
        <v>3133</v>
      </c>
      <c r="N149" t="s">
        <v>10</v>
      </c>
      <c r="O149" t="s">
        <v>54</v>
      </c>
      <c r="P149" t="s">
        <v>946</v>
      </c>
      <c r="Q149" t="s">
        <v>2663</v>
      </c>
      <c r="R149" t="s">
        <v>1735</v>
      </c>
    </row>
    <row r="150" spans="1:18" x14ac:dyDescent="0.25">
      <c r="A150" s="28" t="str">
        <f t="shared" si="2"/>
        <v>00378522Murray Ind School District208 S 13th StMurrayKY42071</v>
      </c>
      <c r="B150" s="29" t="s">
        <v>8225</v>
      </c>
      <c r="C150" t="s">
        <v>3215</v>
      </c>
      <c r="D150" t="s">
        <v>3985</v>
      </c>
      <c r="E150" t="s">
        <v>2251</v>
      </c>
      <c r="F150" t="s">
        <v>3160</v>
      </c>
      <c r="G150" t="s">
        <v>429</v>
      </c>
      <c r="H150" t="s">
        <v>54</v>
      </c>
      <c r="I150" t="s">
        <v>430</v>
      </c>
      <c r="J150" t="s">
        <v>1736</v>
      </c>
      <c r="K150" t="s">
        <v>2251</v>
      </c>
      <c r="L150" t="s">
        <v>8418</v>
      </c>
      <c r="M150" t="s">
        <v>3133</v>
      </c>
      <c r="N150" t="s">
        <v>10</v>
      </c>
      <c r="O150" t="s">
        <v>54</v>
      </c>
      <c r="P150" t="s">
        <v>946</v>
      </c>
      <c r="Q150" t="s">
        <v>2663</v>
      </c>
      <c r="R150" t="s">
        <v>1735</v>
      </c>
    </row>
    <row r="151" spans="1:18" x14ac:dyDescent="0.25">
      <c r="A151" s="28" t="str">
        <f t="shared" si="2"/>
        <v>00378522Nelson Co School District288 Wildcat LnBardstownKY40004</v>
      </c>
      <c r="B151" s="29" t="s">
        <v>8225</v>
      </c>
      <c r="C151" t="s">
        <v>3215</v>
      </c>
      <c r="D151" t="s">
        <v>3986</v>
      </c>
      <c r="E151" t="s">
        <v>2256</v>
      </c>
      <c r="F151" t="s">
        <v>3161</v>
      </c>
      <c r="G151" t="s">
        <v>122</v>
      </c>
      <c r="H151" t="s">
        <v>54</v>
      </c>
      <c r="I151" t="s">
        <v>123</v>
      </c>
      <c r="J151" t="s">
        <v>1736</v>
      </c>
      <c r="K151" t="s">
        <v>2256</v>
      </c>
      <c r="L151" t="s">
        <v>8419</v>
      </c>
      <c r="M151" t="s">
        <v>3133</v>
      </c>
      <c r="N151" t="s">
        <v>10</v>
      </c>
      <c r="O151" t="s">
        <v>54</v>
      </c>
      <c r="P151" t="s">
        <v>946</v>
      </c>
      <c r="Q151" t="s">
        <v>2663</v>
      </c>
      <c r="R151" t="s">
        <v>1735</v>
      </c>
    </row>
    <row r="152" spans="1:18" x14ac:dyDescent="0.25">
      <c r="A152" s="28" t="str">
        <f t="shared" si="2"/>
        <v>00378522Newport Ind School District30 W 8th StNewportKY41071</v>
      </c>
      <c r="B152" s="29" t="s">
        <v>8225</v>
      </c>
      <c r="C152" t="s">
        <v>3215</v>
      </c>
      <c r="D152" t="s">
        <v>3987</v>
      </c>
      <c r="E152" t="s">
        <v>2280</v>
      </c>
      <c r="F152" t="s">
        <v>3162</v>
      </c>
      <c r="G152" t="s">
        <v>2284</v>
      </c>
      <c r="H152" t="s">
        <v>54</v>
      </c>
      <c r="I152" t="s">
        <v>2285</v>
      </c>
      <c r="J152" t="s">
        <v>1736</v>
      </c>
      <c r="K152" t="s">
        <v>2280</v>
      </c>
      <c r="L152" t="s">
        <v>8420</v>
      </c>
      <c r="M152" t="s">
        <v>3133</v>
      </c>
      <c r="N152" t="s">
        <v>10</v>
      </c>
      <c r="O152" t="s">
        <v>54</v>
      </c>
      <c r="P152" t="s">
        <v>946</v>
      </c>
      <c r="Q152" t="s">
        <v>2663</v>
      </c>
      <c r="R152" t="s">
        <v>1735</v>
      </c>
    </row>
    <row r="153" spans="1:18" x14ac:dyDescent="0.25">
      <c r="A153" s="28" t="str">
        <f t="shared" si="2"/>
        <v>00378522Nicholas Co School District395 W Main StCarlisleKY40311</v>
      </c>
      <c r="B153" s="29" t="s">
        <v>8225</v>
      </c>
      <c r="C153" t="s">
        <v>3215</v>
      </c>
      <c r="D153" t="s">
        <v>3989</v>
      </c>
      <c r="E153" t="s">
        <v>2287</v>
      </c>
      <c r="F153" t="s">
        <v>3163</v>
      </c>
      <c r="G153" t="s">
        <v>2291</v>
      </c>
      <c r="H153" t="s">
        <v>54</v>
      </c>
      <c r="I153" t="s">
        <v>2292</v>
      </c>
      <c r="J153" t="s">
        <v>1736</v>
      </c>
      <c r="K153" t="s">
        <v>2287</v>
      </c>
      <c r="L153" t="s">
        <v>8421</v>
      </c>
      <c r="M153" t="s">
        <v>3133</v>
      </c>
      <c r="N153" t="s">
        <v>10</v>
      </c>
      <c r="O153" t="s">
        <v>54</v>
      </c>
      <c r="P153" t="s">
        <v>946</v>
      </c>
      <c r="Q153" t="s">
        <v>2663</v>
      </c>
      <c r="R153" t="s">
        <v>1735</v>
      </c>
    </row>
    <row r="154" spans="1:18" x14ac:dyDescent="0.25">
      <c r="A154" s="28" t="str">
        <f t="shared" si="2"/>
        <v>00378522Ohio Co School DistrictPo Box 70HartfordKY42347</v>
      </c>
      <c r="B154" s="29" t="s">
        <v>8225</v>
      </c>
      <c r="C154" t="s">
        <v>3215</v>
      </c>
      <c r="D154" t="s">
        <v>3990</v>
      </c>
      <c r="E154" t="s">
        <v>2294</v>
      </c>
      <c r="F154" t="s">
        <v>4638</v>
      </c>
      <c r="G154" t="s">
        <v>2314</v>
      </c>
      <c r="H154" t="s">
        <v>54</v>
      </c>
      <c r="I154" t="s">
        <v>2315</v>
      </c>
      <c r="J154" t="s">
        <v>1736</v>
      </c>
      <c r="K154" t="s">
        <v>2294</v>
      </c>
      <c r="L154" t="s">
        <v>8422</v>
      </c>
      <c r="M154" t="s">
        <v>3133</v>
      </c>
      <c r="N154" t="s">
        <v>10</v>
      </c>
      <c r="O154" t="s">
        <v>54</v>
      </c>
      <c r="P154" t="s">
        <v>946</v>
      </c>
      <c r="Q154" t="s">
        <v>2663</v>
      </c>
      <c r="R154" t="s">
        <v>1735</v>
      </c>
    </row>
    <row r="155" spans="1:18" x14ac:dyDescent="0.25">
      <c r="A155" s="28" t="str">
        <f t="shared" si="2"/>
        <v>00378522Oldham Co School District6165 W Highway 146CrestwoodKY40014</v>
      </c>
      <c r="B155" s="29" t="s">
        <v>8225</v>
      </c>
      <c r="C155" t="s">
        <v>3215</v>
      </c>
      <c r="D155" t="s">
        <v>3991</v>
      </c>
      <c r="E155" t="s">
        <v>2321</v>
      </c>
      <c r="F155" t="s">
        <v>3164</v>
      </c>
      <c r="G155" t="s">
        <v>2330</v>
      </c>
      <c r="H155" t="s">
        <v>54</v>
      </c>
      <c r="I155" t="s">
        <v>2331</v>
      </c>
      <c r="J155" t="s">
        <v>1736</v>
      </c>
      <c r="K155" t="s">
        <v>2321</v>
      </c>
      <c r="L155" t="s">
        <v>8423</v>
      </c>
      <c r="M155" t="s">
        <v>3133</v>
      </c>
      <c r="N155" t="s">
        <v>10</v>
      </c>
      <c r="O155" t="s">
        <v>54</v>
      </c>
      <c r="P155" t="s">
        <v>946</v>
      </c>
      <c r="Q155" t="s">
        <v>2663</v>
      </c>
      <c r="R155" t="s">
        <v>1735</v>
      </c>
    </row>
    <row r="156" spans="1:18" x14ac:dyDescent="0.25">
      <c r="A156" s="28" t="str">
        <f t="shared" si="2"/>
        <v>00378522Owen Co School District1600 Highway 22 EOwentonKY40359</v>
      </c>
      <c r="B156" s="29" t="s">
        <v>8225</v>
      </c>
      <c r="C156" t="s">
        <v>3215</v>
      </c>
      <c r="D156" t="s">
        <v>3993</v>
      </c>
      <c r="E156" t="s">
        <v>2353</v>
      </c>
      <c r="F156" t="s">
        <v>3165</v>
      </c>
      <c r="G156" t="s">
        <v>2356</v>
      </c>
      <c r="H156" t="s">
        <v>54</v>
      </c>
      <c r="I156" t="s">
        <v>2357</v>
      </c>
      <c r="J156" t="s">
        <v>1736</v>
      </c>
      <c r="K156" t="s">
        <v>2353</v>
      </c>
      <c r="L156" t="s">
        <v>8424</v>
      </c>
      <c r="M156" t="s">
        <v>3133</v>
      </c>
      <c r="N156" t="s">
        <v>10</v>
      </c>
      <c r="O156" t="s">
        <v>54</v>
      </c>
      <c r="P156" t="s">
        <v>946</v>
      </c>
      <c r="Q156" t="s">
        <v>2663</v>
      </c>
      <c r="R156" t="s">
        <v>1735</v>
      </c>
    </row>
    <row r="157" spans="1:18" x14ac:dyDescent="0.25">
      <c r="A157" s="28" t="str">
        <f t="shared" si="2"/>
        <v>00378522Owensboro Ind School District450 Griffith AveOwensboroKY42301</v>
      </c>
      <c r="B157" s="29" t="s">
        <v>8225</v>
      </c>
      <c r="C157" t="s">
        <v>3215</v>
      </c>
      <c r="D157" t="s">
        <v>3994</v>
      </c>
      <c r="E157" t="s">
        <v>2359</v>
      </c>
      <c r="F157" t="s">
        <v>3166</v>
      </c>
      <c r="G157" t="s">
        <v>658</v>
      </c>
      <c r="H157" t="s">
        <v>54</v>
      </c>
      <c r="I157" t="s">
        <v>659</v>
      </c>
      <c r="J157" t="s">
        <v>1736</v>
      </c>
      <c r="K157" t="s">
        <v>2359</v>
      </c>
      <c r="L157" t="s">
        <v>8425</v>
      </c>
      <c r="M157" t="s">
        <v>3133</v>
      </c>
      <c r="N157" t="s">
        <v>10</v>
      </c>
      <c r="O157" t="s">
        <v>54</v>
      </c>
      <c r="P157" t="s">
        <v>946</v>
      </c>
      <c r="Q157" t="s">
        <v>2663</v>
      </c>
      <c r="R157" t="s">
        <v>1735</v>
      </c>
    </row>
    <row r="158" spans="1:18" x14ac:dyDescent="0.25">
      <c r="A158" s="28" t="str">
        <f t="shared" si="2"/>
        <v>00378522Paducah Ind School DistrictPo Box 2550PaducahKY42002</v>
      </c>
      <c r="B158" s="29" t="s">
        <v>8225</v>
      </c>
      <c r="C158" t="s">
        <v>3215</v>
      </c>
      <c r="D158" t="s">
        <v>3995</v>
      </c>
      <c r="E158" t="s">
        <v>2375</v>
      </c>
      <c r="F158" t="s">
        <v>5322</v>
      </c>
      <c r="G158" t="s">
        <v>2089</v>
      </c>
      <c r="H158" t="s">
        <v>54</v>
      </c>
      <c r="I158" t="s">
        <v>4533</v>
      </c>
      <c r="J158" t="s">
        <v>1736</v>
      </c>
      <c r="K158" t="s">
        <v>2375</v>
      </c>
      <c r="L158" t="s">
        <v>8426</v>
      </c>
      <c r="M158" t="s">
        <v>3133</v>
      </c>
      <c r="N158" t="s">
        <v>10</v>
      </c>
      <c r="O158" t="s">
        <v>54</v>
      </c>
      <c r="P158" t="s">
        <v>946</v>
      </c>
      <c r="Q158" t="s">
        <v>2663</v>
      </c>
      <c r="R158" t="s">
        <v>1735</v>
      </c>
    </row>
    <row r="159" spans="1:18" x14ac:dyDescent="0.25">
      <c r="A159" s="28" t="str">
        <f t="shared" si="2"/>
        <v>00378522Paintsville Ind Sch District305 2nd StPaintsvilleKY41240</v>
      </c>
      <c r="B159" s="29" t="s">
        <v>8225</v>
      </c>
      <c r="C159" t="s">
        <v>3215</v>
      </c>
      <c r="D159" t="s">
        <v>3996</v>
      </c>
      <c r="E159" t="s">
        <v>2383</v>
      </c>
      <c r="F159" t="s">
        <v>3168</v>
      </c>
      <c r="G159" t="s">
        <v>1676</v>
      </c>
      <c r="H159" t="s">
        <v>54</v>
      </c>
      <c r="I159" t="s">
        <v>1677</v>
      </c>
      <c r="J159" t="s">
        <v>1736</v>
      </c>
      <c r="K159" t="s">
        <v>2383</v>
      </c>
      <c r="L159" t="s">
        <v>8427</v>
      </c>
      <c r="M159" t="s">
        <v>3133</v>
      </c>
      <c r="N159" t="s">
        <v>10</v>
      </c>
      <c r="O159" t="s">
        <v>54</v>
      </c>
      <c r="P159" t="s">
        <v>946</v>
      </c>
      <c r="Q159" t="s">
        <v>2663</v>
      </c>
      <c r="R159" t="s">
        <v>1735</v>
      </c>
    </row>
    <row r="160" spans="1:18" x14ac:dyDescent="0.25">
      <c r="A160" s="28" t="str">
        <f t="shared" si="2"/>
        <v>00378522Paris Ind School District310 W 7th StParisKY40361</v>
      </c>
      <c r="B160" s="29" t="s">
        <v>8225</v>
      </c>
      <c r="C160" t="s">
        <v>3215</v>
      </c>
      <c r="D160" t="s">
        <v>3997</v>
      </c>
      <c r="E160" t="s">
        <v>2387</v>
      </c>
      <c r="F160" t="s">
        <v>3169</v>
      </c>
      <c r="G160" t="s">
        <v>252</v>
      </c>
      <c r="H160" t="s">
        <v>54</v>
      </c>
      <c r="I160" t="s">
        <v>253</v>
      </c>
      <c r="J160" t="s">
        <v>1736</v>
      </c>
      <c r="K160" t="s">
        <v>2387</v>
      </c>
      <c r="L160" t="s">
        <v>8428</v>
      </c>
      <c r="M160" t="s">
        <v>3133</v>
      </c>
      <c r="N160" t="s">
        <v>10</v>
      </c>
      <c r="O160" t="s">
        <v>54</v>
      </c>
      <c r="P160" t="s">
        <v>946</v>
      </c>
      <c r="Q160" t="s">
        <v>2663</v>
      </c>
      <c r="R160" t="s">
        <v>1735</v>
      </c>
    </row>
    <row r="161" spans="1:18" x14ac:dyDescent="0.25">
      <c r="A161" s="28" t="str">
        <f t="shared" si="2"/>
        <v>00378522Pendleton Co School District2525 Us Highway 27 NFalmouthKY41040</v>
      </c>
      <c r="B161" s="29" t="s">
        <v>8225</v>
      </c>
      <c r="C161" t="s">
        <v>3215</v>
      </c>
      <c r="D161" t="s">
        <v>3998</v>
      </c>
      <c r="E161" t="s">
        <v>2392</v>
      </c>
      <c r="F161" t="s">
        <v>3170</v>
      </c>
      <c r="G161" t="s">
        <v>2399</v>
      </c>
      <c r="H161" t="s">
        <v>54</v>
      </c>
      <c r="I161" t="s">
        <v>2400</v>
      </c>
      <c r="J161" t="s">
        <v>1736</v>
      </c>
      <c r="K161" t="s">
        <v>2392</v>
      </c>
      <c r="L161" t="s">
        <v>8429</v>
      </c>
      <c r="M161" t="s">
        <v>3133</v>
      </c>
      <c r="N161" t="s">
        <v>10</v>
      </c>
      <c r="O161" t="s">
        <v>54</v>
      </c>
      <c r="P161" t="s">
        <v>946</v>
      </c>
      <c r="Q161" t="s">
        <v>2663</v>
      </c>
      <c r="R161" t="s">
        <v>1735</v>
      </c>
    </row>
    <row r="162" spans="1:18" x14ac:dyDescent="0.25">
      <c r="A162" s="28" t="str">
        <f t="shared" si="2"/>
        <v>00378522Pike Co School District316 S Mayo TrlPikevilleKY41501</v>
      </c>
      <c r="B162" s="29" t="s">
        <v>8225</v>
      </c>
      <c r="C162" t="s">
        <v>3215</v>
      </c>
      <c r="D162" t="s">
        <v>4000</v>
      </c>
      <c r="E162" t="s">
        <v>2427</v>
      </c>
      <c r="F162" t="s">
        <v>3172</v>
      </c>
      <c r="G162" t="s">
        <v>2455</v>
      </c>
      <c r="H162" t="s">
        <v>54</v>
      </c>
      <c r="I162" t="s">
        <v>2456</v>
      </c>
      <c r="J162" t="s">
        <v>1736</v>
      </c>
      <c r="K162" t="s">
        <v>2427</v>
      </c>
      <c r="L162" t="s">
        <v>8430</v>
      </c>
      <c r="M162" t="s">
        <v>3133</v>
      </c>
      <c r="N162" t="s">
        <v>10</v>
      </c>
      <c r="O162" t="s">
        <v>54</v>
      </c>
      <c r="P162" t="s">
        <v>946</v>
      </c>
      <c r="Q162" t="s">
        <v>2663</v>
      </c>
      <c r="R162" t="s">
        <v>1735</v>
      </c>
    </row>
    <row r="163" spans="1:18" x14ac:dyDescent="0.25">
      <c r="A163" s="28" t="str">
        <f t="shared" si="2"/>
        <v>00378522Pineville Ind School District401 W Virginia AvePinevilleKY40977</v>
      </c>
      <c r="B163" s="29" t="s">
        <v>8225</v>
      </c>
      <c r="C163" t="s">
        <v>3215</v>
      </c>
      <c r="D163" t="s">
        <v>4001</v>
      </c>
      <c r="E163" t="s">
        <v>2484</v>
      </c>
      <c r="F163" t="s">
        <v>2487</v>
      </c>
      <c r="G163" t="s">
        <v>173</v>
      </c>
      <c r="H163" t="s">
        <v>54</v>
      </c>
      <c r="I163" t="s">
        <v>174</v>
      </c>
      <c r="J163" t="s">
        <v>1736</v>
      </c>
      <c r="K163" t="s">
        <v>2484</v>
      </c>
      <c r="L163" t="s">
        <v>8431</v>
      </c>
      <c r="M163" t="s">
        <v>3133</v>
      </c>
      <c r="N163" t="s">
        <v>10</v>
      </c>
      <c r="O163" t="s">
        <v>54</v>
      </c>
      <c r="P163" t="s">
        <v>946</v>
      </c>
      <c r="Q163" t="s">
        <v>2663</v>
      </c>
      <c r="R163" t="s">
        <v>1735</v>
      </c>
    </row>
    <row r="164" spans="1:18" x14ac:dyDescent="0.25">
      <c r="A164" s="28" t="str">
        <f t="shared" si="2"/>
        <v>00378522Pulaski Co SchoolsPo Box 1055SomersetKY42502</v>
      </c>
      <c r="B164" s="29" t="s">
        <v>8225</v>
      </c>
      <c r="C164" t="s">
        <v>3215</v>
      </c>
      <c r="D164" t="s">
        <v>4003</v>
      </c>
      <c r="E164" t="s">
        <v>2502</v>
      </c>
      <c r="F164" t="s">
        <v>5323</v>
      </c>
      <c r="G164" t="s">
        <v>2520</v>
      </c>
      <c r="H164" t="s">
        <v>54</v>
      </c>
      <c r="I164" t="s">
        <v>5324</v>
      </c>
      <c r="J164" t="s">
        <v>1736</v>
      </c>
      <c r="K164" t="s">
        <v>2502</v>
      </c>
      <c r="L164" t="s">
        <v>8432</v>
      </c>
      <c r="M164" t="s">
        <v>3133</v>
      </c>
      <c r="N164" t="s">
        <v>10</v>
      </c>
      <c r="O164" t="s">
        <v>54</v>
      </c>
      <c r="P164" t="s">
        <v>946</v>
      </c>
      <c r="Q164" t="s">
        <v>2663</v>
      </c>
      <c r="R164" t="s">
        <v>1735</v>
      </c>
    </row>
    <row r="165" spans="1:18" x14ac:dyDescent="0.25">
      <c r="A165" s="28" t="str">
        <f t="shared" si="2"/>
        <v>00378522Raceland-Worthington Ind Sd100 Rams BlvdRacelandKY41169</v>
      </c>
      <c r="B165" s="29" t="s">
        <v>8225</v>
      </c>
      <c r="C165" t="s">
        <v>3215</v>
      </c>
      <c r="D165" t="s">
        <v>4005</v>
      </c>
      <c r="E165" t="s">
        <v>2534</v>
      </c>
      <c r="F165" t="s">
        <v>5325</v>
      </c>
      <c r="G165" t="s">
        <v>2538</v>
      </c>
      <c r="H165" t="s">
        <v>54</v>
      </c>
      <c r="I165" t="s">
        <v>2539</v>
      </c>
      <c r="J165" t="s">
        <v>1736</v>
      </c>
      <c r="K165" t="s">
        <v>2534</v>
      </c>
      <c r="L165" t="s">
        <v>8433</v>
      </c>
      <c r="M165" t="s">
        <v>3133</v>
      </c>
      <c r="N165" t="s">
        <v>10</v>
      </c>
      <c r="O165" t="s">
        <v>54</v>
      </c>
      <c r="P165" t="s">
        <v>946</v>
      </c>
      <c r="Q165" t="s">
        <v>2663</v>
      </c>
      <c r="R165" t="s">
        <v>1735</v>
      </c>
    </row>
    <row r="166" spans="1:18" x14ac:dyDescent="0.25">
      <c r="A166" s="28" t="str">
        <f t="shared" si="2"/>
        <v>00378522Rockcastle Co School District245 Richmond StMount VernonKY40456</v>
      </c>
      <c r="B166" s="29" t="s">
        <v>8225</v>
      </c>
      <c r="C166" t="s">
        <v>3215</v>
      </c>
      <c r="D166" t="s">
        <v>4010</v>
      </c>
      <c r="E166" t="s">
        <v>2548</v>
      </c>
      <c r="F166" t="s">
        <v>3175</v>
      </c>
      <c r="G166" t="s">
        <v>8</v>
      </c>
      <c r="H166" t="s">
        <v>54</v>
      </c>
      <c r="I166" t="s">
        <v>2555</v>
      </c>
      <c r="J166" t="s">
        <v>1736</v>
      </c>
      <c r="K166" t="s">
        <v>2548</v>
      </c>
      <c r="L166" t="s">
        <v>8434</v>
      </c>
      <c r="M166" t="s">
        <v>3133</v>
      </c>
      <c r="N166" t="s">
        <v>10</v>
      </c>
      <c r="O166" t="s">
        <v>54</v>
      </c>
      <c r="P166" t="s">
        <v>946</v>
      </c>
      <c r="Q166" t="s">
        <v>2663</v>
      </c>
      <c r="R166" t="s">
        <v>1735</v>
      </c>
    </row>
    <row r="167" spans="1:18" x14ac:dyDescent="0.25">
      <c r="A167" s="28" t="str">
        <f t="shared" si="2"/>
        <v>00378522Rowan Co School District415 W Sun StMoreheadKY40351</v>
      </c>
      <c r="B167" s="29" t="s">
        <v>8225</v>
      </c>
      <c r="C167" t="s">
        <v>3215</v>
      </c>
      <c r="D167" t="s">
        <v>4011</v>
      </c>
      <c r="E167" t="s">
        <v>2559</v>
      </c>
      <c r="F167" t="s">
        <v>3176</v>
      </c>
      <c r="G167" t="s">
        <v>2568</v>
      </c>
      <c r="H167" t="s">
        <v>54</v>
      </c>
      <c r="I167" t="s">
        <v>2569</v>
      </c>
      <c r="J167" t="s">
        <v>1736</v>
      </c>
      <c r="K167" t="s">
        <v>2559</v>
      </c>
      <c r="L167" t="s">
        <v>8435</v>
      </c>
      <c r="M167" t="s">
        <v>3133</v>
      </c>
      <c r="N167" t="s">
        <v>10</v>
      </c>
      <c r="O167" t="s">
        <v>54</v>
      </c>
      <c r="P167" t="s">
        <v>946</v>
      </c>
      <c r="Q167" t="s">
        <v>2663</v>
      </c>
      <c r="R167" t="s">
        <v>1735</v>
      </c>
    </row>
    <row r="168" spans="1:18" x14ac:dyDescent="0.25">
      <c r="A168" s="28" t="str">
        <f t="shared" si="2"/>
        <v>00378522RSP Northern KY Learning Acad5516 E Alexandria PikeCold SpringKY41076</v>
      </c>
      <c r="B168" s="29" t="s">
        <v>8225</v>
      </c>
      <c r="C168" t="s">
        <v>3215</v>
      </c>
      <c r="D168" t="s">
        <v>4013</v>
      </c>
      <c r="E168" t="s">
        <v>5060</v>
      </c>
      <c r="F168" t="s">
        <v>2576</v>
      </c>
      <c r="G168" t="s">
        <v>443</v>
      </c>
      <c r="H168" t="s">
        <v>54</v>
      </c>
      <c r="I168" t="s">
        <v>444</v>
      </c>
      <c r="J168" t="s">
        <v>1736</v>
      </c>
      <c r="K168" t="s">
        <v>5060</v>
      </c>
      <c r="L168" t="s">
        <v>8436</v>
      </c>
      <c r="M168" t="s">
        <v>3133</v>
      </c>
      <c r="N168" t="s">
        <v>10</v>
      </c>
      <c r="O168" t="s">
        <v>54</v>
      </c>
      <c r="P168" t="s">
        <v>946</v>
      </c>
      <c r="Q168" t="s">
        <v>2663</v>
      </c>
      <c r="R168" t="s">
        <v>1735</v>
      </c>
    </row>
    <row r="169" spans="1:18" x14ac:dyDescent="0.25">
      <c r="A169" s="28" t="str">
        <f t="shared" si="2"/>
        <v>00378522Russell Ind School District908 Powell LnFlatwoodsKY41139</v>
      </c>
      <c r="B169" s="29" t="s">
        <v>8225</v>
      </c>
      <c r="C169" t="s">
        <v>3215</v>
      </c>
      <c r="D169" t="s">
        <v>4014</v>
      </c>
      <c r="E169" t="s">
        <v>2591</v>
      </c>
      <c r="F169" t="s">
        <v>3178</v>
      </c>
      <c r="G169" t="s">
        <v>3179</v>
      </c>
      <c r="H169" t="s">
        <v>54</v>
      </c>
      <c r="I169" t="s">
        <v>3180</v>
      </c>
      <c r="J169" t="s">
        <v>1736</v>
      </c>
      <c r="K169" t="s">
        <v>2591</v>
      </c>
      <c r="L169" t="s">
        <v>8437</v>
      </c>
      <c r="M169" t="s">
        <v>3133</v>
      </c>
      <c r="N169" t="s">
        <v>10</v>
      </c>
      <c r="O169" t="s">
        <v>54</v>
      </c>
      <c r="P169" t="s">
        <v>946</v>
      </c>
      <c r="Q169" t="s">
        <v>2663</v>
      </c>
      <c r="R169" t="s">
        <v>1735</v>
      </c>
    </row>
    <row r="170" spans="1:18" x14ac:dyDescent="0.25">
      <c r="A170" s="28" t="str">
        <f t="shared" si="2"/>
        <v>00378522Russellville Ind School Dist355 S Summer StRussellvilleKY42276</v>
      </c>
      <c r="B170" s="29" t="s">
        <v>8225</v>
      </c>
      <c r="C170" t="s">
        <v>3215</v>
      </c>
      <c r="D170" t="s">
        <v>4015</v>
      </c>
      <c r="E170" t="s">
        <v>2597</v>
      </c>
      <c r="F170" t="s">
        <v>3181</v>
      </c>
      <c r="G170" t="s">
        <v>1966</v>
      </c>
      <c r="H170" t="s">
        <v>54</v>
      </c>
      <c r="I170" t="s">
        <v>1967</v>
      </c>
      <c r="J170" t="s">
        <v>1736</v>
      </c>
      <c r="K170" t="s">
        <v>2597</v>
      </c>
      <c r="L170" t="s">
        <v>8438</v>
      </c>
      <c r="M170" t="s">
        <v>3133</v>
      </c>
      <c r="N170" t="s">
        <v>10</v>
      </c>
      <c r="O170" t="s">
        <v>54</v>
      </c>
      <c r="P170" t="s">
        <v>946</v>
      </c>
      <c r="Q170" t="s">
        <v>2663</v>
      </c>
      <c r="R170" t="s">
        <v>1735</v>
      </c>
    </row>
    <row r="171" spans="1:18" x14ac:dyDescent="0.25">
      <c r="A171" s="28" t="str">
        <f t="shared" si="2"/>
        <v>00378522Science Hill Ind School Dist6007 N Highway 27Science HillKY42553</v>
      </c>
      <c r="B171" s="29" t="s">
        <v>8225</v>
      </c>
      <c r="C171" t="s">
        <v>3215</v>
      </c>
      <c r="D171" t="s">
        <v>4017</v>
      </c>
      <c r="E171" t="s">
        <v>2601</v>
      </c>
      <c r="F171" t="s">
        <v>2603</v>
      </c>
      <c r="G171" t="s">
        <v>2604</v>
      </c>
      <c r="H171" t="s">
        <v>54</v>
      </c>
      <c r="I171" t="s">
        <v>2605</v>
      </c>
      <c r="J171" t="s">
        <v>1736</v>
      </c>
      <c r="K171" t="s">
        <v>2601</v>
      </c>
      <c r="L171" t="s">
        <v>8439</v>
      </c>
      <c r="M171" t="s">
        <v>3133</v>
      </c>
      <c r="N171" t="s">
        <v>10</v>
      </c>
      <c r="O171" t="s">
        <v>54</v>
      </c>
      <c r="P171" t="s">
        <v>946</v>
      </c>
      <c r="Q171" t="s">
        <v>2663</v>
      </c>
      <c r="R171" t="s">
        <v>1735</v>
      </c>
    </row>
    <row r="172" spans="1:18" x14ac:dyDescent="0.25">
      <c r="A172" s="28" t="str">
        <f t="shared" si="2"/>
        <v>00378522Scott Co School DistrictPo Box 578GeorgetownKY40324</v>
      </c>
      <c r="B172" s="29" t="s">
        <v>8225</v>
      </c>
      <c r="C172" t="s">
        <v>3215</v>
      </c>
      <c r="D172" t="s">
        <v>4018</v>
      </c>
      <c r="E172" t="s">
        <v>2607</v>
      </c>
      <c r="F172" t="s">
        <v>5326</v>
      </c>
      <c r="G172" t="s">
        <v>2610</v>
      </c>
      <c r="H172" t="s">
        <v>54</v>
      </c>
      <c r="I172" t="s">
        <v>2611</v>
      </c>
      <c r="J172" t="s">
        <v>1736</v>
      </c>
      <c r="K172" t="s">
        <v>2607</v>
      </c>
      <c r="L172" t="s">
        <v>8440</v>
      </c>
      <c r="M172" t="s">
        <v>3133</v>
      </c>
      <c r="N172" t="s">
        <v>10</v>
      </c>
      <c r="O172" t="s">
        <v>54</v>
      </c>
      <c r="P172" t="s">
        <v>946</v>
      </c>
      <c r="Q172" t="s">
        <v>2663</v>
      </c>
      <c r="R172" t="s">
        <v>1735</v>
      </c>
    </row>
    <row r="173" spans="1:18" x14ac:dyDescent="0.25">
      <c r="A173" s="28" t="str">
        <f t="shared" si="2"/>
        <v>00378522Shelby Co Public School DistPo Box 159ShelbyvilleKY40066</v>
      </c>
      <c r="B173" s="29" t="s">
        <v>8225</v>
      </c>
      <c r="C173" t="s">
        <v>3215</v>
      </c>
      <c r="D173" t="s">
        <v>4019</v>
      </c>
      <c r="E173" t="s">
        <v>2630</v>
      </c>
      <c r="F173" t="s">
        <v>5314</v>
      </c>
      <c r="G173" t="s">
        <v>2634</v>
      </c>
      <c r="H173" t="s">
        <v>54</v>
      </c>
      <c r="I173" t="s">
        <v>5327</v>
      </c>
      <c r="J173" t="s">
        <v>1736</v>
      </c>
      <c r="K173" t="s">
        <v>2630</v>
      </c>
      <c r="L173" t="s">
        <v>8441</v>
      </c>
      <c r="M173" t="s">
        <v>3133</v>
      </c>
      <c r="N173" t="s">
        <v>10</v>
      </c>
      <c r="O173" t="s">
        <v>54</v>
      </c>
      <c r="P173" t="s">
        <v>946</v>
      </c>
      <c r="Q173" t="s">
        <v>2663</v>
      </c>
      <c r="R173" t="s">
        <v>1735</v>
      </c>
    </row>
    <row r="174" spans="1:18" x14ac:dyDescent="0.25">
      <c r="A174" s="28" t="str">
        <f t="shared" si="2"/>
        <v>00378522Silver Grove Ind School DistPo Box 444Silver GroveKY41085</v>
      </c>
      <c r="B174" s="29" t="s">
        <v>8225</v>
      </c>
      <c r="C174" t="s">
        <v>3215</v>
      </c>
      <c r="D174" t="s">
        <v>4020</v>
      </c>
      <c r="E174" t="s">
        <v>2653</v>
      </c>
      <c r="F174" t="s">
        <v>5121</v>
      </c>
      <c r="G174" t="s">
        <v>2656</v>
      </c>
      <c r="H174" t="s">
        <v>54</v>
      </c>
      <c r="I174" t="s">
        <v>2657</v>
      </c>
      <c r="J174" t="s">
        <v>1736</v>
      </c>
      <c r="K174" t="s">
        <v>2653</v>
      </c>
      <c r="L174" t="s">
        <v>8442</v>
      </c>
      <c r="M174" t="s">
        <v>3133</v>
      </c>
      <c r="N174" t="s">
        <v>10</v>
      </c>
      <c r="O174" t="s">
        <v>54</v>
      </c>
      <c r="P174" t="s">
        <v>946</v>
      </c>
      <c r="Q174" t="s">
        <v>2663</v>
      </c>
      <c r="R174" t="s">
        <v>1735</v>
      </c>
    </row>
    <row r="175" spans="1:18" x14ac:dyDescent="0.25">
      <c r="A175" s="28" t="str">
        <f t="shared" si="2"/>
        <v>00378522Simpson Co School District430 S College StFranklinKY42134</v>
      </c>
      <c r="B175" s="29" t="s">
        <v>8225</v>
      </c>
      <c r="C175" t="s">
        <v>3215</v>
      </c>
      <c r="D175" t="s">
        <v>4021</v>
      </c>
      <c r="E175" t="s">
        <v>2659</v>
      </c>
      <c r="F175" t="s">
        <v>3182</v>
      </c>
      <c r="G175" t="s">
        <v>2663</v>
      </c>
      <c r="H175" t="s">
        <v>54</v>
      </c>
      <c r="I175" t="s">
        <v>2664</v>
      </c>
      <c r="J175" t="s">
        <v>1736</v>
      </c>
      <c r="K175" t="s">
        <v>2659</v>
      </c>
      <c r="L175" t="s">
        <v>8443</v>
      </c>
      <c r="M175" t="s">
        <v>3133</v>
      </c>
      <c r="N175" t="s">
        <v>10</v>
      </c>
      <c r="O175" t="s">
        <v>54</v>
      </c>
      <c r="P175" t="s">
        <v>946</v>
      </c>
      <c r="Q175" t="s">
        <v>2663</v>
      </c>
      <c r="R175" t="s">
        <v>1735</v>
      </c>
    </row>
    <row r="176" spans="1:18" x14ac:dyDescent="0.25">
      <c r="A176" s="28" t="str">
        <f t="shared" si="2"/>
        <v>00378522Southgate Ind School District6 William F Blatt StSouthgateKY41071</v>
      </c>
      <c r="B176" s="29" t="s">
        <v>8225</v>
      </c>
      <c r="C176" t="s">
        <v>3215</v>
      </c>
      <c r="D176" t="s">
        <v>4024</v>
      </c>
      <c r="E176" t="s">
        <v>2671</v>
      </c>
      <c r="F176" t="s">
        <v>2674</v>
      </c>
      <c r="G176" t="s">
        <v>2675</v>
      </c>
      <c r="H176" t="s">
        <v>54</v>
      </c>
      <c r="I176" t="s">
        <v>2285</v>
      </c>
      <c r="J176" t="s">
        <v>1736</v>
      </c>
      <c r="K176" t="s">
        <v>2671</v>
      </c>
      <c r="L176" t="s">
        <v>8444</v>
      </c>
      <c r="M176" t="s">
        <v>3133</v>
      </c>
      <c r="N176" t="s">
        <v>10</v>
      </c>
      <c r="O176" t="s">
        <v>54</v>
      </c>
      <c r="P176" t="s">
        <v>946</v>
      </c>
      <c r="Q176" t="s">
        <v>2663</v>
      </c>
      <c r="R176" t="s">
        <v>1735</v>
      </c>
    </row>
    <row r="177" spans="1:18" x14ac:dyDescent="0.25">
      <c r="A177" s="28" t="str">
        <f t="shared" si="2"/>
        <v>00378522Spencer Co School District207 W Main StTaylorsvilleKY40071</v>
      </c>
      <c r="B177" s="29" t="s">
        <v>8225</v>
      </c>
      <c r="C177" t="s">
        <v>3215</v>
      </c>
      <c r="D177" t="s">
        <v>4026</v>
      </c>
      <c r="E177" t="s">
        <v>2677</v>
      </c>
      <c r="F177" t="s">
        <v>3184</v>
      </c>
      <c r="G177" t="s">
        <v>2681</v>
      </c>
      <c r="H177" t="s">
        <v>54</v>
      </c>
      <c r="I177" t="s">
        <v>2682</v>
      </c>
      <c r="J177" t="s">
        <v>1736</v>
      </c>
      <c r="K177" t="s">
        <v>2677</v>
      </c>
      <c r="L177" t="s">
        <v>8445</v>
      </c>
      <c r="M177" t="s">
        <v>3133</v>
      </c>
      <c r="N177" t="s">
        <v>10</v>
      </c>
      <c r="O177" t="s">
        <v>54</v>
      </c>
      <c r="P177" t="s">
        <v>946</v>
      </c>
      <c r="Q177" t="s">
        <v>2663</v>
      </c>
      <c r="R177" t="s">
        <v>1735</v>
      </c>
    </row>
    <row r="178" spans="1:18" x14ac:dyDescent="0.25">
      <c r="A178" s="28" t="str">
        <f t="shared" si="2"/>
        <v>00378522Taylor Co School District1209 E Broadway StCampbellsvlleKY42718</v>
      </c>
      <c r="B178" s="29" t="s">
        <v>8225</v>
      </c>
      <c r="C178" t="s">
        <v>3215</v>
      </c>
      <c r="D178" t="s">
        <v>4029</v>
      </c>
      <c r="E178" t="s">
        <v>2686</v>
      </c>
      <c r="F178" t="s">
        <v>3185</v>
      </c>
      <c r="G178" t="s">
        <v>454</v>
      </c>
      <c r="H178" t="s">
        <v>54</v>
      </c>
      <c r="I178" t="s">
        <v>455</v>
      </c>
      <c r="J178" t="s">
        <v>1736</v>
      </c>
      <c r="K178" t="s">
        <v>2686</v>
      </c>
      <c r="L178" t="s">
        <v>8446</v>
      </c>
      <c r="M178" t="s">
        <v>3133</v>
      </c>
      <c r="N178" t="s">
        <v>10</v>
      </c>
      <c r="O178" t="s">
        <v>54</v>
      </c>
      <c r="P178" t="s">
        <v>946</v>
      </c>
      <c r="Q178" t="s">
        <v>2663</v>
      </c>
      <c r="R178" t="s">
        <v>1735</v>
      </c>
    </row>
    <row r="179" spans="1:18" x14ac:dyDescent="0.25">
      <c r="A179" s="28" t="str">
        <f t="shared" si="2"/>
        <v>00378522Todd Co School District205 Airport RdElktonKY42220</v>
      </c>
      <c r="B179" s="29" t="s">
        <v>8225</v>
      </c>
      <c r="C179" t="s">
        <v>3215</v>
      </c>
      <c r="D179" t="s">
        <v>4031</v>
      </c>
      <c r="E179" t="s">
        <v>2691</v>
      </c>
      <c r="F179" t="s">
        <v>3186</v>
      </c>
      <c r="G179" t="s">
        <v>2695</v>
      </c>
      <c r="H179" t="s">
        <v>54</v>
      </c>
      <c r="I179" t="s">
        <v>2696</v>
      </c>
      <c r="J179" t="s">
        <v>1736</v>
      </c>
      <c r="K179" t="s">
        <v>2691</v>
      </c>
      <c r="L179" t="s">
        <v>8447</v>
      </c>
      <c r="M179" t="s">
        <v>3133</v>
      </c>
      <c r="N179" t="s">
        <v>10</v>
      </c>
      <c r="O179" t="s">
        <v>54</v>
      </c>
      <c r="P179" t="s">
        <v>946</v>
      </c>
      <c r="Q179" t="s">
        <v>2663</v>
      </c>
      <c r="R179" t="s">
        <v>1735</v>
      </c>
    </row>
    <row r="180" spans="1:18" x14ac:dyDescent="0.25">
      <c r="A180" s="28" t="str">
        <f t="shared" si="2"/>
        <v>00378522Trigg Co School District202 Main StCadizKY42211</v>
      </c>
      <c r="B180" s="29" t="s">
        <v>8225</v>
      </c>
      <c r="C180" t="s">
        <v>3215</v>
      </c>
      <c r="D180" t="s">
        <v>4033</v>
      </c>
      <c r="E180" t="s">
        <v>2703</v>
      </c>
      <c r="F180" t="s">
        <v>3187</v>
      </c>
      <c r="G180" t="s">
        <v>2707</v>
      </c>
      <c r="H180" t="s">
        <v>54</v>
      </c>
      <c r="I180" t="s">
        <v>2708</v>
      </c>
      <c r="J180" t="s">
        <v>1736</v>
      </c>
      <c r="K180" t="s">
        <v>2703</v>
      </c>
      <c r="L180" t="s">
        <v>8448</v>
      </c>
      <c r="M180" t="s">
        <v>3133</v>
      </c>
      <c r="N180" t="s">
        <v>10</v>
      </c>
      <c r="O180" t="s">
        <v>54</v>
      </c>
      <c r="P180" t="s">
        <v>946</v>
      </c>
      <c r="Q180" t="s">
        <v>2663</v>
      </c>
      <c r="R180" t="s">
        <v>1735</v>
      </c>
    </row>
    <row r="181" spans="1:18" x14ac:dyDescent="0.25">
      <c r="A181" s="28" t="str">
        <f t="shared" si="2"/>
        <v>00378522Union Co School District510 S Mart StMorganfieldKY42437</v>
      </c>
      <c r="B181" s="29" t="s">
        <v>8225</v>
      </c>
      <c r="C181" t="s">
        <v>3215</v>
      </c>
      <c r="D181" t="s">
        <v>4035</v>
      </c>
      <c r="E181" t="s">
        <v>2722</v>
      </c>
      <c r="F181" t="s">
        <v>3189</v>
      </c>
      <c r="G181" t="s">
        <v>2726</v>
      </c>
      <c r="H181" t="s">
        <v>54</v>
      </c>
      <c r="I181" t="s">
        <v>2727</v>
      </c>
      <c r="J181" t="s">
        <v>1736</v>
      </c>
      <c r="K181" t="s">
        <v>2722</v>
      </c>
      <c r="L181" t="s">
        <v>8449</v>
      </c>
      <c r="M181" t="s">
        <v>3133</v>
      </c>
      <c r="N181" t="s">
        <v>10</v>
      </c>
      <c r="O181" t="s">
        <v>54</v>
      </c>
      <c r="P181" t="s">
        <v>946</v>
      </c>
      <c r="Q181" t="s">
        <v>2663</v>
      </c>
      <c r="R181" t="s">
        <v>1735</v>
      </c>
    </row>
    <row r="182" spans="1:18" x14ac:dyDescent="0.25">
      <c r="A182" s="28" t="str">
        <f t="shared" si="2"/>
        <v>00378522Walton-Verona ISD16 School RdWaltonKY41094</v>
      </c>
      <c r="B182" s="29" t="s">
        <v>8225</v>
      </c>
      <c r="C182" t="s">
        <v>3215</v>
      </c>
      <c r="D182" t="s">
        <v>4040</v>
      </c>
      <c r="E182" t="s">
        <v>4068</v>
      </c>
      <c r="F182" t="s">
        <v>3190</v>
      </c>
      <c r="G182" t="s">
        <v>3191</v>
      </c>
      <c r="H182" t="s">
        <v>54</v>
      </c>
      <c r="I182" t="s">
        <v>3192</v>
      </c>
      <c r="J182" t="s">
        <v>1736</v>
      </c>
      <c r="K182" t="s">
        <v>4068</v>
      </c>
      <c r="L182" t="s">
        <v>8450</v>
      </c>
      <c r="M182" t="s">
        <v>3133</v>
      </c>
      <c r="N182" t="s">
        <v>10</v>
      </c>
      <c r="O182" t="s">
        <v>54</v>
      </c>
      <c r="P182" t="s">
        <v>946</v>
      </c>
      <c r="Q182" t="s">
        <v>2663</v>
      </c>
      <c r="R182" t="s">
        <v>1735</v>
      </c>
    </row>
    <row r="183" spans="1:18" x14ac:dyDescent="0.25">
      <c r="A183" s="28" t="str">
        <f t="shared" si="2"/>
        <v>00378522Wayne Co School District150 Cardinal WayMonticelloKY42633</v>
      </c>
      <c r="B183" s="29" t="s">
        <v>8225</v>
      </c>
      <c r="C183" t="s">
        <v>3215</v>
      </c>
      <c r="D183" t="s">
        <v>4042</v>
      </c>
      <c r="E183" t="s">
        <v>2800</v>
      </c>
      <c r="F183" t="s">
        <v>4520</v>
      </c>
      <c r="G183" t="s">
        <v>2804</v>
      </c>
      <c r="H183" t="s">
        <v>54</v>
      </c>
      <c r="I183" t="s">
        <v>2805</v>
      </c>
      <c r="J183" t="s">
        <v>1736</v>
      </c>
      <c r="K183" t="s">
        <v>2800</v>
      </c>
      <c r="L183" t="s">
        <v>8451</v>
      </c>
      <c r="M183" t="s">
        <v>3133</v>
      </c>
      <c r="N183" t="s">
        <v>10</v>
      </c>
      <c r="O183" t="s">
        <v>54</v>
      </c>
      <c r="P183" t="s">
        <v>946</v>
      </c>
      <c r="Q183" t="s">
        <v>2663</v>
      </c>
      <c r="R183" t="s">
        <v>1735</v>
      </c>
    </row>
    <row r="184" spans="1:18" x14ac:dyDescent="0.25">
      <c r="A184" s="28" t="str">
        <f t="shared" si="2"/>
        <v>00378522Webster Co School District28 State Route 1340DixonKY42409</v>
      </c>
      <c r="B184" s="29" t="s">
        <v>8225</v>
      </c>
      <c r="C184" t="s">
        <v>3215</v>
      </c>
      <c r="D184" t="s">
        <v>4043</v>
      </c>
      <c r="E184" t="s">
        <v>2807</v>
      </c>
      <c r="F184" t="s">
        <v>3195</v>
      </c>
      <c r="G184" t="s">
        <v>2816</v>
      </c>
      <c r="H184" t="s">
        <v>54</v>
      </c>
      <c r="I184" t="s">
        <v>2817</v>
      </c>
      <c r="J184" t="s">
        <v>1736</v>
      </c>
      <c r="K184" t="s">
        <v>2807</v>
      </c>
      <c r="L184" t="s">
        <v>8452</v>
      </c>
      <c r="M184" t="s">
        <v>3133</v>
      </c>
      <c r="N184" t="s">
        <v>10</v>
      </c>
      <c r="O184" t="s">
        <v>54</v>
      </c>
      <c r="P184" t="s">
        <v>946</v>
      </c>
      <c r="Q184" t="s">
        <v>2663</v>
      </c>
      <c r="R184" t="s">
        <v>1735</v>
      </c>
    </row>
    <row r="185" spans="1:18" x14ac:dyDescent="0.25">
      <c r="A185" s="28" t="str">
        <f t="shared" si="2"/>
        <v>00378522West Point Ind School DistrictPo Box 367West PointKY40177</v>
      </c>
      <c r="B185" s="29" t="s">
        <v>8225</v>
      </c>
      <c r="C185" t="s">
        <v>3215</v>
      </c>
      <c r="D185" t="s">
        <v>4045</v>
      </c>
      <c r="E185" t="s">
        <v>2828</v>
      </c>
      <c r="F185" t="s">
        <v>5015</v>
      </c>
      <c r="G185" t="s">
        <v>390</v>
      </c>
      <c r="H185" t="s">
        <v>54</v>
      </c>
      <c r="I185" t="s">
        <v>391</v>
      </c>
      <c r="J185" t="s">
        <v>1736</v>
      </c>
      <c r="K185" t="s">
        <v>2828</v>
      </c>
      <c r="L185" t="s">
        <v>8453</v>
      </c>
      <c r="M185" t="s">
        <v>3133</v>
      </c>
      <c r="N185" t="s">
        <v>10</v>
      </c>
      <c r="O185" t="s">
        <v>54</v>
      </c>
      <c r="P185" t="s">
        <v>946</v>
      </c>
      <c r="Q185" t="s">
        <v>2663</v>
      </c>
      <c r="R185" t="s">
        <v>1735</v>
      </c>
    </row>
    <row r="186" spans="1:18" x14ac:dyDescent="0.25">
      <c r="A186" s="28" t="str">
        <f t="shared" si="2"/>
        <v>00378522Williamstown Ind School Dist300 Helton StWilliamstownKY41097</v>
      </c>
      <c r="B186" s="29" t="s">
        <v>8225</v>
      </c>
      <c r="C186" t="s">
        <v>3215</v>
      </c>
      <c r="D186" t="s">
        <v>4049</v>
      </c>
      <c r="E186" t="s">
        <v>2858</v>
      </c>
      <c r="F186" t="s">
        <v>2861</v>
      </c>
      <c r="G186" t="s">
        <v>1049</v>
      </c>
      <c r="H186" t="s">
        <v>54</v>
      </c>
      <c r="I186" t="s">
        <v>1050</v>
      </c>
      <c r="J186" t="s">
        <v>1736</v>
      </c>
      <c r="K186" t="s">
        <v>2858</v>
      </c>
      <c r="L186" t="s">
        <v>8454</v>
      </c>
      <c r="M186" t="s">
        <v>3133</v>
      </c>
      <c r="N186" t="s">
        <v>10</v>
      </c>
      <c r="O186" t="s">
        <v>54</v>
      </c>
      <c r="P186" t="s">
        <v>946</v>
      </c>
      <c r="Q186" t="s">
        <v>2663</v>
      </c>
      <c r="R186" t="s">
        <v>1735</v>
      </c>
    </row>
    <row r="187" spans="1:18" x14ac:dyDescent="0.25">
      <c r="A187" s="28" t="str">
        <f t="shared" si="2"/>
        <v>00378522Woodford Co Public Schools330 Pisgah PikeVersaillesKY40383</v>
      </c>
      <c r="B187" s="29" t="s">
        <v>8225</v>
      </c>
      <c r="C187" t="s">
        <v>3215</v>
      </c>
      <c r="D187" t="s">
        <v>4050</v>
      </c>
      <c r="E187" t="s">
        <v>2876</v>
      </c>
      <c r="F187" t="s">
        <v>3197</v>
      </c>
      <c r="G187" t="s">
        <v>2880</v>
      </c>
      <c r="H187" t="s">
        <v>54</v>
      </c>
      <c r="I187" t="s">
        <v>2881</v>
      </c>
      <c r="J187" t="s">
        <v>1736</v>
      </c>
      <c r="K187" t="s">
        <v>2876</v>
      </c>
      <c r="L187" t="s">
        <v>8455</v>
      </c>
      <c r="M187" t="s">
        <v>3133</v>
      </c>
      <c r="N187" t="s">
        <v>10</v>
      </c>
      <c r="O187" t="s">
        <v>54</v>
      </c>
      <c r="P187" t="s">
        <v>946</v>
      </c>
      <c r="Q187" t="s">
        <v>2663</v>
      </c>
      <c r="R187" t="s">
        <v>1735</v>
      </c>
    </row>
    <row r="188" spans="1:18" x14ac:dyDescent="0.25">
      <c r="A188" s="28" t="str">
        <f t="shared" ref="A188:A251" si="3">R188&amp;K188&amp;F188&amp;G188&amp;H188&amp;I188</f>
        <v>00378522Northview Elementary School1040 Maysville RdMt SterlingKY40353</v>
      </c>
      <c r="B188" s="29" t="s">
        <v>8225</v>
      </c>
      <c r="C188" t="s">
        <v>3215</v>
      </c>
      <c r="D188" t="s">
        <v>4057</v>
      </c>
      <c r="E188" t="s">
        <v>4827</v>
      </c>
      <c r="F188" t="s">
        <v>4054</v>
      </c>
      <c r="G188" t="s">
        <v>2199</v>
      </c>
      <c r="H188" t="s">
        <v>54</v>
      </c>
      <c r="I188" t="s">
        <v>2200</v>
      </c>
      <c r="J188" t="s">
        <v>1736</v>
      </c>
      <c r="K188" t="s">
        <v>4827</v>
      </c>
      <c r="L188" t="s">
        <v>8456</v>
      </c>
      <c r="M188" t="s">
        <v>3133</v>
      </c>
      <c r="N188" t="s">
        <v>10</v>
      </c>
      <c r="O188" t="s">
        <v>54</v>
      </c>
      <c r="P188" t="s">
        <v>946</v>
      </c>
      <c r="Q188" t="s">
        <v>2663</v>
      </c>
      <c r="R188" t="s">
        <v>1735</v>
      </c>
    </row>
    <row r="189" spans="1:18" x14ac:dyDescent="0.25">
      <c r="A189" s="28" t="str">
        <f t="shared" si="3"/>
        <v>00378522Northview Elementary School1040 Maysville RdMt SterlingKY40353</v>
      </c>
      <c r="B189" s="29" t="s">
        <v>8225</v>
      </c>
      <c r="C189" t="s">
        <v>3215</v>
      </c>
      <c r="D189" t="s">
        <v>4058</v>
      </c>
      <c r="E189" t="s">
        <v>4827</v>
      </c>
      <c r="F189" t="s">
        <v>4054</v>
      </c>
      <c r="G189" t="s">
        <v>2199</v>
      </c>
      <c r="H189" t="s">
        <v>54</v>
      </c>
      <c r="I189" t="s">
        <v>2200</v>
      </c>
      <c r="J189" t="s">
        <v>1736</v>
      </c>
      <c r="K189" t="s">
        <v>4827</v>
      </c>
      <c r="L189" t="s">
        <v>8457</v>
      </c>
      <c r="M189" t="s">
        <v>3133</v>
      </c>
      <c r="N189" t="s">
        <v>10</v>
      </c>
      <c r="O189" t="s">
        <v>54</v>
      </c>
      <c r="P189" t="s">
        <v>946</v>
      </c>
      <c r="Q189" t="s">
        <v>2663</v>
      </c>
      <c r="R189" t="s">
        <v>1735</v>
      </c>
    </row>
    <row r="190" spans="1:18" x14ac:dyDescent="0.25">
      <c r="A190" s="28" t="str">
        <f t="shared" si="3"/>
        <v>00378522Hogsett Elementary School300 Waveland AveDanvilleKY40422</v>
      </c>
      <c r="B190" s="29" t="s">
        <v>8225</v>
      </c>
      <c r="C190" t="s">
        <v>3215</v>
      </c>
      <c r="D190" t="s">
        <v>4055</v>
      </c>
      <c r="E190" t="s">
        <v>645</v>
      </c>
      <c r="F190" t="s">
        <v>646</v>
      </c>
      <c r="G190" t="s">
        <v>312</v>
      </c>
      <c r="H190" t="s">
        <v>54</v>
      </c>
      <c r="I190" t="s">
        <v>313</v>
      </c>
      <c r="J190" t="s">
        <v>1736</v>
      </c>
      <c r="K190" t="s">
        <v>645</v>
      </c>
      <c r="L190" t="s">
        <v>8458</v>
      </c>
      <c r="M190" t="s">
        <v>3133</v>
      </c>
      <c r="N190" t="s">
        <v>10</v>
      </c>
      <c r="O190" t="s">
        <v>54</v>
      </c>
      <c r="P190" t="s">
        <v>946</v>
      </c>
      <c r="Q190" t="s">
        <v>2663</v>
      </c>
      <c r="R190" t="s">
        <v>1735</v>
      </c>
    </row>
    <row r="191" spans="1:18" x14ac:dyDescent="0.25">
      <c r="A191" s="28" t="str">
        <f t="shared" si="3"/>
        <v>00378522Jennings Creek ES2617 Russellville RdBowling GreenKY42101</v>
      </c>
      <c r="B191" s="29" t="s">
        <v>8225</v>
      </c>
      <c r="C191" t="s">
        <v>3215</v>
      </c>
      <c r="D191" t="s">
        <v>4056</v>
      </c>
      <c r="E191" t="s">
        <v>5202</v>
      </c>
      <c r="F191" t="s">
        <v>4052</v>
      </c>
      <c r="G191" t="s">
        <v>267</v>
      </c>
      <c r="H191" t="s">
        <v>54</v>
      </c>
      <c r="I191" t="s">
        <v>268</v>
      </c>
      <c r="J191" t="s">
        <v>1736</v>
      </c>
      <c r="K191" t="s">
        <v>5202</v>
      </c>
      <c r="L191" t="s">
        <v>8459</v>
      </c>
      <c r="M191" t="s">
        <v>3133</v>
      </c>
      <c r="N191" t="s">
        <v>10</v>
      </c>
      <c r="O191" t="s">
        <v>54</v>
      </c>
      <c r="P191" t="s">
        <v>946</v>
      </c>
      <c r="Q191" t="s">
        <v>2663</v>
      </c>
      <c r="R191" t="s">
        <v>1735</v>
      </c>
    </row>
    <row r="192" spans="1:18" x14ac:dyDescent="0.25">
      <c r="A192" s="28" t="str">
        <f t="shared" si="3"/>
        <v>00378522Lacy Elementary School12015 Greenville RdHopkinsvilleKY42240</v>
      </c>
      <c r="B192" s="29" t="s">
        <v>8225</v>
      </c>
      <c r="C192" t="s">
        <v>3215</v>
      </c>
      <c r="D192" t="s">
        <v>6829</v>
      </c>
      <c r="E192" t="s">
        <v>5881</v>
      </c>
      <c r="F192" t="s">
        <v>3569</v>
      </c>
      <c r="G192" t="s">
        <v>522</v>
      </c>
      <c r="H192" t="s">
        <v>54</v>
      </c>
      <c r="I192" t="s">
        <v>523</v>
      </c>
      <c r="J192" t="s">
        <v>1736</v>
      </c>
      <c r="K192" t="s">
        <v>5881</v>
      </c>
      <c r="L192" t="s">
        <v>8460</v>
      </c>
      <c r="M192" t="s">
        <v>3133</v>
      </c>
      <c r="N192" t="s">
        <v>10</v>
      </c>
      <c r="O192" t="s">
        <v>54</v>
      </c>
      <c r="P192" t="s">
        <v>946</v>
      </c>
      <c r="Q192" t="s">
        <v>2663</v>
      </c>
      <c r="R192" t="s">
        <v>1735</v>
      </c>
    </row>
    <row r="193" spans="1:18" x14ac:dyDescent="0.25">
      <c r="A193" s="28" t="str">
        <f t="shared" si="3"/>
        <v>00378522Kentucky School For The DeafPo Box 27DanvilleKY40423</v>
      </c>
      <c r="B193" s="29" t="s">
        <v>8225</v>
      </c>
      <c r="C193" t="s">
        <v>3215</v>
      </c>
      <c r="D193" t="s">
        <v>6830</v>
      </c>
      <c r="E193" t="s">
        <v>3564</v>
      </c>
      <c r="F193" t="s">
        <v>4516</v>
      </c>
      <c r="G193" t="s">
        <v>312</v>
      </c>
      <c r="H193" t="s">
        <v>54</v>
      </c>
      <c r="I193" t="s">
        <v>4517</v>
      </c>
      <c r="J193" t="s">
        <v>1736</v>
      </c>
      <c r="K193" t="s">
        <v>3564</v>
      </c>
      <c r="L193" t="s">
        <v>8461</v>
      </c>
      <c r="M193" t="s">
        <v>3133</v>
      </c>
      <c r="N193" t="s">
        <v>10</v>
      </c>
      <c r="O193" t="s">
        <v>54</v>
      </c>
      <c r="P193" t="s">
        <v>946</v>
      </c>
      <c r="Q193" t="s">
        <v>2663</v>
      </c>
      <c r="R193" t="s">
        <v>1735</v>
      </c>
    </row>
    <row r="194" spans="1:18" x14ac:dyDescent="0.25">
      <c r="A194" s="28" t="str">
        <f t="shared" si="3"/>
        <v>00378522Northview Elementary School1040 Maysville RdMt SterlingKY40353</v>
      </c>
      <c r="B194" s="29" t="s">
        <v>8225</v>
      </c>
      <c r="C194" t="s">
        <v>3215</v>
      </c>
      <c r="D194" t="s">
        <v>6831</v>
      </c>
      <c r="E194" t="s">
        <v>4827</v>
      </c>
      <c r="F194" t="s">
        <v>4054</v>
      </c>
      <c r="G194" t="s">
        <v>2199</v>
      </c>
      <c r="H194" t="s">
        <v>54</v>
      </c>
      <c r="I194" t="s">
        <v>2200</v>
      </c>
      <c r="J194" t="s">
        <v>1736</v>
      </c>
      <c r="K194" t="s">
        <v>4827</v>
      </c>
      <c r="L194" t="s">
        <v>8462</v>
      </c>
      <c r="M194" t="s">
        <v>3133</v>
      </c>
      <c r="N194" t="s">
        <v>10</v>
      </c>
      <c r="O194" t="s">
        <v>54</v>
      </c>
      <c r="P194" t="s">
        <v>946</v>
      </c>
      <c r="Q194" t="s">
        <v>2663</v>
      </c>
      <c r="R194" t="s">
        <v>1735</v>
      </c>
    </row>
    <row r="195" spans="1:18" x14ac:dyDescent="0.25">
      <c r="A195" s="28" t="str">
        <f t="shared" si="3"/>
        <v>00378522Belfry Elementary School170 State Highway 319BelfryKY41514</v>
      </c>
      <c r="B195" s="29" t="s">
        <v>8225</v>
      </c>
      <c r="C195" t="s">
        <v>3215</v>
      </c>
      <c r="D195" t="s">
        <v>6832</v>
      </c>
      <c r="E195" t="s">
        <v>4995</v>
      </c>
      <c r="F195" t="s">
        <v>2472</v>
      </c>
      <c r="G195" t="s">
        <v>2473</v>
      </c>
      <c r="H195" t="s">
        <v>54</v>
      </c>
      <c r="I195" t="s">
        <v>2474</v>
      </c>
      <c r="J195" t="s">
        <v>1736</v>
      </c>
      <c r="K195" t="s">
        <v>4995</v>
      </c>
      <c r="L195" t="s">
        <v>8463</v>
      </c>
      <c r="M195" t="s">
        <v>3133</v>
      </c>
      <c r="N195" t="s">
        <v>10</v>
      </c>
      <c r="O195" t="s">
        <v>54</v>
      </c>
      <c r="P195" t="s">
        <v>946</v>
      </c>
      <c r="Q195" t="s">
        <v>2663</v>
      </c>
      <c r="R195" t="s">
        <v>1735</v>
      </c>
    </row>
    <row r="196" spans="1:18" x14ac:dyDescent="0.25">
      <c r="A196" s="28" t="str">
        <f t="shared" si="3"/>
        <v>00378522Brenda Cowan Elem School4801 Athens Boonesboro RdLexingtonKY40509</v>
      </c>
      <c r="B196" s="29" t="s">
        <v>8225</v>
      </c>
      <c r="C196" t="s">
        <v>3215</v>
      </c>
      <c r="D196" t="s">
        <v>6833</v>
      </c>
      <c r="E196" t="s">
        <v>4248</v>
      </c>
      <c r="F196" t="s">
        <v>4249</v>
      </c>
      <c r="G196" t="s">
        <v>776</v>
      </c>
      <c r="H196" t="s">
        <v>54</v>
      </c>
      <c r="I196" t="s">
        <v>789</v>
      </c>
      <c r="J196" t="s">
        <v>1736</v>
      </c>
      <c r="K196" t="s">
        <v>4248</v>
      </c>
      <c r="L196" t="s">
        <v>8464</v>
      </c>
      <c r="M196" t="s">
        <v>3133</v>
      </c>
      <c r="N196" t="s">
        <v>10</v>
      </c>
      <c r="O196" t="s">
        <v>54</v>
      </c>
      <c r="P196" t="s">
        <v>946</v>
      </c>
      <c r="Q196" t="s">
        <v>2663</v>
      </c>
      <c r="R196" t="s">
        <v>1735</v>
      </c>
    </row>
    <row r="197" spans="1:18" x14ac:dyDescent="0.25">
      <c r="A197" s="28" t="str">
        <f t="shared" si="3"/>
        <v>00378522Creekside ES1100 E Main ExtendedGeorgetownKY40324</v>
      </c>
      <c r="B197" s="29" t="s">
        <v>8225</v>
      </c>
      <c r="C197" t="s">
        <v>3215</v>
      </c>
      <c r="D197" t="s">
        <v>6834</v>
      </c>
      <c r="E197" t="s">
        <v>4326</v>
      </c>
      <c r="F197" t="s">
        <v>5095</v>
      </c>
      <c r="G197" t="s">
        <v>2610</v>
      </c>
      <c r="H197" t="s">
        <v>54</v>
      </c>
      <c r="I197" t="s">
        <v>2611</v>
      </c>
      <c r="J197" t="s">
        <v>1736</v>
      </c>
      <c r="K197" t="s">
        <v>4326</v>
      </c>
      <c r="L197" t="s">
        <v>8465</v>
      </c>
      <c r="M197" t="s">
        <v>3133</v>
      </c>
      <c r="N197" t="s">
        <v>10</v>
      </c>
      <c r="O197" t="s">
        <v>54</v>
      </c>
      <c r="P197" t="s">
        <v>946</v>
      </c>
      <c r="Q197" t="s">
        <v>2663</v>
      </c>
      <c r="R197" t="s">
        <v>1735</v>
      </c>
    </row>
    <row r="198" spans="1:18" x14ac:dyDescent="0.25">
      <c r="A198" s="28" t="str">
        <f t="shared" si="3"/>
        <v>00378522Edwards Education Complex701 S Hancock StLouisvilleKY40202</v>
      </c>
      <c r="B198" s="29" t="s">
        <v>8225</v>
      </c>
      <c r="C198" t="s">
        <v>3215</v>
      </c>
      <c r="D198" t="s">
        <v>6835</v>
      </c>
      <c r="E198" t="s">
        <v>6143</v>
      </c>
      <c r="F198" t="s">
        <v>6144</v>
      </c>
      <c r="G198" t="s">
        <v>382</v>
      </c>
      <c r="H198" t="s">
        <v>54</v>
      </c>
      <c r="I198" t="s">
        <v>1517</v>
      </c>
      <c r="J198" t="s">
        <v>1736</v>
      </c>
      <c r="K198" t="s">
        <v>6143</v>
      </c>
      <c r="L198" t="s">
        <v>8466</v>
      </c>
      <c r="M198" t="s">
        <v>3133</v>
      </c>
      <c r="N198" t="s">
        <v>10</v>
      </c>
      <c r="O198" t="s">
        <v>54</v>
      </c>
      <c r="P198" t="s">
        <v>946</v>
      </c>
      <c r="Q198" t="s">
        <v>2663</v>
      </c>
      <c r="R198" t="s">
        <v>1735</v>
      </c>
    </row>
    <row r="199" spans="1:18" x14ac:dyDescent="0.25">
      <c r="A199" s="28" t="str">
        <f t="shared" si="3"/>
        <v>00378522Marnel C Moorman School501 Discovery BlvdShelbyvilleKY40065</v>
      </c>
      <c r="B199" s="29" t="s">
        <v>8225</v>
      </c>
      <c r="C199" t="s">
        <v>3215</v>
      </c>
      <c r="D199" t="s">
        <v>6836</v>
      </c>
      <c r="E199" t="s">
        <v>5119</v>
      </c>
      <c r="F199" t="s">
        <v>5120</v>
      </c>
      <c r="G199" t="s">
        <v>2634</v>
      </c>
      <c r="H199" t="s">
        <v>54</v>
      </c>
      <c r="I199" t="s">
        <v>2635</v>
      </c>
      <c r="J199" t="s">
        <v>1736</v>
      </c>
      <c r="K199" t="s">
        <v>5119</v>
      </c>
      <c r="L199" t="s">
        <v>8467</v>
      </c>
      <c r="M199" t="s">
        <v>3133</v>
      </c>
      <c r="N199" t="s">
        <v>10</v>
      </c>
      <c r="O199" t="s">
        <v>54</v>
      </c>
      <c r="P199" t="s">
        <v>946</v>
      </c>
      <c r="Q199" t="s">
        <v>2663</v>
      </c>
      <c r="R199" t="s">
        <v>1735</v>
      </c>
    </row>
    <row r="200" spans="1:18" x14ac:dyDescent="0.25">
      <c r="A200" s="28" t="str">
        <f t="shared" si="3"/>
        <v>00378522Belmont Elementary School814 Belmont StHopkinsvilleKY42240</v>
      </c>
      <c r="B200" s="29" t="s">
        <v>8225</v>
      </c>
      <c r="C200" t="s">
        <v>3215</v>
      </c>
      <c r="D200" t="s">
        <v>6837</v>
      </c>
      <c r="E200" t="s">
        <v>3261</v>
      </c>
      <c r="F200" t="s">
        <v>3262</v>
      </c>
      <c r="G200" t="s">
        <v>522</v>
      </c>
      <c r="H200" t="s">
        <v>54</v>
      </c>
      <c r="I200" t="s">
        <v>523</v>
      </c>
      <c r="J200" t="s">
        <v>1736</v>
      </c>
      <c r="K200" t="s">
        <v>3261</v>
      </c>
      <c r="L200" t="s">
        <v>8468</v>
      </c>
      <c r="M200" t="s">
        <v>3133</v>
      </c>
      <c r="N200" t="s">
        <v>10</v>
      </c>
      <c r="O200" t="s">
        <v>54</v>
      </c>
      <c r="P200" t="s">
        <v>946</v>
      </c>
      <c r="Q200" t="s">
        <v>2663</v>
      </c>
      <c r="R200" t="s">
        <v>1735</v>
      </c>
    </row>
    <row r="201" spans="1:18" x14ac:dyDescent="0.25">
      <c r="A201" s="28" t="str">
        <f t="shared" si="3"/>
        <v>00378522Hager Elementary School1600 Blackburn AveAshlandKY41101</v>
      </c>
      <c r="B201" s="29" t="s">
        <v>8225</v>
      </c>
      <c r="C201" t="s">
        <v>3215</v>
      </c>
      <c r="D201" t="s">
        <v>3498</v>
      </c>
      <c r="E201" t="s">
        <v>90</v>
      </c>
      <c r="F201" t="s">
        <v>91</v>
      </c>
      <c r="G201" t="s">
        <v>84</v>
      </c>
      <c r="H201" t="s">
        <v>54</v>
      </c>
      <c r="I201" t="s">
        <v>85</v>
      </c>
      <c r="J201" t="s">
        <v>1736</v>
      </c>
      <c r="K201" t="s">
        <v>90</v>
      </c>
      <c r="L201" t="s">
        <v>8469</v>
      </c>
      <c r="M201" t="s">
        <v>3133</v>
      </c>
      <c r="N201" t="s">
        <v>10</v>
      </c>
      <c r="O201" t="s">
        <v>54</v>
      </c>
      <c r="P201" t="s">
        <v>946</v>
      </c>
      <c r="Q201" t="s">
        <v>2663</v>
      </c>
      <c r="R201" t="s">
        <v>1735</v>
      </c>
    </row>
    <row r="202" spans="1:18" x14ac:dyDescent="0.25">
      <c r="A202" s="28" t="str">
        <f t="shared" si="3"/>
        <v>00378522Bardstown ISD308 N 5th StBardstownKY40004</v>
      </c>
      <c r="B202" s="29" t="s">
        <v>8225</v>
      </c>
      <c r="C202" t="s">
        <v>3215</v>
      </c>
      <c r="D202" t="s">
        <v>3245</v>
      </c>
      <c r="E202" t="s">
        <v>4066</v>
      </c>
      <c r="F202" t="s">
        <v>3070</v>
      </c>
      <c r="G202" t="s">
        <v>122</v>
      </c>
      <c r="H202" t="s">
        <v>54</v>
      </c>
      <c r="I202" t="s">
        <v>123</v>
      </c>
      <c r="J202" t="s">
        <v>1736</v>
      </c>
      <c r="K202" t="s">
        <v>4066</v>
      </c>
      <c r="L202" t="s">
        <v>8470</v>
      </c>
      <c r="M202" t="s">
        <v>3133</v>
      </c>
      <c r="N202" t="s">
        <v>10</v>
      </c>
      <c r="O202" t="s">
        <v>54</v>
      </c>
      <c r="P202" t="s">
        <v>946</v>
      </c>
      <c r="Q202" t="s">
        <v>2663</v>
      </c>
      <c r="R202" t="s">
        <v>1735</v>
      </c>
    </row>
    <row r="203" spans="1:18" x14ac:dyDescent="0.25">
      <c r="A203" s="28" t="str">
        <f t="shared" si="3"/>
        <v>00378522Owingsville ES50 Chenault DrOwingsvilleKY40360</v>
      </c>
      <c r="B203" s="29" t="s">
        <v>8225</v>
      </c>
      <c r="C203" t="s">
        <v>3215</v>
      </c>
      <c r="D203" t="s">
        <v>3686</v>
      </c>
      <c r="E203" t="s">
        <v>4099</v>
      </c>
      <c r="F203" t="s">
        <v>161</v>
      </c>
      <c r="G203" t="s">
        <v>158</v>
      </c>
      <c r="H203" t="s">
        <v>54</v>
      </c>
      <c r="I203" t="s">
        <v>159</v>
      </c>
      <c r="J203" t="s">
        <v>1736</v>
      </c>
      <c r="K203" t="s">
        <v>4099</v>
      </c>
      <c r="L203" t="s">
        <v>8471</v>
      </c>
      <c r="M203" t="s">
        <v>3133</v>
      </c>
      <c r="N203" t="s">
        <v>10</v>
      </c>
      <c r="O203" t="s">
        <v>54</v>
      </c>
      <c r="P203" t="s">
        <v>946</v>
      </c>
      <c r="Q203" t="s">
        <v>2663</v>
      </c>
      <c r="R203" t="s">
        <v>1735</v>
      </c>
    </row>
    <row r="204" spans="1:18" x14ac:dyDescent="0.25">
      <c r="A204" s="28" t="str">
        <f t="shared" si="3"/>
        <v>00378522Yellow Creek School Center4840 W Cumberland AveMiddlesboroKY40965</v>
      </c>
      <c r="B204" s="29" t="s">
        <v>8225</v>
      </c>
      <c r="C204" t="s">
        <v>3215</v>
      </c>
      <c r="D204" t="s">
        <v>3864</v>
      </c>
      <c r="E204" t="s">
        <v>192</v>
      </c>
      <c r="F204" t="s">
        <v>193</v>
      </c>
      <c r="G204" t="s">
        <v>194</v>
      </c>
      <c r="H204" t="s">
        <v>54</v>
      </c>
      <c r="I204" t="s">
        <v>195</v>
      </c>
      <c r="J204" t="s">
        <v>1736</v>
      </c>
      <c r="K204" t="s">
        <v>192</v>
      </c>
      <c r="L204" t="s">
        <v>8472</v>
      </c>
      <c r="M204" t="s">
        <v>3133</v>
      </c>
      <c r="N204" t="s">
        <v>10</v>
      </c>
      <c r="O204" t="s">
        <v>54</v>
      </c>
      <c r="P204" t="s">
        <v>946</v>
      </c>
      <c r="Q204" t="s">
        <v>2663</v>
      </c>
      <c r="R204" t="s">
        <v>1735</v>
      </c>
    </row>
    <row r="205" spans="1:18" x14ac:dyDescent="0.25">
      <c r="A205" s="28" t="str">
        <f t="shared" si="3"/>
        <v>00378522Jennie Rogers Elem School410 E Main StDanvilleKY40422</v>
      </c>
      <c r="B205" s="29" t="s">
        <v>8225</v>
      </c>
      <c r="C205" t="s">
        <v>3215</v>
      </c>
      <c r="D205" t="s">
        <v>3539</v>
      </c>
      <c r="E205" t="s">
        <v>648</v>
      </c>
      <c r="F205" t="s">
        <v>649</v>
      </c>
      <c r="G205" t="s">
        <v>312</v>
      </c>
      <c r="H205" t="s">
        <v>54</v>
      </c>
      <c r="I205" t="s">
        <v>313</v>
      </c>
      <c r="J205" t="s">
        <v>1736</v>
      </c>
      <c r="K205" t="s">
        <v>648</v>
      </c>
      <c r="L205" t="s">
        <v>8473</v>
      </c>
      <c r="M205" t="s">
        <v>3133</v>
      </c>
      <c r="N205" t="s">
        <v>10</v>
      </c>
      <c r="O205" t="s">
        <v>54</v>
      </c>
      <c r="P205" t="s">
        <v>946</v>
      </c>
      <c r="Q205" t="s">
        <v>2663</v>
      </c>
      <c r="R205" t="s">
        <v>1735</v>
      </c>
    </row>
    <row r="206" spans="1:18" x14ac:dyDescent="0.25">
      <c r="A206" s="28" t="str">
        <f t="shared" si="3"/>
        <v>00378522Danville ISD115 E Lexington AveDanvilleKY40422</v>
      </c>
      <c r="B206" s="29" t="s">
        <v>8225</v>
      </c>
      <c r="C206" t="s">
        <v>3215</v>
      </c>
      <c r="D206" t="s">
        <v>3416</v>
      </c>
      <c r="E206" t="s">
        <v>4067</v>
      </c>
      <c r="F206" t="s">
        <v>5299</v>
      </c>
      <c r="G206" t="s">
        <v>312</v>
      </c>
      <c r="H206" t="s">
        <v>54</v>
      </c>
      <c r="I206" t="s">
        <v>313</v>
      </c>
      <c r="J206" t="s">
        <v>1736</v>
      </c>
      <c r="K206" t="s">
        <v>4067</v>
      </c>
      <c r="L206" t="s">
        <v>8474</v>
      </c>
      <c r="M206" t="s">
        <v>3133</v>
      </c>
      <c r="N206" t="s">
        <v>10</v>
      </c>
      <c r="O206" t="s">
        <v>54</v>
      </c>
      <c r="P206" t="s">
        <v>946</v>
      </c>
      <c r="Q206" t="s">
        <v>2663</v>
      </c>
      <c r="R206" t="s">
        <v>1735</v>
      </c>
    </row>
    <row r="207" spans="1:18" x14ac:dyDescent="0.25">
      <c r="A207" s="28" t="str">
        <f t="shared" si="3"/>
        <v>00378522Hogsett Elementary School300 Waveland AveDanvilleKY40422</v>
      </c>
      <c r="B207" s="29" t="s">
        <v>8225</v>
      </c>
      <c r="C207" t="s">
        <v>3215</v>
      </c>
      <c r="D207" t="s">
        <v>3516</v>
      </c>
      <c r="E207" t="s">
        <v>645</v>
      </c>
      <c r="F207" t="s">
        <v>646</v>
      </c>
      <c r="G207" t="s">
        <v>312</v>
      </c>
      <c r="H207" t="s">
        <v>54</v>
      </c>
      <c r="I207" t="s">
        <v>313</v>
      </c>
      <c r="J207" t="s">
        <v>1736</v>
      </c>
      <c r="K207" t="s">
        <v>645</v>
      </c>
      <c r="L207" t="s">
        <v>8475</v>
      </c>
      <c r="M207" t="s">
        <v>3133</v>
      </c>
      <c r="N207" t="s">
        <v>10</v>
      </c>
      <c r="O207" t="s">
        <v>54</v>
      </c>
      <c r="P207" t="s">
        <v>946</v>
      </c>
      <c r="Q207" t="s">
        <v>2663</v>
      </c>
      <c r="R207" t="s">
        <v>1735</v>
      </c>
    </row>
    <row r="208" spans="1:18" x14ac:dyDescent="0.25">
      <c r="A208" s="28" t="str">
        <f t="shared" si="3"/>
        <v>00378522Toliver Elementary School209 N Maple AveDanvilleKY40422</v>
      </c>
      <c r="B208" s="29" t="s">
        <v>8225</v>
      </c>
      <c r="C208" t="s">
        <v>3215</v>
      </c>
      <c r="D208" t="s">
        <v>3799</v>
      </c>
      <c r="E208" t="s">
        <v>651</v>
      </c>
      <c r="F208" t="s">
        <v>652</v>
      </c>
      <c r="G208" t="s">
        <v>312</v>
      </c>
      <c r="H208" t="s">
        <v>54</v>
      </c>
      <c r="I208" t="s">
        <v>313</v>
      </c>
      <c r="J208" t="s">
        <v>1736</v>
      </c>
      <c r="K208" t="s">
        <v>651</v>
      </c>
      <c r="L208" t="s">
        <v>8476</v>
      </c>
      <c r="M208" t="s">
        <v>3133</v>
      </c>
      <c r="N208" t="s">
        <v>10</v>
      </c>
      <c r="O208" t="s">
        <v>54</v>
      </c>
      <c r="P208" t="s">
        <v>946</v>
      </c>
      <c r="Q208" t="s">
        <v>2663</v>
      </c>
      <c r="R208" t="s">
        <v>1735</v>
      </c>
    </row>
    <row r="209" spans="1:18" x14ac:dyDescent="0.25">
      <c r="A209" s="28" t="str">
        <f t="shared" si="3"/>
        <v>00378522Estill Springs Elementary Sch314 Main StIrvineKY40336</v>
      </c>
      <c r="B209" s="29" t="s">
        <v>8225</v>
      </c>
      <c r="C209" t="s">
        <v>3215</v>
      </c>
      <c r="D209" t="s">
        <v>3451</v>
      </c>
      <c r="E209" t="s">
        <v>3452</v>
      </c>
      <c r="F209" t="s">
        <v>3453</v>
      </c>
      <c r="G209" t="s">
        <v>766</v>
      </c>
      <c r="H209" t="s">
        <v>54</v>
      </c>
      <c r="I209" t="s">
        <v>767</v>
      </c>
      <c r="J209" t="s">
        <v>1736</v>
      </c>
      <c r="K209" t="s">
        <v>3452</v>
      </c>
      <c r="L209" t="s">
        <v>8477</v>
      </c>
      <c r="M209" t="s">
        <v>3133</v>
      </c>
      <c r="N209" t="s">
        <v>10</v>
      </c>
      <c r="O209" t="s">
        <v>54</v>
      </c>
      <c r="P209" t="s">
        <v>946</v>
      </c>
      <c r="Q209" t="s">
        <v>2663</v>
      </c>
      <c r="R209" t="s">
        <v>1735</v>
      </c>
    </row>
    <row r="210" spans="1:18" x14ac:dyDescent="0.25">
      <c r="A210" s="28" t="str">
        <f t="shared" si="3"/>
        <v>00378522Hart Co School District25 Quality StMunfordvilleKY42765</v>
      </c>
      <c r="B210" s="29" t="s">
        <v>8225</v>
      </c>
      <c r="C210" t="s">
        <v>3215</v>
      </c>
      <c r="D210" t="s">
        <v>3504</v>
      </c>
      <c r="E210" t="s">
        <v>1228</v>
      </c>
      <c r="F210" t="s">
        <v>3120</v>
      </c>
      <c r="G210" t="s">
        <v>1252</v>
      </c>
      <c r="H210" t="s">
        <v>54</v>
      </c>
      <c r="I210" t="s">
        <v>1253</v>
      </c>
      <c r="J210" t="s">
        <v>1736</v>
      </c>
      <c r="K210" t="s">
        <v>1228</v>
      </c>
      <c r="L210" t="s">
        <v>8478</v>
      </c>
      <c r="M210" t="s">
        <v>3133</v>
      </c>
      <c r="N210" t="s">
        <v>10</v>
      </c>
      <c r="O210" t="s">
        <v>54</v>
      </c>
      <c r="P210" t="s">
        <v>946</v>
      </c>
      <c r="Q210" t="s">
        <v>2663</v>
      </c>
      <c r="R210" t="s">
        <v>1735</v>
      </c>
    </row>
    <row r="211" spans="1:18" x14ac:dyDescent="0.25">
      <c r="A211" s="28" t="str">
        <f t="shared" si="3"/>
        <v>00378522Knott Co School DistrictPo Box 869HindmanKY41822</v>
      </c>
      <c r="B211" s="29" t="s">
        <v>8225</v>
      </c>
      <c r="C211" t="s">
        <v>3215</v>
      </c>
      <c r="D211" t="s">
        <v>3563</v>
      </c>
      <c r="E211" t="s">
        <v>1743</v>
      </c>
      <c r="F211" t="s">
        <v>5312</v>
      </c>
      <c r="G211" t="s">
        <v>1763</v>
      </c>
      <c r="H211" t="s">
        <v>54</v>
      </c>
      <c r="I211" t="s">
        <v>1764</v>
      </c>
      <c r="J211" t="s">
        <v>1736</v>
      </c>
      <c r="K211" t="s">
        <v>1743</v>
      </c>
      <c r="L211" t="s">
        <v>8479</v>
      </c>
      <c r="M211" t="s">
        <v>3133</v>
      </c>
      <c r="N211" t="s">
        <v>10</v>
      </c>
      <c r="O211" t="s">
        <v>54</v>
      </c>
      <c r="P211" t="s">
        <v>946</v>
      </c>
      <c r="Q211" t="s">
        <v>2663</v>
      </c>
      <c r="R211" t="s">
        <v>1735</v>
      </c>
    </row>
    <row r="212" spans="1:18" x14ac:dyDescent="0.25">
      <c r="A212" s="28" t="str">
        <f t="shared" si="3"/>
        <v>00378522W B Muncy ESPo Box 140WootonKY41776</v>
      </c>
      <c r="B212" s="29" t="s">
        <v>8225</v>
      </c>
      <c r="C212" t="s">
        <v>3215</v>
      </c>
      <c r="D212" t="s">
        <v>3819</v>
      </c>
      <c r="E212" t="s">
        <v>4634</v>
      </c>
      <c r="F212" t="s">
        <v>4635</v>
      </c>
      <c r="G212" t="s">
        <v>1878</v>
      </c>
      <c r="H212" t="s">
        <v>54</v>
      </c>
      <c r="I212" t="s">
        <v>1879</v>
      </c>
      <c r="J212" t="s">
        <v>1736</v>
      </c>
      <c r="K212" t="s">
        <v>4634</v>
      </c>
      <c r="L212" t="s">
        <v>8480</v>
      </c>
      <c r="M212" t="s">
        <v>3133</v>
      </c>
      <c r="N212" t="s">
        <v>10</v>
      </c>
      <c r="O212" t="s">
        <v>54</v>
      </c>
      <c r="P212" t="s">
        <v>946</v>
      </c>
      <c r="Q212" t="s">
        <v>2663</v>
      </c>
      <c r="R212" t="s">
        <v>1735</v>
      </c>
    </row>
    <row r="213" spans="1:18" x14ac:dyDescent="0.25">
      <c r="A213" s="28" t="str">
        <f t="shared" si="3"/>
        <v>00378522Lewis Co School DistrictPo Box 159VanceburgKY41179</v>
      </c>
      <c r="B213" s="29" t="s">
        <v>8225</v>
      </c>
      <c r="C213" t="s">
        <v>3215</v>
      </c>
      <c r="D213" t="s">
        <v>3588</v>
      </c>
      <c r="E213" t="s">
        <v>1902</v>
      </c>
      <c r="F213" t="s">
        <v>5314</v>
      </c>
      <c r="G213" t="s">
        <v>1908</v>
      </c>
      <c r="H213" t="s">
        <v>54</v>
      </c>
      <c r="I213" t="s">
        <v>1909</v>
      </c>
      <c r="J213" t="s">
        <v>1736</v>
      </c>
      <c r="K213" t="s">
        <v>1902</v>
      </c>
      <c r="L213" t="s">
        <v>8481</v>
      </c>
      <c r="M213" t="s">
        <v>3133</v>
      </c>
      <c r="N213" t="s">
        <v>10</v>
      </c>
      <c r="O213" t="s">
        <v>54</v>
      </c>
      <c r="P213" t="s">
        <v>946</v>
      </c>
      <c r="Q213" t="s">
        <v>2663</v>
      </c>
      <c r="R213" t="s">
        <v>1735</v>
      </c>
    </row>
    <row r="214" spans="1:18" x14ac:dyDescent="0.25">
      <c r="A214" s="28" t="str">
        <f t="shared" si="3"/>
        <v>00378522Mercer Co Elementary School741 Tapp RdHarrodsburgKY40330</v>
      </c>
      <c r="B214" s="29" t="s">
        <v>8225</v>
      </c>
      <c r="C214" t="s">
        <v>3215</v>
      </c>
      <c r="D214" t="s">
        <v>3628</v>
      </c>
      <c r="E214" t="s">
        <v>2164</v>
      </c>
      <c r="F214" t="s">
        <v>2165</v>
      </c>
      <c r="G214" t="s">
        <v>2166</v>
      </c>
      <c r="H214" t="s">
        <v>54</v>
      </c>
      <c r="I214" t="s">
        <v>2167</v>
      </c>
      <c r="J214" t="s">
        <v>1736</v>
      </c>
      <c r="K214" t="s">
        <v>2164</v>
      </c>
      <c r="L214" t="s">
        <v>8482</v>
      </c>
      <c r="M214" t="s">
        <v>3133</v>
      </c>
      <c r="N214" t="s">
        <v>10</v>
      </c>
      <c r="O214" t="s">
        <v>54</v>
      </c>
      <c r="P214" t="s">
        <v>946</v>
      </c>
      <c r="Q214" t="s">
        <v>2663</v>
      </c>
      <c r="R214" t="s">
        <v>1735</v>
      </c>
    </row>
    <row r="215" spans="1:18" x14ac:dyDescent="0.25">
      <c r="A215" s="28" t="str">
        <f t="shared" si="3"/>
        <v>00378522Monroe Co School District309 Emberton StTompkinsvilleKY42167</v>
      </c>
      <c r="B215" s="29" t="s">
        <v>8225</v>
      </c>
      <c r="C215" t="s">
        <v>3215</v>
      </c>
      <c r="D215" t="s">
        <v>3634</v>
      </c>
      <c r="E215" t="s">
        <v>2180</v>
      </c>
      <c r="F215" t="s">
        <v>3154</v>
      </c>
      <c r="G215" t="s">
        <v>2189</v>
      </c>
      <c r="H215" t="s">
        <v>54</v>
      </c>
      <c r="I215" t="s">
        <v>2190</v>
      </c>
      <c r="J215" t="s">
        <v>1736</v>
      </c>
      <c r="K215" t="s">
        <v>2180</v>
      </c>
      <c r="L215" t="s">
        <v>8483</v>
      </c>
      <c r="M215" t="s">
        <v>3133</v>
      </c>
      <c r="N215" t="s">
        <v>10</v>
      </c>
      <c r="O215" t="s">
        <v>54</v>
      </c>
      <c r="P215" t="s">
        <v>946</v>
      </c>
      <c r="Q215" t="s">
        <v>2663</v>
      </c>
      <c r="R215" t="s">
        <v>1735</v>
      </c>
    </row>
    <row r="216" spans="1:18" x14ac:dyDescent="0.25">
      <c r="A216" s="28" t="str">
        <f t="shared" si="3"/>
        <v>00378522Washington Co School Dist120 MacKville HlSpringfieldKY40069</v>
      </c>
      <c r="B216" s="29" t="s">
        <v>8225</v>
      </c>
      <c r="C216" t="s">
        <v>3215</v>
      </c>
      <c r="D216" t="s">
        <v>3831</v>
      </c>
      <c r="E216" t="s">
        <v>2789</v>
      </c>
      <c r="F216" t="s">
        <v>3194</v>
      </c>
      <c r="G216" t="s">
        <v>2797</v>
      </c>
      <c r="H216" t="s">
        <v>54</v>
      </c>
      <c r="I216" t="s">
        <v>2798</v>
      </c>
      <c r="J216" t="s">
        <v>1736</v>
      </c>
      <c r="K216" t="s">
        <v>2789</v>
      </c>
      <c r="L216" t="s">
        <v>8484</v>
      </c>
      <c r="M216" t="s">
        <v>3133</v>
      </c>
      <c r="N216" t="s">
        <v>10</v>
      </c>
      <c r="O216" t="s">
        <v>54</v>
      </c>
      <c r="P216" t="s">
        <v>946</v>
      </c>
      <c r="Q216" t="s">
        <v>2663</v>
      </c>
      <c r="R216" t="s">
        <v>1735</v>
      </c>
    </row>
    <row r="217" spans="1:18" x14ac:dyDescent="0.25">
      <c r="A217" s="28" t="str">
        <f t="shared" si="3"/>
        <v>00378522Lewis Co School DistrictPo Box 159VanceburgKY41179</v>
      </c>
      <c r="B217" s="29" t="s">
        <v>8225</v>
      </c>
      <c r="C217" t="s">
        <v>3215</v>
      </c>
      <c r="D217" t="s">
        <v>3589</v>
      </c>
      <c r="E217" t="s">
        <v>1902</v>
      </c>
      <c r="F217" t="s">
        <v>5314</v>
      </c>
      <c r="G217" t="s">
        <v>1908</v>
      </c>
      <c r="H217" t="s">
        <v>54</v>
      </c>
      <c r="I217" t="s">
        <v>1909</v>
      </c>
      <c r="J217" t="s">
        <v>1736</v>
      </c>
      <c r="K217" t="s">
        <v>1902</v>
      </c>
      <c r="L217" t="s">
        <v>8485</v>
      </c>
      <c r="M217" t="s">
        <v>3133</v>
      </c>
      <c r="N217" t="s">
        <v>10</v>
      </c>
      <c r="O217" t="s">
        <v>54</v>
      </c>
      <c r="P217" t="s">
        <v>946</v>
      </c>
      <c r="Q217" t="s">
        <v>2663</v>
      </c>
      <c r="R217" t="s">
        <v>1735</v>
      </c>
    </row>
    <row r="218" spans="1:18" x14ac:dyDescent="0.25">
      <c r="A218" s="28" t="str">
        <f t="shared" si="3"/>
        <v>00378522Lewis Co Central Elem School86 Walter StVanceburgKY41179</v>
      </c>
      <c r="B218" s="29" t="s">
        <v>8225</v>
      </c>
      <c r="C218" t="s">
        <v>3215</v>
      </c>
      <c r="D218" t="s">
        <v>3587</v>
      </c>
      <c r="E218" t="s">
        <v>1911</v>
      </c>
      <c r="F218" t="s">
        <v>1912</v>
      </c>
      <c r="G218" t="s">
        <v>1908</v>
      </c>
      <c r="H218" t="s">
        <v>54</v>
      </c>
      <c r="I218" t="s">
        <v>1909</v>
      </c>
      <c r="J218" t="s">
        <v>1736</v>
      </c>
      <c r="K218" t="s">
        <v>1911</v>
      </c>
      <c r="L218" t="s">
        <v>8486</v>
      </c>
      <c r="M218" t="s">
        <v>3133</v>
      </c>
      <c r="N218" t="s">
        <v>10</v>
      </c>
      <c r="O218" t="s">
        <v>54</v>
      </c>
      <c r="P218" t="s">
        <v>946</v>
      </c>
      <c r="Q218" t="s">
        <v>2663</v>
      </c>
      <c r="R218" t="s">
        <v>1735</v>
      </c>
    </row>
    <row r="219" spans="1:18" x14ac:dyDescent="0.25">
      <c r="A219" s="28" t="str">
        <f t="shared" si="3"/>
        <v>00378522Phelps Elementary SchoolPo Box 529PhelpsKY41553</v>
      </c>
      <c r="B219" s="29" t="s">
        <v>8225</v>
      </c>
      <c r="C219" t="s">
        <v>3215</v>
      </c>
      <c r="D219" t="s">
        <v>3694</v>
      </c>
      <c r="E219" t="s">
        <v>2468</v>
      </c>
      <c r="F219" t="s">
        <v>4998</v>
      </c>
      <c r="G219" t="s">
        <v>2469</v>
      </c>
      <c r="H219" t="s">
        <v>54</v>
      </c>
      <c r="I219" t="s">
        <v>2470</v>
      </c>
      <c r="J219" t="s">
        <v>1736</v>
      </c>
      <c r="K219" t="s">
        <v>2468</v>
      </c>
      <c r="L219" t="s">
        <v>8487</v>
      </c>
      <c r="M219" t="s">
        <v>3133</v>
      </c>
      <c r="N219" t="s">
        <v>10</v>
      </c>
      <c r="O219" t="s">
        <v>54</v>
      </c>
      <c r="P219" t="s">
        <v>946</v>
      </c>
      <c r="Q219" t="s">
        <v>2663</v>
      </c>
      <c r="R219" t="s">
        <v>1735</v>
      </c>
    </row>
    <row r="220" spans="1:18" x14ac:dyDescent="0.25">
      <c r="A220" s="28" t="str">
        <f t="shared" si="3"/>
        <v>00378522Bourbon Co School District3343 Lexington Rd Ste 1ParisKY40361</v>
      </c>
      <c r="B220" s="29" t="s">
        <v>8225</v>
      </c>
      <c r="C220" t="s">
        <v>3215</v>
      </c>
      <c r="D220" t="s">
        <v>3299</v>
      </c>
      <c r="E220" t="s">
        <v>248</v>
      </c>
      <c r="F220" t="s">
        <v>4130</v>
      </c>
      <c r="G220" t="s">
        <v>252</v>
      </c>
      <c r="H220" t="s">
        <v>54</v>
      </c>
      <c r="I220" t="s">
        <v>253</v>
      </c>
      <c r="J220" t="s">
        <v>1736</v>
      </c>
      <c r="K220" t="s">
        <v>248</v>
      </c>
      <c r="L220" t="s">
        <v>8488</v>
      </c>
      <c r="M220" t="s">
        <v>3133</v>
      </c>
      <c r="N220" t="s">
        <v>10</v>
      </c>
      <c r="O220" t="s">
        <v>54</v>
      </c>
      <c r="P220" t="s">
        <v>946</v>
      </c>
      <c r="Q220" t="s">
        <v>2663</v>
      </c>
      <c r="R220" t="s">
        <v>1735</v>
      </c>
    </row>
    <row r="221" spans="1:18" x14ac:dyDescent="0.25">
      <c r="A221" s="28" t="str">
        <f t="shared" si="3"/>
        <v>00378522Cane Ridge Elementary School8000 Martin Luther King BlvdParisKY40361</v>
      </c>
      <c r="B221" s="29" t="s">
        <v>8225</v>
      </c>
      <c r="C221" t="s">
        <v>3215</v>
      </c>
      <c r="D221" t="s">
        <v>3344</v>
      </c>
      <c r="E221" t="s">
        <v>255</v>
      </c>
      <c r="F221" t="s">
        <v>256</v>
      </c>
      <c r="G221" t="s">
        <v>252</v>
      </c>
      <c r="H221" t="s">
        <v>54</v>
      </c>
      <c r="I221" t="s">
        <v>253</v>
      </c>
      <c r="J221" t="s">
        <v>1736</v>
      </c>
      <c r="K221" t="s">
        <v>255</v>
      </c>
      <c r="L221" t="s">
        <v>8489</v>
      </c>
      <c r="M221" t="s">
        <v>3133</v>
      </c>
      <c r="N221" t="s">
        <v>10</v>
      </c>
      <c r="O221" t="s">
        <v>54</v>
      </c>
      <c r="P221" t="s">
        <v>946</v>
      </c>
      <c r="Q221" t="s">
        <v>2663</v>
      </c>
      <c r="R221" t="s">
        <v>1735</v>
      </c>
    </row>
    <row r="222" spans="1:18" x14ac:dyDescent="0.25">
      <c r="A222" s="28" t="str">
        <f t="shared" si="3"/>
        <v>00378522Caldwell Co School DistrictPo Box 229PrincetonKY42445</v>
      </c>
      <c r="B222" s="29" t="s">
        <v>8225</v>
      </c>
      <c r="C222" t="s">
        <v>3215</v>
      </c>
      <c r="D222" t="s">
        <v>3323</v>
      </c>
      <c r="E222" t="s">
        <v>420</v>
      </c>
      <c r="F222" t="s">
        <v>5295</v>
      </c>
      <c r="G222" t="s">
        <v>9</v>
      </c>
      <c r="H222" t="s">
        <v>54</v>
      </c>
      <c r="I222" t="s">
        <v>424</v>
      </c>
      <c r="J222" t="s">
        <v>1736</v>
      </c>
      <c r="K222" t="s">
        <v>420</v>
      </c>
      <c r="L222" t="s">
        <v>8490</v>
      </c>
      <c r="M222" t="s">
        <v>3133</v>
      </c>
      <c r="N222" t="s">
        <v>10</v>
      </c>
      <c r="O222" t="s">
        <v>54</v>
      </c>
      <c r="P222" t="s">
        <v>946</v>
      </c>
      <c r="Q222" t="s">
        <v>2663</v>
      </c>
      <c r="R222" t="s">
        <v>1735</v>
      </c>
    </row>
    <row r="223" spans="1:18" x14ac:dyDescent="0.25">
      <c r="A223" s="28" t="str">
        <f t="shared" si="3"/>
        <v>00378522Campbellsville Ind School Dist136 S Columbia AveCampbellsvlleKY42718</v>
      </c>
      <c r="B223" s="29" t="s">
        <v>8225</v>
      </c>
      <c r="C223" t="s">
        <v>3215</v>
      </c>
      <c r="D223" t="s">
        <v>3342</v>
      </c>
      <c r="E223" t="s">
        <v>451</v>
      </c>
      <c r="F223" t="s">
        <v>3084</v>
      </c>
      <c r="G223" t="s">
        <v>454</v>
      </c>
      <c r="H223" t="s">
        <v>54</v>
      </c>
      <c r="I223" t="s">
        <v>455</v>
      </c>
      <c r="J223" t="s">
        <v>1736</v>
      </c>
      <c r="K223" t="s">
        <v>451</v>
      </c>
      <c r="L223" t="s">
        <v>8491</v>
      </c>
      <c r="M223" t="s">
        <v>3133</v>
      </c>
      <c r="N223" t="s">
        <v>10</v>
      </c>
      <c r="O223" t="s">
        <v>54</v>
      </c>
      <c r="P223" t="s">
        <v>946</v>
      </c>
      <c r="Q223" t="s">
        <v>2663</v>
      </c>
      <c r="R223" t="s">
        <v>1735</v>
      </c>
    </row>
    <row r="224" spans="1:18" x14ac:dyDescent="0.25">
      <c r="A224" s="28" t="str">
        <f t="shared" si="3"/>
        <v>00378522Freedom Elementary School831 North DrHopkinsvilleKY42240</v>
      </c>
      <c r="B224" s="29" t="s">
        <v>8225</v>
      </c>
      <c r="C224" t="s">
        <v>3215</v>
      </c>
      <c r="D224" t="s">
        <v>3481</v>
      </c>
      <c r="E224" t="s">
        <v>372</v>
      </c>
      <c r="F224" t="s">
        <v>521</v>
      </c>
      <c r="G224" t="s">
        <v>522</v>
      </c>
      <c r="H224" t="s">
        <v>54</v>
      </c>
      <c r="I224" t="s">
        <v>523</v>
      </c>
      <c r="J224" t="s">
        <v>1736</v>
      </c>
      <c r="K224" t="s">
        <v>372</v>
      </c>
      <c r="L224" t="s">
        <v>8492</v>
      </c>
      <c r="M224" t="s">
        <v>3133</v>
      </c>
      <c r="N224" t="s">
        <v>10</v>
      </c>
      <c r="O224" t="s">
        <v>54</v>
      </c>
      <c r="P224" t="s">
        <v>946</v>
      </c>
      <c r="Q224" t="s">
        <v>2663</v>
      </c>
      <c r="R224" t="s">
        <v>1735</v>
      </c>
    </row>
    <row r="225" spans="1:18" x14ac:dyDescent="0.25">
      <c r="A225" s="28" t="str">
        <f t="shared" si="3"/>
        <v>00378522Clark Co School District1600 W Lexington AveWinchesterKY40391</v>
      </c>
      <c r="B225" s="29" t="s">
        <v>8225</v>
      </c>
      <c r="C225" t="s">
        <v>3215</v>
      </c>
      <c r="D225" t="s">
        <v>3380</v>
      </c>
      <c r="E225" t="s">
        <v>546</v>
      </c>
      <c r="F225" t="s">
        <v>3089</v>
      </c>
      <c r="G225" t="s">
        <v>550</v>
      </c>
      <c r="H225" t="s">
        <v>54</v>
      </c>
      <c r="I225" t="s">
        <v>551</v>
      </c>
      <c r="J225" t="s">
        <v>1736</v>
      </c>
      <c r="K225" t="s">
        <v>546</v>
      </c>
      <c r="L225" t="s">
        <v>8493</v>
      </c>
      <c r="M225" t="s">
        <v>3133</v>
      </c>
      <c r="N225" t="s">
        <v>10</v>
      </c>
      <c r="O225" t="s">
        <v>54</v>
      </c>
      <c r="P225" t="s">
        <v>946</v>
      </c>
      <c r="Q225" t="s">
        <v>2663</v>
      </c>
      <c r="R225" t="s">
        <v>1735</v>
      </c>
    </row>
    <row r="226" spans="1:18" x14ac:dyDescent="0.25">
      <c r="A226" s="28" t="str">
        <f t="shared" si="3"/>
        <v>00378522Cloverport Ind School DistrictPo Box 37CloverportKY40111</v>
      </c>
      <c r="B226" s="29" t="s">
        <v>8225</v>
      </c>
      <c r="C226" t="s">
        <v>3215</v>
      </c>
      <c r="D226" t="s">
        <v>3387</v>
      </c>
      <c r="E226" t="s">
        <v>595</v>
      </c>
      <c r="F226" t="s">
        <v>4188</v>
      </c>
      <c r="G226" t="s">
        <v>598</v>
      </c>
      <c r="H226" t="s">
        <v>54</v>
      </c>
      <c r="I226" t="s">
        <v>599</v>
      </c>
      <c r="J226" t="s">
        <v>1736</v>
      </c>
      <c r="K226" t="s">
        <v>595</v>
      </c>
      <c r="L226" t="s">
        <v>8494</v>
      </c>
      <c r="M226" t="s">
        <v>3133</v>
      </c>
      <c r="N226" t="s">
        <v>10</v>
      </c>
      <c r="O226" t="s">
        <v>54</v>
      </c>
      <c r="P226" t="s">
        <v>946</v>
      </c>
      <c r="Q226" t="s">
        <v>2663</v>
      </c>
      <c r="R226" t="s">
        <v>1735</v>
      </c>
    </row>
    <row r="227" spans="1:18" x14ac:dyDescent="0.25">
      <c r="A227" s="28" t="str">
        <f t="shared" si="3"/>
        <v>00378522Latonia Elementary School3901 Huntington AveCovingtonKY41015</v>
      </c>
      <c r="B227" s="29" t="s">
        <v>8225</v>
      </c>
      <c r="C227" t="s">
        <v>3215</v>
      </c>
      <c r="D227" t="s">
        <v>3572</v>
      </c>
      <c r="E227" t="s">
        <v>620</v>
      </c>
      <c r="F227" t="s">
        <v>621</v>
      </c>
      <c r="G227" t="s">
        <v>614</v>
      </c>
      <c r="H227" t="s">
        <v>54</v>
      </c>
      <c r="I227" t="s">
        <v>622</v>
      </c>
      <c r="J227" t="s">
        <v>1736</v>
      </c>
      <c r="K227" t="s">
        <v>620</v>
      </c>
      <c r="L227" t="s">
        <v>8495</v>
      </c>
      <c r="M227" t="s">
        <v>3133</v>
      </c>
      <c r="N227" t="s">
        <v>10</v>
      </c>
      <c r="O227" t="s">
        <v>54</v>
      </c>
      <c r="P227" t="s">
        <v>946</v>
      </c>
      <c r="Q227" t="s">
        <v>2663</v>
      </c>
      <c r="R227" t="s">
        <v>1735</v>
      </c>
    </row>
    <row r="228" spans="1:18" x14ac:dyDescent="0.25">
      <c r="A228" s="28" t="str">
        <f t="shared" si="3"/>
        <v>00378522Sixth District ES1901 Maryland AveCovingtonKY41014</v>
      </c>
      <c r="B228" s="29" t="s">
        <v>8225</v>
      </c>
      <c r="C228" t="s">
        <v>3215</v>
      </c>
      <c r="D228" t="s">
        <v>3754</v>
      </c>
      <c r="E228" t="s">
        <v>4190</v>
      </c>
      <c r="F228" t="s">
        <v>628</v>
      </c>
      <c r="G228" t="s">
        <v>614</v>
      </c>
      <c r="H228" t="s">
        <v>54</v>
      </c>
      <c r="I228" t="s">
        <v>615</v>
      </c>
      <c r="J228" t="s">
        <v>1736</v>
      </c>
      <c r="K228" t="s">
        <v>4190</v>
      </c>
      <c r="L228" t="s">
        <v>8496</v>
      </c>
      <c r="M228" t="s">
        <v>3133</v>
      </c>
      <c r="N228" t="s">
        <v>10</v>
      </c>
      <c r="O228" t="s">
        <v>54</v>
      </c>
      <c r="P228" t="s">
        <v>946</v>
      </c>
      <c r="Q228" t="s">
        <v>2663</v>
      </c>
      <c r="R228" t="s">
        <v>1735</v>
      </c>
    </row>
    <row r="229" spans="1:18" x14ac:dyDescent="0.25">
      <c r="A229" s="28" t="str">
        <f t="shared" si="3"/>
        <v>00378522Lincoln Elementary School701 5th AveDaytonKY41074</v>
      </c>
      <c r="B229" s="29" t="s">
        <v>8225</v>
      </c>
      <c r="C229" t="s">
        <v>3215</v>
      </c>
      <c r="D229" t="s">
        <v>3593</v>
      </c>
      <c r="E229" t="s">
        <v>5</v>
      </c>
      <c r="F229" t="s">
        <v>705</v>
      </c>
      <c r="G229" t="s">
        <v>13</v>
      </c>
      <c r="H229" t="s">
        <v>54</v>
      </c>
      <c r="I229" t="s">
        <v>706</v>
      </c>
      <c r="J229" t="s">
        <v>1736</v>
      </c>
      <c r="K229" t="s">
        <v>5</v>
      </c>
      <c r="L229" t="s">
        <v>8497</v>
      </c>
      <c r="M229" t="s">
        <v>3133</v>
      </c>
      <c r="N229" t="s">
        <v>10</v>
      </c>
      <c r="O229" t="s">
        <v>54</v>
      </c>
      <c r="P229" t="s">
        <v>946</v>
      </c>
      <c r="Q229" t="s">
        <v>2663</v>
      </c>
      <c r="R229" t="s">
        <v>1735</v>
      </c>
    </row>
    <row r="230" spans="1:18" x14ac:dyDescent="0.25">
      <c r="A230" s="28" t="str">
        <f t="shared" si="3"/>
        <v>00378522Coventry Oak Elementary2441 Huntly PlaceLexingtonKY40511</v>
      </c>
      <c r="B230" s="29" t="s">
        <v>8225</v>
      </c>
      <c r="C230" t="s">
        <v>3215</v>
      </c>
      <c r="D230" t="s">
        <v>3393</v>
      </c>
      <c r="E230" t="s">
        <v>3394</v>
      </c>
      <c r="F230" t="s">
        <v>3395</v>
      </c>
      <c r="G230" t="s">
        <v>776</v>
      </c>
      <c r="H230" t="s">
        <v>54</v>
      </c>
      <c r="I230" t="s">
        <v>810</v>
      </c>
      <c r="J230" t="s">
        <v>1736</v>
      </c>
      <c r="K230" t="s">
        <v>3394</v>
      </c>
      <c r="L230" t="s">
        <v>8498</v>
      </c>
      <c r="M230" t="s">
        <v>3133</v>
      </c>
      <c r="N230" t="s">
        <v>10</v>
      </c>
      <c r="O230" t="s">
        <v>54</v>
      </c>
      <c r="P230" t="s">
        <v>946</v>
      </c>
      <c r="Q230" t="s">
        <v>2663</v>
      </c>
      <c r="R230" t="s">
        <v>1735</v>
      </c>
    </row>
    <row r="231" spans="1:18" x14ac:dyDescent="0.25">
      <c r="A231" s="28" t="str">
        <f t="shared" si="3"/>
        <v>00378522Deep Springs Elementary School1919 Brynell DrLexingtonKY40505</v>
      </c>
      <c r="B231" s="29" t="s">
        <v>8225</v>
      </c>
      <c r="C231" t="s">
        <v>3215</v>
      </c>
      <c r="D231" t="s">
        <v>3421</v>
      </c>
      <c r="E231" t="s">
        <v>812</v>
      </c>
      <c r="F231" t="s">
        <v>813</v>
      </c>
      <c r="G231" t="s">
        <v>776</v>
      </c>
      <c r="H231" t="s">
        <v>54</v>
      </c>
      <c r="I231" t="s">
        <v>781</v>
      </c>
      <c r="J231" t="s">
        <v>1736</v>
      </c>
      <c r="K231" t="s">
        <v>812</v>
      </c>
      <c r="L231" t="s">
        <v>8499</v>
      </c>
      <c r="M231" t="s">
        <v>3133</v>
      </c>
      <c r="N231" t="s">
        <v>10</v>
      </c>
      <c r="O231" t="s">
        <v>54</v>
      </c>
      <c r="P231" t="s">
        <v>946</v>
      </c>
      <c r="Q231" t="s">
        <v>2663</v>
      </c>
      <c r="R231" t="s">
        <v>1735</v>
      </c>
    </row>
    <row r="232" spans="1:18" x14ac:dyDescent="0.25">
      <c r="A232" s="28" t="str">
        <f t="shared" si="3"/>
        <v>00378522Garrett Morgan Elementary Sch1150 Passage Mound WayLexingtonKY40509</v>
      </c>
      <c r="B232" s="29" t="s">
        <v>8225</v>
      </c>
      <c r="C232" t="s">
        <v>3215</v>
      </c>
      <c r="D232" t="s">
        <v>6838</v>
      </c>
      <c r="E232" t="s">
        <v>821</v>
      </c>
      <c r="F232" t="s">
        <v>822</v>
      </c>
      <c r="G232" t="s">
        <v>776</v>
      </c>
      <c r="H232" t="s">
        <v>54</v>
      </c>
      <c r="I232" t="s">
        <v>789</v>
      </c>
      <c r="J232" t="s">
        <v>1736</v>
      </c>
      <c r="K232" t="s">
        <v>821</v>
      </c>
      <c r="L232" t="s">
        <v>8500</v>
      </c>
      <c r="M232" t="s">
        <v>3133</v>
      </c>
      <c r="N232" t="s">
        <v>10</v>
      </c>
      <c r="O232" t="s">
        <v>54</v>
      </c>
      <c r="P232" t="s">
        <v>946</v>
      </c>
      <c r="Q232" t="s">
        <v>2663</v>
      </c>
      <c r="R232" t="s">
        <v>1735</v>
      </c>
    </row>
    <row r="233" spans="1:18" x14ac:dyDescent="0.25">
      <c r="A233" s="28" t="str">
        <f t="shared" si="3"/>
        <v>00378522Meadowthorpe Elementary School1710 N Forbes RdLexingtonKY40511</v>
      </c>
      <c r="B233" s="29" t="s">
        <v>8225</v>
      </c>
      <c r="C233" t="s">
        <v>3215</v>
      </c>
      <c r="D233" t="s">
        <v>3625</v>
      </c>
      <c r="E233" t="s">
        <v>848</v>
      </c>
      <c r="F233" t="s">
        <v>849</v>
      </c>
      <c r="G233" t="s">
        <v>776</v>
      </c>
      <c r="H233" t="s">
        <v>54</v>
      </c>
      <c r="I233" t="s">
        <v>810</v>
      </c>
      <c r="J233" t="s">
        <v>1736</v>
      </c>
      <c r="K233" t="s">
        <v>848</v>
      </c>
      <c r="L233" t="s">
        <v>8501</v>
      </c>
      <c r="M233" t="s">
        <v>3133</v>
      </c>
      <c r="N233" t="s">
        <v>10</v>
      </c>
      <c r="O233" t="s">
        <v>54</v>
      </c>
      <c r="P233" t="s">
        <v>946</v>
      </c>
      <c r="Q233" t="s">
        <v>2663</v>
      </c>
      <c r="R233" t="s">
        <v>1735</v>
      </c>
    </row>
    <row r="234" spans="1:18" x14ac:dyDescent="0.25">
      <c r="A234" s="28" t="str">
        <f t="shared" si="3"/>
        <v>00378522Northern Elementary School340 Rookwood PkwyLexingtonKY40505</v>
      </c>
      <c r="B234" s="29" t="s">
        <v>8225</v>
      </c>
      <c r="C234" t="s">
        <v>3215</v>
      </c>
      <c r="D234" t="s">
        <v>3667</v>
      </c>
      <c r="E234" t="s">
        <v>851</v>
      </c>
      <c r="F234" t="s">
        <v>852</v>
      </c>
      <c r="G234" t="s">
        <v>776</v>
      </c>
      <c r="H234" t="s">
        <v>54</v>
      </c>
      <c r="I234" t="s">
        <v>781</v>
      </c>
      <c r="J234" t="s">
        <v>1736</v>
      </c>
      <c r="K234" t="s">
        <v>851</v>
      </c>
      <c r="L234" t="s">
        <v>8502</v>
      </c>
      <c r="M234" t="s">
        <v>3133</v>
      </c>
      <c r="N234" t="s">
        <v>10</v>
      </c>
      <c r="O234" t="s">
        <v>54</v>
      </c>
      <c r="P234" t="s">
        <v>946</v>
      </c>
      <c r="Q234" t="s">
        <v>2663</v>
      </c>
      <c r="R234" t="s">
        <v>1735</v>
      </c>
    </row>
    <row r="235" spans="1:18" x14ac:dyDescent="0.25">
      <c r="A235" s="28" t="str">
        <f t="shared" si="3"/>
        <v>00378522Sandersville ES3025 Sandersville RdLexingtonKY40511</v>
      </c>
      <c r="B235" s="29" t="s">
        <v>8225</v>
      </c>
      <c r="C235" t="s">
        <v>3215</v>
      </c>
      <c r="D235" t="s">
        <v>3736</v>
      </c>
      <c r="E235" t="s">
        <v>4241</v>
      </c>
      <c r="F235" t="s">
        <v>862</v>
      </c>
      <c r="G235" t="s">
        <v>776</v>
      </c>
      <c r="H235" t="s">
        <v>54</v>
      </c>
      <c r="I235" t="s">
        <v>810</v>
      </c>
      <c r="J235" t="s">
        <v>1736</v>
      </c>
      <c r="K235" t="s">
        <v>4241</v>
      </c>
      <c r="L235" t="s">
        <v>8503</v>
      </c>
      <c r="M235" t="s">
        <v>3133</v>
      </c>
      <c r="N235" t="s">
        <v>10</v>
      </c>
      <c r="O235" t="s">
        <v>54</v>
      </c>
      <c r="P235" t="s">
        <v>946</v>
      </c>
      <c r="Q235" t="s">
        <v>2663</v>
      </c>
      <c r="R235" t="s">
        <v>1735</v>
      </c>
    </row>
    <row r="236" spans="1:18" x14ac:dyDescent="0.25">
      <c r="A236" s="28" t="str">
        <f t="shared" si="3"/>
        <v>00378522Jacob Elementary School3701 E Wheatmore DrLouisvilleKY40215</v>
      </c>
      <c r="B236" s="29" t="s">
        <v>8225</v>
      </c>
      <c r="C236" t="s">
        <v>3215</v>
      </c>
      <c r="D236" t="s">
        <v>3533</v>
      </c>
      <c r="E236" t="s">
        <v>1519</v>
      </c>
      <c r="F236" t="s">
        <v>1520</v>
      </c>
      <c r="G236" t="s">
        <v>382</v>
      </c>
      <c r="H236" t="s">
        <v>54</v>
      </c>
      <c r="I236" t="s">
        <v>1476</v>
      </c>
      <c r="J236" t="s">
        <v>1736</v>
      </c>
      <c r="K236" t="s">
        <v>1519</v>
      </c>
      <c r="L236" t="s">
        <v>8504</v>
      </c>
      <c r="M236" t="s">
        <v>3133</v>
      </c>
      <c r="N236" t="s">
        <v>10</v>
      </c>
      <c r="O236" t="s">
        <v>54</v>
      </c>
      <c r="P236" t="s">
        <v>946</v>
      </c>
      <c r="Q236" t="s">
        <v>2663</v>
      </c>
      <c r="R236" t="s">
        <v>1735</v>
      </c>
    </row>
    <row r="237" spans="1:18" x14ac:dyDescent="0.25">
      <c r="A237" s="28" t="str">
        <f t="shared" si="3"/>
        <v>00378522Johnsontown Road Elem School7201 Johnsontown RdLouisvilleKY40272</v>
      </c>
      <c r="B237" s="29" t="s">
        <v>8225</v>
      </c>
      <c r="C237" t="s">
        <v>3215</v>
      </c>
      <c r="D237" t="s">
        <v>3546</v>
      </c>
      <c r="E237" t="s">
        <v>1525</v>
      </c>
      <c r="F237" t="s">
        <v>1526</v>
      </c>
      <c r="G237" t="s">
        <v>382</v>
      </c>
      <c r="H237" t="s">
        <v>54</v>
      </c>
      <c r="I237" t="s">
        <v>1444</v>
      </c>
      <c r="J237" t="s">
        <v>1736</v>
      </c>
      <c r="K237" t="s">
        <v>1525</v>
      </c>
      <c r="L237" t="s">
        <v>8505</v>
      </c>
      <c r="M237" t="s">
        <v>3133</v>
      </c>
      <c r="N237" t="s">
        <v>10</v>
      </c>
      <c r="O237" t="s">
        <v>54</v>
      </c>
      <c r="P237" t="s">
        <v>946</v>
      </c>
      <c r="Q237" t="s">
        <v>2663</v>
      </c>
      <c r="R237" t="s">
        <v>1735</v>
      </c>
    </row>
    <row r="238" spans="1:18" x14ac:dyDescent="0.25">
      <c r="A238" s="28" t="str">
        <f t="shared" si="3"/>
        <v>00378522Wilkerson Traditional ES5601 Johnsontown RdLouisvilleKY40272</v>
      </c>
      <c r="B238" s="29" t="s">
        <v>8225</v>
      </c>
      <c r="C238" t="s">
        <v>3215</v>
      </c>
      <c r="D238" t="s">
        <v>3849</v>
      </c>
      <c r="E238" t="s">
        <v>4416</v>
      </c>
      <c r="F238" t="s">
        <v>1650</v>
      </c>
      <c r="G238" t="s">
        <v>382</v>
      </c>
      <c r="H238" t="s">
        <v>54</v>
      </c>
      <c r="I238" t="s">
        <v>1444</v>
      </c>
      <c r="J238" t="s">
        <v>1736</v>
      </c>
      <c r="K238" t="s">
        <v>4416</v>
      </c>
      <c r="L238" t="s">
        <v>8506</v>
      </c>
      <c r="M238" t="s">
        <v>3133</v>
      </c>
      <c r="N238" t="s">
        <v>10</v>
      </c>
      <c r="O238" t="s">
        <v>54</v>
      </c>
      <c r="P238" t="s">
        <v>946</v>
      </c>
      <c r="Q238" t="s">
        <v>2663</v>
      </c>
      <c r="R238" t="s">
        <v>1735</v>
      </c>
    </row>
    <row r="239" spans="1:18" x14ac:dyDescent="0.25">
      <c r="A239" s="28" t="str">
        <f t="shared" si="3"/>
        <v>00378522Ryland Heights ES3845 Stewart DrLatoniaKY41015</v>
      </c>
      <c r="B239" s="29" t="s">
        <v>8225</v>
      </c>
      <c r="C239" t="s">
        <v>3215</v>
      </c>
      <c r="D239" t="s">
        <v>3732</v>
      </c>
      <c r="E239" t="s">
        <v>4443</v>
      </c>
      <c r="F239" t="s">
        <v>1725</v>
      </c>
      <c r="G239" t="s">
        <v>626</v>
      </c>
      <c r="H239" t="s">
        <v>54</v>
      </c>
      <c r="I239" t="s">
        <v>622</v>
      </c>
      <c r="J239" t="s">
        <v>1736</v>
      </c>
      <c r="K239" t="s">
        <v>4443</v>
      </c>
      <c r="L239" t="s">
        <v>8507</v>
      </c>
      <c r="M239" t="s">
        <v>3133</v>
      </c>
      <c r="N239" t="s">
        <v>10</v>
      </c>
      <c r="O239" t="s">
        <v>54</v>
      </c>
      <c r="P239" t="s">
        <v>946</v>
      </c>
      <c r="Q239" t="s">
        <v>2663</v>
      </c>
      <c r="R239" t="s">
        <v>1735</v>
      </c>
    </row>
    <row r="240" spans="1:18" x14ac:dyDescent="0.25">
      <c r="A240" s="28" t="str">
        <f t="shared" si="3"/>
        <v>00378522Flat Lick Elementary School110 Kentucky 3085Flat LickKY40935</v>
      </c>
      <c r="B240" s="29" t="s">
        <v>8225</v>
      </c>
      <c r="C240" t="s">
        <v>3215</v>
      </c>
      <c r="D240" t="s">
        <v>3475</v>
      </c>
      <c r="E240" t="s">
        <v>1778</v>
      </c>
      <c r="F240" t="s">
        <v>1779</v>
      </c>
      <c r="G240" t="s">
        <v>1775</v>
      </c>
      <c r="H240" t="s">
        <v>54</v>
      </c>
      <c r="I240" t="s">
        <v>1776</v>
      </c>
      <c r="J240" t="s">
        <v>1736</v>
      </c>
      <c r="K240" t="s">
        <v>1778</v>
      </c>
      <c r="L240" t="s">
        <v>8508</v>
      </c>
      <c r="M240" t="s">
        <v>3133</v>
      </c>
      <c r="N240" t="s">
        <v>10</v>
      </c>
      <c r="O240" t="s">
        <v>54</v>
      </c>
      <c r="P240" t="s">
        <v>946</v>
      </c>
      <c r="Q240" t="s">
        <v>2663</v>
      </c>
      <c r="R240" t="s">
        <v>1735</v>
      </c>
    </row>
    <row r="241" spans="1:18" x14ac:dyDescent="0.25">
      <c r="A241" s="28" t="str">
        <f t="shared" si="3"/>
        <v>00378522Lynn Camp Schs-Elem Campus366 N Highway 830CorbinKY40701</v>
      </c>
      <c r="B241" s="29" t="s">
        <v>8225</v>
      </c>
      <c r="C241" t="s">
        <v>3215</v>
      </c>
      <c r="D241" t="s">
        <v>3601</v>
      </c>
      <c r="E241" t="s">
        <v>4615</v>
      </c>
      <c r="F241" t="s">
        <v>1791</v>
      </c>
      <c r="G241" t="s">
        <v>604</v>
      </c>
      <c r="H241" t="s">
        <v>54</v>
      </c>
      <c r="I241" t="s">
        <v>605</v>
      </c>
      <c r="J241" t="s">
        <v>1736</v>
      </c>
      <c r="K241" t="s">
        <v>4615</v>
      </c>
      <c r="L241" t="s">
        <v>8509</v>
      </c>
      <c r="M241" t="s">
        <v>3133</v>
      </c>
      <c r="N241" t="s">
        <v>10</v>
      </c>
      <c r="O241" t="s">
        <v>54</v>
      </c>
      <c r="P241" t="s">
        <v>946</v>
      </c>
      <c r="Q241" t="s">
        <v>2663</v>
      </c>
      <c r="R241" t="s">
        <v>1735</v>
      </c>
    </row>
    <row r="242" spans="1:18" x14ac:dyDescent="0.25">
      <c r="A242" s="28" t="str">
        <f t="shared" si="3"/>
        <v>00378522Bush Elementary School1832 E Laurel RdLondonKY40741</v>
      </c>
      <c r="B242" s="29" t="s">
        <v>8225</v>
      </c>
      <c r="C242" t="s">
        <v>3215</v>
      </c>
      <c r="D242" t="s">
        <v>3320</v>
      </c>
      <c r="E242" t="s">
        <v>1804</v>
      </c>
      <c r="F242" t="s">
        <v>1805</v>
      </c>
      <c r="G242" t="s">
        <v>1806</v>
      </c>
      <c r="H242" t="s">
        <v>54</v>
      </c>
      <c r="I242" t="s">
        <v>1807</v>
      </c>
      <c r="J242" t="s">
        <v>1736</v>
      </c>
      <c r="K242" t="s">
        <v>1804</v>
      </c>
      <c r="L242" t="s">
        <v>8510</v>
      </c>
      <c r="M242" t="s">
        <v>3133</v>
      </c>
      <c r="N242" t="s">
        <v>10</v>
      </c>
      <c r="O242" t="s">
        <v>54</v>
      </c>
      <c r="P242" t="s">
        <v>946</v>
      </c>
      <c r="Q242" t="s">
        <v>2663</v>
      </c>
      <c r="R242" t="s">
        <v>1735</v>
      </c>
    </row>
    <row r="243" spans="1:18" x14ac:dyDescent="0.25">
      <c r="A243" s="28" t="str">
        <f t="shared" si="3"/>
        <v>00378522Hunter Hills Elementary School8325 S Us Highway 25CorbinKY40701</v>
      </c>
      <c r="B243" s="29" t="s">
        <v>8225</v>
      </c>
      <c r="C243" t="s">
        <v>3215</v>
      </c>
      <c r="D243" t="s">
        <v>3521</v>
      </c>
      <c r="E243" t="s">
        <v>1822</v>
      </c>
      <c r="F243" t="s">
        <v>1823</v>
      </c>
      <c r="G243" t="s">
        <v>604</v>
      </c>
      <c r="H243" t="s">
        <v>54</v>
      </c>
      <c r="I243" t="s">
        <v>605</v>
      </c>
      <c r="J243" t="s">
        <v>1736</v>
      </c>
      <c r="K243" t="s">
        <v>1822</v>
      </c>
      <c r="L243" t="s">
        <v>8511</v>
      </c>
      <c r="M243" t="s">
        <v>3133</v>
      </c>
      <c r="N243" t="s">
        <v>10</v>
      </c>
      <c r="O243" t="s">
        <v>54</v>
      </c>
      <c r="P243" t="s">
        <v>946</v>
      </c>
      <c r="Q243" t="s">
        <v>2663</v>
      </c>
      <c r="R243" t="s">
        <v>1735</v>
      </c>
    </row>
    <row r="244" spans="1:18" x14ac:dyDescent="0.25">
      <c r="A244" s="28" t="str">
        <f t="shared" si="3"/>
        <v>00378522Louisa West Elementary School201 S Boone StLouisaKY41230</v>
      </c>
      <c r="B244" s="29" t="s">
        <v>8225</v>
      </c>
      <c r="C244" t="s">
        <v>3215</v>
      </c>
      <c r="D244" t="s">
        <v>3597</v>
      </c>
      <c r="E244" t="s">
        <v>1853</v>
      </c>
      <c r="F244" t="s">
        <v>1854</v>
      </c>
      <c r="G244" t="s">
        <v>1850</v>
      </c>
      <c r="H244" t="s">
        <v>54</v>
      </c>
      <c r="I244" t="s">
        <v>1851</v>
      </c>
      <c r="J244" t="s">
        <v>1736</v>
      </c>
      <c r="K244" t="s">
        <v>1853</v>
      </c>
      <c r="L244" t="s">
        <v>8512</v>
      </c>
      <c r="M244" t="s">
        <v>3133</v>
      </c>
      <c r="N244" t="s">
        <v>10</v>
      </c>
      <c r="O244" t="s">
        <v>54</v>
      </c>
      <c r="P244" t="s">
        <v>946</v>
      </c>
      <c r="Q244" t="s">
        <v>2663</v>
      </c>
      <c r="R244" t="s">
        <v>1735</v>
      </c>
    </row>
    <row r="245" spans="1:18" x14ac:dyDescent="0.25">
      <c r="A245" s="28" t="str">
        <f t="shared" si="3"/>
        <v>00378522McKinney ESPo Box 67Mc KinneyKY40448</v>
      </c>
      <c r="B245" s="29" t="s">
        <v>8225</v>
      </c>
      <c r="C245" t="s">
        <v>3215</v>
      </c>
      <c r="D245" t="s">
        <v>3618</v>
      </c>
      <c r="E245" t="s">
        <v>4649</v>
      </c>
      <c r="F245" t="s">
        <v>3660</v>
      </c>
      <c r="G245" t="s">
        <v>1931</v>
      </c>
      <c r="H245" t="s">
        <v>54</v>
      </c>
      <c r="I245" t="s">
        <v>1932</v>
      </c>
      <c r="J245" t="s">
        <v>1736</v>
      </c>
      <c r="K245" t="s">
        <v>4649</v>
      </c>
      <c r="L245" t="s">
        <v>8513</v>
      </c>
      <c r="M245" t="s">
        <v>3133</v>
      </c>
      <c r="N245" t="s">
        <v>10</v>
      </c>
      <c r="O245" t="s">
        <v>54</v>
      </c>
      <c r="P245" t="s">
        <v>946</v>
      </c>
      <c r="Q245" t="s">
        <v>2663</v>
      </c>
      <c r="R245" t="s">
        <v>1735</v>
      </c>
    </row>
    <row r="246" spans="1:18" x14ac:dyDescent="0.25">
      <c r="A246" s="28" t="str">
        <f t="shared" si="3"/>
        <v>00378522Adairville School226 School StAdairvilleKY42202</v>
      </c>
      <c r="B246" s="29" t="s">
        <v>8225</v>
      </c>
      <c r="C246" t="s">
        <v>3215</v>
      </c>
      <c r="D246" t="s">
        <v>3233</v>
      </c>
      <c r="E246" t="s">
        <v>1954</v>
      </c>
      <c r="F246" t="s">
        <v>1955</v>
      </c>
      <c r="G246" t="s">
        <v>1956</v>
      </c>
      <c r="H246" t="s">
        <v>54</v>
      </c>
      <c r="I246" t="s">
        <v>1957</v>
      </c>
      <c r="J246" t="s">
        <v>1736</v>
      </c>
      <c r="K246" t="s">
        <v>1954</v>
      </c>
      <c r="L246" t="s">
        <v>8514</v>
      </c>
      <c r="M246" t="s">
        <v>3133</v>
      </c>
      <c r="N246" t="s">
        <v>10</v>
      </c>
      <c r="O246" t="s">
        <v>54</v>
      </c>
      <c r="P246" t="s">
        <v>946</v>
      </c>
      <c r="Q246" t="s">
        <v>2663</v>
      </c>
      <c r="R246" t="s">
        <v>1735</v>
      </c>
    </row>
    <row r="247" spans="1:18" x14ac:dyDescent="0.25">
      <c r="A247" s="28" t="str">
        <f t="shared" si="3"/>
        <v>00378522Ludlow Ind School District525 Elm StLudlowKY41016</v>
      </c>
      <c r="B247" s="29" t="s">
        <v>8225</v>
      </c>
      <c r="C247" t="s">
        <v>3215</v>
      </c>
      <c r="D247" t="s">
        <v>3600</v>
      </c>
      <c r="E247" t="s">
        <v>1979</v>
      </c>
      <c r="F247" t="s">
        <v>3141</v>
      </c>
      <c r="G247" t="s">
        <v>1983</v>
      </c>
      <c r="H247" t="s">
        <v>54</v>
      </c>
      <c r="I247" t="s">
        <v>1984</v>
      </c>
      <c r="J247" t="s">
        <v>1736</v>
      </c>
      <c r="K247" t="s">
        <v>1979</v>
      </c>
      <c r="L247" t="s">
        <v>8515</v>
      </c>
      <c r="M247" t="s">
        <v>3133</v>
      </c>
      <c r="N247" t="s">
        <v>10</v>
      </c>
      <c r="O247" t="s">
        <v>54</v>
      </c>
      <c r="P247" t="s">
        <v>946</v>
      </c>
      <c r="Q247" t="s">
        <v>2663</v>
      </c>
      <c r="R247" t="s">
        <v>1735</v>
      </c>
    </row>
    <row r="248" spans="1:18" x14ac:dyDescent="0.25">
      <c r="A248" s="28" t="str">
        <f t="shared" si="3"/>
        <v>00378522Calvert City Elementary SchoolPo Box 215Calvert CityKY42029</v>
      </c>
      <c r="B248" s="29" t="s">
        <v>8225</v>
      </c>
      <c r="C248" t="s">
        <v>3215</v>
      </c>
      <c r="D248" t="s">
        <v>3333</v>
      </c>
      <c r="E248" t="s">
        <v>2047</v>
      </c>
      <c r="F248" t="s">
        <v>4714</v>
      </c>
      <c r="G248" t="s">
        <v>2048</v>
      </c>
      <c r="H248" t="s">
        <v>54</v>
      </c>
      <c r="I248" t="s">
        <v>2049</v>
      </c>
      <c r="J248" t="s">
        <v>1736</v>
      </c>
      <c r="K248" t="s">
        <v>2047</v>
      </c>
      <c r="L248" t="s">
        <v>8516</v>
      </c>
      <c r="M248" t="s">
        <v>3133</v>
      </c>
      <c r="N248" t="s">
        <v>10</v>
      </c>
      <c r="O248" t="s">
        <v>54</v>
      </c>
      <c r="P248" t="s">
        <v>946</v>
      </c>
      <c r="Q248" t="s">
        <v>2663</v>
      </c>
      <c r="R248" t="s">
        <v>1735</v>
      </c>
    </row>
    <row r="249" spans="1:18" x14ac:dyDescent="0.25">
      <c r="A249" s="28" t="str">
        <f t="shared" si="3"/>
        <v>00378522Eden ES179 Eden LnInezKY41224</v>
      </c>
      <c r="B249" s="29" t="s">
        <v>8225</v>
      </c>
      <c r="C249" t="s">
        <v>3215</v>
      </c>
      <c r="D249" t="s">
        <v>3442</v>
      </c>
      <c r="E249" t="s">
        <v>4725</v>
      </c>
      <c r="F249" t="s">
        <v>2063</v>
      </c>
      <c r="G249" t="s">
        <v>2064</v>
      </c>
      <c r="H249" t="s">
        <v>54</v>
      </c>
      <c r="I249" t="s">
        <v>2065</v>
      </c>
      <c r="J249" t="s">
        <v>1736</v>
      </c>
      <c r="K249" t="s">
        <v>4725</v>
      </c>
      <c r="L249" t="s">
        <v>8517</v>
      </c>
      <c r="M249" t="s">
        <v>3133</v>
      </c>
      <c r="N249" t="s">
        <v>10</v>
      </c>
      <c r="O249" t="s">
        <v>54</v>
      </c>
      <c r="P249" t="s">
        <v>946</v>
      </c>
      <c r="Q249" t="s">
        <v>2663</v>
      </c>
      <c r="R249" t="s">
        <v>1735</v>
      </c>
    </row>
    <row r="250" spans="1:18" x14ac:dyDescent="0.25">
      <c r="A250" s="28" t="str">
        <f t="shared" si="3"/>
        <v>00378522McLean Co School DistrictPo Box 245CalhounKY42327</v>
      </c>
      <c r="B250" s="29" t="s">
        <v>8225</v>
      </c>
      <c r="C250" t="s">
        <v>3215</v>
      </c>
      <c r="D250" t="s">
        <v>3619</v>
      </c>
      <c r="E250" t="s">
        <v>2117</v>
      </c>
      <c r="F250" t="s">
        <v>5320</v>
      </c>
      <c r="G250" t="s">
        <v>2121</v>
      </c>
      <c r="H250" t="s">
        <v>54</v>
      </c>
      <c r="I250" t="s">
        <v>2122</v>
      </c>
      <c r="J250" t="s">
        <v>1736</v>
      </c>
      <c r="K250" t="s">
        <v>2117</v>
      </c>
      <c r="L250" t="s">
        <v>8518</v>
      </c>
      <c r="M250" t="s">
        <v>3133</v>
      </c>
      <c r="N250" t="s">
        <v>10</v>
      </c>
      <c r="O250" t="s">
        <v>54</v>
      </c>
      <c r="P250" t="s">
        <v>946</v>
      </c>
      <c r="Q250" t="s">
        <v>2663</v>
      </c>
      <c r="R250" t="s">
        <v>1735</v>
      </c>
    </row>
    <row r="251" spans="1:18" x14ac:dyDescent="0.25">
      <c r="A251" s="28" t="str">
        <f t="shared" si="3"/>
        <v>00378522Metcalfe Co ES703 W Stockton StEdmontonKY42129</v>
      </c>
      <c r="B251" s="29" t="s">
        <v>8225</v>
      </c>
      <c r="C251" t="s">
        <v>3215</v>
      </c>
      <c r="D251" t="s">
        <v>3629</v>
      </c>
      <c r="E251" t="s">
        <v>4806</v>
      </c>
      <c r="F251" t="s">
        <v>2171</v>
      </c>
      <c r="G251" t="s">
        <v>2172</v>
      </c>
      <c r="H251" t="s">
        <v>54</v>
      </c>
      <c r="I251" t="s">
        <v>2173</v>
      </c>
      <c r="J251" t="s">
        <v>1736</v>
      </c>
      <c r="K251" t="s">
        <v>4806</v>
      </c>
      <c r="L251" t="s">
        <v>8519</v>
      </c>
      <c r="M251" t="s">
        <v>3133</v>
      </c>
      <c r="N251" t="s">
        <v>10</v>
      </c>
      <c r="O251" t="s">
        <v>54</v>
      </c>
      <c r="P251" t="s">
        <v>946</v>
      </c>
      <c r="Q251" t="s">
        <v>2663</v>
      </c>
      <c r="R251" t="s">
        <v>1735</v>
      </c>
    </row>
    <row r="252" spans="1:18" x14ac:dyDescent="0.25">
      <c r="A252" s="28" t="str">
        <f t="shared" ref="A252:A315" si="4">R252&amp;K252&amp;F252&amp;G252&amp;H252&amp;I252</f>
        <v>00378522Muhlenberg Co School District510 W Main StPowderlyKY42367</v>
      </c>
      <c r="B252" s="29" t="s">
        <v>8225</v>
      </c>
      <c r="C252" t="s">
        <v>3215</v>
      </c>
      <c r="D252" t="s">
        <v>3646</v>
      </c>
      <c r="E252" t="s">
        <v>2226</v>
      </c>
      <c r="F252" t="s">
        <v>3157</v>
      </c>
      <c r="G252" t="s">
        <v>3158</v>
      </c>
      <c r="H252" t="s">
        <v>54</v>
      </c>
      <c r="I252" t="s">
        <v>3159</v>
      </c>
      <c r="J252" t="s">
        <v>1736</v>
      </c>
      <c r="K252" t="s">
        <v>2226</v>
      </c>
      <c r="L252" t="s">
        <v>8520</v>
      </c>
      <c r="M252" t="s">
        <v>3133</v>
      </c>
      <c r="N252" t="s">
        <v>10</v>
      </c>
      <c r="O252" t="s">
        <v>54</v>
      </c>
      <c r="P252" t="s">
        <v>946</v>
      </c>
      <c r="Q252" t="s">
        <v>2663</v>
      </c>
      <c r="R252" t="s">
        <v>1735</v>
      </c>
    </row>
    <row r="253" spans="1:18" x14ac:dyDescent="0.25">
      <c r="A253" s="28" t="str">
        <f t="shared" si="4"/>
        <v>00378522Greenville Elementary School201 E Main Cross StGreenvilleKY42345</v>
      </c>
      <c r="B253" s="29" t="s">
        <v>8225</v>
      </c>
      <c r="C253" t="s">
        <v>3215</v>
      </c>
      <c r="D253" t="s">
        <v>3497</v>
      </c>
      <c r="E253" t="s">
        <v>2238</v>
      </c>
      <c r="F253" t="s">
        <v>2239</v>
      </c>
      <c r="G253" t="s">
        <v>2240</v>
      </c>
      <c r="H253" t="s">
        <v>54</v>
      </c>
      <c r="I253" t="s">
        <v>2241</v>
      </c>
      <c r="J253" t="s">
        <v>1736</v>
      </c>
      <c r="K253" t="s">
        <v>2238</v>
      </c>
      <c r="L253" t="s">
        <v>8521</v>
      </c>
      <c r="M253" t="s">
        <v>3133</v>
      </c>
      <c r="N253" t="s">
        <v>10</v>
      </c>
      <c r="O253" t="s">
        <v>54</v>
      </c>
      <c r="P253" t="s">
        <v>946</v>
      </c>
      <c r="Q253" t="s">
        <v>2663</v>
      </c>
      <c r="R253" t="s">
        <v>1735</v>
      </c>
    </row>
    <row r="254" spans="1:18" x14ac:dyDescent="0.25">
      <c r="A254" s="28" t="str">
        <f t="shared" si="4"/>
        <v>00378522Leatherwood Elementary School7777 Ky Highway 699LeatherwoodKY41731</v>
      </c>
      <c r="B254" s="29" t="s">
        <v>8225</v>
      </c>
      <c r="C254" t="s">
        <v>3215</v>
      </c>
      <c r="D254" t="s">
        <v>3573</v>
      </c>
      <c r="E254" t="s">
        <v>2411</v>
      </c>
      <c r="F254" t="s">
        <v>2412</v>
      </c>
      <c r="G254" t="s">
        <v>2413</v>
      </c>
      <c r="H254" t="s">
        <v>54</v>
      </c>
      <c r="I254" t="s">
        <v>2414</v>
      </c>
      <c r="J254" t="s">
        <v>1736</v>
      </c>
      <c r="K254" t="s">
        <v>2411</v>
      </c>
      <c r="L254" t="s">
        <v>8522</v>
      </c>
      <c r="M254" t="s">
        <v>3133</v>
      </c>
      <c r="N254" t="s">
        <v>10</v>
      </c>
      <c r="O254" t="s">
        <v>54</v>
      </c>
      <c r="P254" t="s">
        <v>946</v>
      </c>
      <c r="Q254" t="s">
        <v>2663</v>
      </c>
      <c r="R254" t="s">
        <v>1735</v>
      </c>
    </row>
    <row r="255" spans="1:18" x14ac:dyDescent="0.25">
      <c r="A255" s="28" t="str">
        <f t="shared" si="4"/>
        <v>00378522Pikeville Ind School District148 2nd StPikevilleKY41501</v>
      </c>
      <c r="B255" s="29" t="s">
        <v>8225</v>
      </c>
      <c r="C255" t="s">
        <v>3215</v>
      </c>
      <c r="D255" t="s">
        <v>3695</v>
      </c>
      <c r="E255" t="s">
        <v>2479</v>
      </c>
      <c r="F255" t="s">
        <v>3173</v>
      </c>
      <c r="G255" t="s">
        <v>2455</v>
      </c>
      <c r="H255" t="s">
        <v>54</v>
      </c>
      <c r="I255" t="s">
        <v>2456</v>
      </c>
      <c r="J255" t="s">
        <v>1736</v>
      </c>
      <c r="K255" t="s">
        <v>2479</v>
      </c>
      <c r="L255" t="s">
        <v>8523</v>
      </c>
      <c r="M255" t="s">
        <v>3133</v>
      </c>
      <c r="N255" t="s">
        <v>10</v>
      </c>
      <c r="O255" t="s">
        <v>54</v>
      </c>
      <c r="P255" t="s">
        <v>946</v>
      </c>
      <c r="Q255" t="s">
        <v>2663</v>
      </c>
      <c r="R255" t="s">
        <v>1735</v>
      </c>
    </row>
    <row r="256" spans="1:18" x14ac:dyDescent="0.25">
      <c r="A256" s="28" t="str">
        <f t="shared" si="4"/>
        <v>00378522Campbell Elementary School550 Rams BlvdRacelandKY41169</v>
      </c>
      <c r="B256" s="29" t="s">
        <v>8225</v>
      </c>
      <c r="C256" t="s">
        <v>3215</v>
      </c>
      <c r="D256" t="s">
        <v>3337</v>
      </c>
      <c r="E256" t="s">
        <v>2536</v>
      </c>
      <c r="F256" t="s">
        <v>2537</v>
      </c>
      <c r="G256" t="s">
        <v>2538</v>
      </c>
      <c r="H256" t="s">
        <v>54</v>
      </c>
      <c r="I256" t="s">
        <v>2539</v>
      </c>
      <c r="J256" t="s">
        <v>1736</v>
      </c>
      <c r="K256" t="s">
        <v>2536</v>
      </c>
      <c r="L256" t="s">
        <v>8524</v>
      </c>
      <c r="M256" t="s">
        <v>3133</v>
      </c>
      <c r="N256" t="s">
        <v>10</v>
      </c>
      <c r="O256" t="s">
        <v>54</v>
      </c>
      <c r="P256" t="s">
        <v>946</v>
      </c>
      <c r="Q256" t="s">
        <v>2663</v>
      </c>
      <c r="R256" t="s">
        <v>1735</v>
      </c>
    </row>
    <row r="257" spans="1:18" x14ac:dyDescent="0.25">
      <c r="A257" s="28" t="str">
        <f t="shared" si="4"/>
        <v>00378522Russell Co School District404 S Main StJamestownKY42629</v>
      </c>
      <c r="B257" s="29" t="s">
        <v>8225</v>
      </c>
      <c r="C257" t="s">
        <v>3215</v>
      </c>
      <c r="D257" t="s">
        <v>3730</v>
      </c>
      <c r="E257" t="s">
        <v>2578</v>
      </c>
      <c r="F257" t="s">
        <v>3177</v>
      </c>
      <c r="G257" t="s">
        <v>2582</v>
      </c>
      <c r="H257" t="s">
        <v>54</v>
      </c>
      <c r="I257" t="s">
        <v>2583</v>
      </c>
      <c r="J257" t="s">
        <v>1736</v>
      </c>
      <c r="K257" t="s">
        <v>2578</v>
      </c>
      <c r="L257" t="s">
        <v>8525</v>
      </c>
      <c r="M257" t="s">
        <v>3133</v>
      </c>
      <c r="N257" t="s">
        <v>10</v>
      </c>
      <c r="O257" t="s">
        <v>54</v>
      </c>
      <c r="P257" t="s">
        <v>946</v>
      </c>
      <c r="Q257" t="s">
        <v>2663</v>
      </c>
      <c r="R257" t="s">
        <v>1735</v>
      </c>
    </row>
    <row r="258" spans="1:18" x14ac:dyDescent="0.25">
      <c r="A258" s="28" t="str">
        <f t="shared" si="4"/>
        <v>00378522Taylor Co Primary School106 Ingram AveCampbellsvlleKY42718</v>
      </c>
      <c r="B258" s="29" t="s">
        <v>8225</v>
      </c>
      <c r="C258" t="s">
        <v>3215</v>
      </c>
      <c r="D258" t="s">
        <v>3787</v>
      </c>
      <c r="E258" t="s">
        <v>3788</v>
      </c>
      <c r="F258" t="s">
        <v>2689</v>
      </c>
      <c r="G258" t="s">
        <v>454</v>
      </c>
      <c r="H258" t="s">
        <v>54</v>
      </c>
      <c r="I258" t="s">
        <v>455</v>
      </c>
      <c r="J258" t="s">
        <v>1736</v>
      </c>
      <c r="K258" t="s">
        <v>3788</v>
      </c>
      <c r="L258" t="s">
        <v>8526</v>
      </c>
      <c r="M258" t="s">
        <v>3133</v>
      </c>
      <c r="N258" t="s">
        <v>10</v>
      </c>
      <c r="O258" t="s">
        <v>54</v>
      </c>
      <c r="P258" t="s">
        <v>946</v>
      </c>
      <c r="Q258" t="s">
        <v>2663</v>
      </c>
      <c r="R258" t="s">
        <v>1735</v>
      </c>
    </row>
    <row r="259" spans="1:18" x14ac:dyDescent="0.25">
      <c r="A259" s="28" t="str">
        <f t="shared" si="4"/>
        <v>00378522Trimble Co School District116 Wentworth AveBedfordKY40006</v>
      </c>
      <c r="B259" s="29" t="s">
        <v>8225</v>
      </c>
      <c r="C259" t="s">
        <v>3215</v>
      </c>
      <c r="D259" t="s">
        <v>3810</v>
      </c>
      <c r="E259" t="s">
        <v>2710</v>
      </c>
      <c r="F259" t="s">
        <v>3188</v>
      </c>
      <c r="G259" t="s">
        <v>2714</v>
      </c>
      <c r="H259" t="s">
        <v>54</v>
      </c>
      <c r="I259" t="s">
        <v>2715</v>
      </c>
      <c r="J259" t="s">
        <v>1736</v>
      </c>
      <c r="K259" t="s">
        <v>2710</v>
      </c>
      <c r="L259" t="s">
        <v>8527</v>
      </c>
      <c r="M259" t="s">
        <v>3133</v>
      </c>
      <c r="N259" t="s">
        <v>10</v>
      </c>
      <c r="O259" t="s">
        <v>54</v>
      </c>
      <c r="P259" t="s">
        <v>946</v>
      </c>
      <c r="Q259" t="s">
        <v>2663</v>
      </c>
      <c r="R259" t="s">
        <v>1735</v>
      </c>
    </row>
    <row r="260" spans="1:18" x14ac:dyDescent="0.25">
      <c r="A260" s="28" t="str">
        <f t="shared" si="4"/>
        <v>00378522Bedford Elementary School204 Mount Pleasant RdBedfordKY40006</v>
      </c>
      <c r="B260" s="29" t="s">
        <v>8225</v>
      </c>
      <c r="C260" t="s">
        <v>3215</v>
      </c>
      <c r="D260" t="s">
        <v>3256</v>
      </c>
      <c r="E260" t="s">
        <v>2712</v>
      </c>
      <c r="F260" t="s">
        <v>2713</v>
      </c>
      <c r="G260" t="s">
        <v>2714</v>
      </c>
      <c r="H260" t="s">
        <v>54</v>
      </c>
      <c r="I260" t="s">
        <v>2715</v>
      </c>
      <c r="J260" t="s">
        <v>1736</v>
      </c>
      <c r="K260" t="s">
        <v>2712</v>
      </c>
      <c r="L260" t="s">
        <v>8528</v>
      </c>
      <c r="M260" t="s">
        <v>3133</v>
      </c>
      <c r="N260" t="s">
        <v>10</v>
      </c>
      <c r="O260" t="s">
        <v>54</v>
      </c>
      <c r="P260" t="s">
        <v>946</v>
      </c>
      <c r="Q260" t="s">
        <v>2663</v>
      </c>
      <c r="R260" t="s">
        <v>1735</v>
      </c>
    </row>
    <row r="261" spans="1:18" x14ac:dyDescent="0.25">
      <c r="A261" s="28" t="str">
        <f t="shared" si="4"/>
        <v>00378522Jody Richards Elem School2100 Elrod RdBowling GreenKY42104</v>
      </c>
      <c r="B261" s="29" t="s">
        <v>8225</v>
      </c>
      <c r="C261" t="s">
        <v>3215</v>
      </c>
      <c r="D261" t="s">
        <v>3543</v>
      </c>
      <c r="E261" t="s">
        <v>2758</v>
      </c>
      <c r="F261" t="s">
        <v>2759</v>
      </c>
      <c r="G261" t="s">
        <v>267</v>
      </c>
      <c r="H261" t="s">
        <v>54</v>
      </c>
      <c r="I261" t="s">
        <v>279</v>
      </c>
      <c r="J261" t="s">
        <v>1736</v>
      </c>
      <c r="K261" t="s">
        <v>2758</v>
      </c>
      <c r="L261" t="s">
        <v>8529</v>
      </c>
      <c r="M261" t="s">
        <v>3133</v>
      </c>
      <c r="N261" t="s">
        <v>10</v>
      </c>
      <c r="O261" t="s">
        <v>54</v>
      </c>
      <c r="P261" t="s">
        <v>946</v>
      </c>
      <c r="Q261" t="s">
        <v>2663</v>
      </c>
      <c r="R261" t="s">
        <v>1735</v>
      </c>
    </row>
    <row r="262" spans="1:18" x14ac:dyDescent="0.25">
      <c r="A262" s="28" t="str">
        <f t="shared" si="4"/>
        <v>00378522Rich Pond ES530 Richpond RdBowling GreenKY42104</v>
      </c>
      <c r="B262" s="29" t="s">
        <v>8225</v>
      </c>
      <c r="C262" t="s">
        <v>3215</v>
      </c>
      <c r="D262" t="s">
        <v>3709</v>
      </c>
      <c r="E262" t="s">
        <v>5181</v>
      </c>
      <c r="F262" t="s">
        <v>2775</v>
      </c>
      <c r="G262" t="s">
        <v>267</v>
      </c>
      <c r="H262" t="s">
        <v>54</v>
      </c>
      <c r="I262" t="s">
        <v>279</v>
      </c>
      <c r="J262" t="s">
        <v>1736</v>
      </c>
      <c r="K262" t="s">
        <v>5181</v>
      </c>
      <c r="L262" t="s">
        <v>8530</v>
      </c>
      <c r="M262" t="s">
        <v>3133</v>
      </c>
      <c r="N262" t="s">
        <v>10</v>
      </c>
      <c r="O262" t="s">
        <v>54</v>
      </c>
      <c r="P262" t="s">
        <v>946</v>
      </c>
      <c r="Q262" t="s">
        <v>2663</v>
      </c>
      <c r="R262" t="s">
        <v>1735</v>
      </c>
    </row>
    <row r="263" spans="1:18" x14ac:dyDescent="0.25">
      <c r="A263" s="28" t="str">
        <f t="shared" si="4"/>
        <v>00378522Williamsburg City School1000 Main StWilliamsburgKY40769</v>
      </c>
      <c r="B263" s="29" t="s">
        <v>8225</v>
      </c>
      <c r="C263" t="s">
        <v>3215</v>
      </c>
      <c r="D263" t="s">
        <v>3855</v>
      </c>
      <c r="E263" t="s">
        <v>2855</v>
      </c>
      <c r="F263" t="s">
        <v>2856</v>
      </c>
      <c r="G263" t="s">
        <v>2837</v>
      </c>
      <c r="H263" t="s">
        <v>54</v>
      </c>
      <c r="I263" t="s">
        <v>2838</v>
      </c>
      <c r="J263" t="s">
        <v>1736</v>
      </c>
      <c r="K263" t="s">
        <v>2855</v>
      </c>
      <c r="L263" t="s">
        <v>8531</v>
      </c>
      <c r="M263" t="s">
        <v>3133</v>
      </c>
      <c r="N263" t="s">
        <v>10</v>
      </c>
      <c r="O263" t="s">
        <v>54</v>
      </c>
      <c r="P263" t="s">
        <v>946</v>
      </c>
      <c r="Q263" t="s">
        <v>2663</v>
      </c>
      <c r="R263" t="s">
        <v>1735</v>
      </c>
    </row>
    <row r="264" spans="1:18" x14ac:dyDescent="0.25">
      <c r="A264" s="28" t="str">
        <f t="shared" si="4"/>
        <v>00378522Rogers ES1745 Ky 715RogersKY41365</v>
      </c>
      <c r="B264" s="29" t="s">
        <v>8225</v>
      </c>
      <c r="C264" t="s">
        <v>3215</v>
      </c>
      <c r="D264" t="s">
        <v>3719</v>
      </c>
      <c r="E264" t="s">
        <v>5274</v>
      </c>
      <c r="F264" t="s">
        <v>2872</v>
      </c>
      <c r="G264" t="s">
        <v>2873</v>
      </c>
      <c r="H264" t="s">
        <v>54</v>
      </c>
      <c r="I264" t="s">
        <v>2874</v>
      </c>
      <c r="J264" t="s">
        <v>1736</v>
      </c>
      <c r="K264" t="s">
        <v>5274</v>
      </c>
      <c r="L264" t="s">
        <v>8532</v>
      </c>
      <c r="M264" t="s">
        <v>3133</v>
      </c>
      <c r="N264" t="s">
        <v>10</v>
      </c>
      <c r="O264" t="s">
        <v>54</v>
      </c>
      <c r="P264" t="s">
        <v>946</v>
      </c>
      <c r="Q264" t="s">
        <v>2663</v>
      </c>
      <c r="R264" t="s">
        <v>1735</v>
      </c>
    </row>
    <row r="265" spans="1:18" x14ac:dyDescent="0.25">
      <c r="A265" s="28" t="str">
        <f t="shared" si="4"/>
        <v>00378522Montgomery Co School District640 Woodford DrMt SterlingKY40353</v>
      </c>
      <c r="B265" s="29" t="s">
        <v>8225</v>
      </c>
      <c r="C265" t="s">
        <v>3215</v>
      </c>
      <c r="D265" t="s">
        <v>3635</v>
      </c>
      <c r="E265" t="s">
        <v>2195</v>
      </c>
      <c r="F265" t="s">
        <v>3155</v>
      </c>
      <c r="G265" t="s">
        <v>2199</v>
      </c>
      <c r="H265" t="s">
        <v>54</v>
      </c>
      <c r="I265" t="s">
        <v>2200</v>
      </c>
      <c r="J265" t="s">
        <v>1736</v>
      </c>
      <c r="K265" t="s">
        <v>2195</v>
      </c>
      <c r="L265" t="s">
        <v>8533</v>
      </c>
      <c r="M265" t="s">
        <v>3133</v>
      </c>
      <c r="N265" t="s">
        <v>10</v>
      </c>
      <c r="O265" t="s">
        <v>54</v>
      </c>
      <c r="P265" t="s">
        <v>946</v>
      </c>
      <c r="Q265" t="s">
        <v>2663</v>
      </c>
      <c r="R265" t="s">
        <v>1735</v>
      </c>
    </row>
    <row r="266" spans="1:18" x14ac:dyDescent="0.25">
      <c r="A266" s="28" t="str">
        <f t="shared" si="4"/>
        <v>00378522Trigg Co Middle School206 Lafayette StCadizKY42211</v>
      </c>
      <c r="B266" s="29" t="s">
        <v>8225</v>
      </c>
      <c r="C266" t="s">
        <v>3215</v>
      </c>
      <c r="D266" t="s">
        <v>3804</v>
      </c>
      <c r="E266" t="s">
        <v>3805</v>
      </c>
      <c r="F266" t="s">
        <v>3806</v>
      </c>
      <c r="G266" t="s">
        <v>2707</v>
      </c>
      <c r="H266" t="s">
        <v>54</v>
      </c>
      <c r="I266" t="s">
        <v>2708</v>
      </c>
      <c r="J266" t="s">
        <v>1736</v>
      </c>
      <c r="K266" t="s">
        <v>3805</v>
      </c>
      <c r="L266" t="s">
        <v>8534</v>
      </c>
      <c r="M266" t="s">
        <v>3133</v>
      </c>
      <c r="N266" t="s">
        <v>10</v>
      </c>
      <c r="O266" t="s">
        <v>54</v>
      </c>
      <c r="P266" t="s">
        <v>946</v>
      </c>
      <c r="Q266" t="s">
        <v>2663</v>
      </c>
      <c r="R266" t="s">
        <v>1735</v>
      </c>
    </row>
    <row r="267" spans="1:18" x14ac:dyDescent="0.25">
      <c r="A267" s="28" t="str">
        <f t="shared" si="4"/>
        <v>00378522Robinson ESPo Box 308AryKY41712</v>
      </c>
      <c r="B267" s="29" t="s">
        <v>8225</v>
      </c>
      <c r="C267" t="s">
        <v>3215</v>
      </c>
      <c r="D267" t="s">
        <v>3715</v>
      </c>
      <c r="E267" t="s">
        <v>4974</v>
      </c>
      <c r="F267" t="s">
        <v>4379</v>
      </c>
      <c r="G267" t="s">
        <v>3716</v>
      </c>
      <c r="H267" t="s">
        <v>54</v>
      </c>
      <c r="I267" t="s">
        <v>3714</v>
      </c>
      <c r="J267" t="s">
        <v>1736</v>
      </c>
      <c r="K267" t="s">
        <v>4974</v>
      </c>
      <c r="L267" t="s">
        <v>8535</v>
      </c>
      <c r="M267" t="s">
        <v>3133</v>
      </c>
      <c r="N267" t="s">
        <v>10</v>
      </c>
      <c r="O267" t="s">
        <v>54</v>
      </c>
      <c r="P267" t="s">
        <v>946</v>
      </c>
      <c r="Q267" t="s">
        <v>2663</v>
      </c>
      <c r="R267" t="s">
        <v>1735</v>
      </c>
    </row>
    <row r="268" spans="1:18" x14ac:dyDescent="0.25">
      <c r="A268" s="28" t="str">
        <f t="shared" si="4"/>
        <v>00378522Pleasant Grove Elem School6415 Highway 44 EMt WashingtonKY40047</v>
      </c>
      <c r="B268" s="29" t="s">
        <v>8225</v>
      </c>
      <c r="C268" t="s">
        <v>3215</v>
      </c>
      <c r="D268" t="s">
        <v>3701</v>
      </c>
      <c r="E268" t="s">
        <v>398</v>
      </c>
      <c r="F268" t="s">
        <v>399</v>
      </c>
      <c r="G268" t="s">
        <v>369</v>
      </c>
      <c r="H268" t="s">
        <v>54</v>
      </c>
      <c r="I268" t="s">
        <v>370</v>
      </c>
      <c r="J268" t="s">
        <v>1736</v>
      </c>
      <c r="K268" t="s">
        <v>398</v>
      </c>
      <c r="L268" t="s">
        <v>8536</v>
      </c>
      <c r="M268" t="s">
        <v>3133</v>
      </c>
      <c r="N268" t="s">
        <v>10</v>
      </c>
      <c r="O268" t="s">
        <v>54</v>
      </c>
      <c r="P268" t="s">
        <v>946</v>
      </c>
      <c r="Q268" t="s">
        <v>2663</v>
      </c>
      <c r="R268" t="s">
        <v>1735</v>
      </c>
    </row>
    <row r="269" spans="1:18" x14ac:dyDescent="0.25">
      <c r="A269" s="28" t="str">
        <f t="shared" si="4"/>
        <v>00378522Roby ES1148 Highway 44 EShepherdsvlleKY40165</v>
      </c>
      <c r="B269" s="29" t="s">
        <v>8225</v>
      </c>
      <c r="C269" t="s">
        <v>3215</v>
      </c>
      <c r="D269" t="s">
        <v>3717</v>
      </c>
      <c r="E269" t="s">
        <v>4144</v>
      </c>
      <c r="F269" t="s">
        <v>401</v>
      </c>
      <c r="G269" t="s">
        <v>365</v>
      </c>
      <c r="H269" t="s">
        <v>54</v>
      </c>
      <c r="I269" t="s">
        <v>366</v>
      </c>
      <c r="J269" t="s">
        <v>1736</v>
      </c>
      <c r="K269" t="s">
        <v>4144</v>
      </c>
      <c r="L269" t="s">
        <v>8537</v>
      </c>
      <c r="M269" t="s">
        <v>3133</v>
      </c>
      <c r="N269" t="s">
        <v>10</v>
      </c>
      <c r="O269" t="s">
        <v>54</v>
      </c>
      <c r="P269" t="s">
        <v>946</v>
      </c>
      <c r="Q269" t="s">
        <v>2663</v>
      </c>
      <c r="R269" t="s">
        <v>1735</v>
      </c>
    </row>
    <row r="270" spans="1:18" x14ac:dyDescent="0.25">
      <c r="A270" s="28" t="str">
        <f t="shared" si="4"/>
        <v>00378522Shepherdsville ES527 W Blue Lick RdShepherdsvlleKY40165</v>
      </c>
      <c r="B270" s="29" t="s">
        <v>8225</v>
      </c>
      <c r="C270" t="s">
        <v>3215</v>
      </c>
      <c r="D270" t="s">
        <v>3749</v>
      </c>
      <c r="E270" t="s">
        <v>4149</v>
      </c>
      <c r="F270" t="s">
        <v>403</v>
      </c>
      <c r="G270" t="s">
        <v>365</v>
      </c>
      <c r="H270" t="s">
        <v>54</v>
      </c>
      <c r="I270" t="s">
        <v>366</v>
      </c>
      <c r="J270" t="s">
        <v>1736</v>
      </c>
      <c r="K270" t="s">
        <v>4149</v>
      </c>
      <c r="L270" t="s">
        <v>8538</v>
      </c>
      <c r="M270" t="s">
        <v>3133</v>
      </c>
      <c r="N270" t="s">
        <v>10</v>
      </c>
      <c r="O270" t="s">
        <v>54</v>
      </c>
      <c r="P270" t="s">
        <v>946</v>
      </c>
      <c r="Q270" t="s">
        <v>2663</v>
      </c>
      <c r="R270" t="s">
        <v>1735</v>
      </c>
    </row>
    <row r="271" spans="1:18" x14ac:dyDescent="0.25">
      <c r="A271" s="28" t="str">
        <f t="shared" si="4"/>
        <v>00378522Metcalfe Co ES703 W Stockton StEdmontonKY42129</v>
      </c>
      <c r="B271" s="29" t="s">
        <v>8225</v>
      </c>
      <c r="C271" t="s">
        <v>3215</v>
      </c>
      <c r="D271" t="s">
        <v>3630</v>
      </c>
      <c r="E271" t="s">
        <v>4806</v>
      </c>
      <c r="F271" t="s">
        <v>2171</v>
      </c>
      <c r="G271" t="s">
        <v>2172</v>
      </c>
      <c r="H271" t="s">
        <v>54</v>
      </c>
      <c r="I271" t="s">
        <v>2173</v>
      </c>
      <c r="J271" t="s">
        <v>1736</v>
      </c>
      <c r="K271" t="s">
        <v>4806</v>
      </c>
      <c r="L271" t="s">
        <v>8539</v>
      </c>
      <c r="M271" t="s">
        <v>3133</v>
      </c>
      <c r="N271" t="s">
        <v>10</v>
      </c>
      <c r="O271" t="s">
        <v>54</v>
      </c>
      <c r="P271" t="s">
        <v>946</v>
      </c>
      <c r="Q271" t="s">
        <v>2663</v>
      </c>
      <c r="R271" t="s">
        <v>1735</v>
      </c>
    </row>
    <row r="272" spans="1:18" x14ac:dyDescent="0.25">
      <c r="A272" s="28" t="str">
        <f t="shared" si="4"/>
        <v>00378522Audubon Traditional Elem Sch1051 Hess LnLouisvilleKY40217</v>
      </c>
      <c r="B272" s="29" t="s">
        <v>8225</v>
      </c>
      <c r="C272" t="s">
        <v>3215</v>
      </c>
      <c r="D272" t="s">
        <v>3242</v>
      </c>
      <c r="E272" t="s">
        <v>1377</v>
      </c>
      <c r="F272" t="s">
        <v>1378</v>
      </c>
      <c r="G272" t="s">
        <v>382</v>
      </c>
      <c r="H272" t="s">
        <v>54</v>
      </c>
      <c r="I272" t="s">
        <v>1379</v>
      </c>
      <c r="J272" t="s">
        <v>1736</v>
      </c>
      <c r="K272" t="s">
        <v>1377</v>
      </c>
      <c r="L272" t="s">
        <v>8540</v>
      </c>
      <c r="M272" t="s">
        <v>3133</v>
      </c>
      <c r="N272" t="s">
        <v>10</v>
      </c>
      <c r="O272" t="s">
        <v>54</v>
      </c>
      <c r="P272" t="s">
        <v>946</v>
      </c>
      <c r="Q272" t="s">
        <v>2663</v>
      </c>
      <c r="R272" t="s">
        <v>1735</v>
      </c>
    </row>
    <row r="273" spans="1:18" x14ac:dyDescent="0.25">
      <c r="A273" s="28" t="str">
        <f t="shared" si="4"/>
        <v>00378522Bowen Elementary School1601 Roosevelt AveLouisvilleKY40242</v>
      </c>
      <c r="B273" s="29" t="s">
        <v>8225</v>
      </c>
      <c r="C273" t="s">
        <v>3215</v>
      </c>
      <c r="D273" t="s">
        <v>3301</v>
      </c>
      <c r="E273" t="s">
        <v>1396</v>
      </c>
      <c r="F273" t="s">
        <v>1397</v>
      </c>
      <c r="G273" t="s">
        <v>382</v>
      </c>
      <c r="H273" t="s">
        <v>54</v>
      </c>
      <c r="I273" t="s">
        <v>1398</v>
      </c>
      <c r="J273" t="s">
        <v>1736</v>
      </c>
      <c r="K273" t="s">
        <v>1396</v>
      </c>
      <c r="L273" t="s">
        <v>8541</v>
      </c>
      <c r="M273" t="s">
        <v>3133</v>
      </c>
      <c r="N273" t="s">
        <v>10</v>
      </c>
      <c r="O273" t="s">
        <v>54</v>
      </c>
      <c r="P273" t="s">
        <v>946</v>
      </c>
      <c r="Q273" t="s">
        <v>2663</v>
      </c>
      <c r="R273" t="s">
        <v>1735</v>
      </c>
    </row>
    <row r="274" spans="1:18" x14ac:dyDescent="0.25">
      <c r="A274" s="28" t="str">
        <f t="shared" si="4"/>
        <v>00378522J Graham Brown School546 S 1st StLouisvilleKY40202</v>
      </c>
      <c r="B274" s="29" t="s">
        <v>8225</v>
      </c>
      <c r="C274" t="s">
        <v>3215</v>
      </c>
      <c r="D274" t="s">
        <v>3529</v>
      </c>
      <c r="E274" t="s">
        <v>1515</v>
      </c>
      <c r="F274" t="s">
        <v>1516</v>
      </c>
      <c r="G274" t="s">
        <v>382</v>
      </c>
      <c r="H274" t="s">
        <v>54</v>
      </c>
      <c r="I274" t="s">
        <v>1517</v>
      </c>
      <c r="J274" t="s">
        <v>1736</v>
      </c>
      <c r="K274" t="s">
        <v>1515</v>
      </c>
      <c r="L274" t="s">
        <v>8542</v>
      </c>
      <c r="M274" t="s">
        <v>3133</v>
      </c>
      <c r="N274" t="s">
        <v>10</v>
      </c>
      <c r="O274" t="s">
        <v>54</v>
      </c>
      <c r="P274" t="s">
        <v>946</v>
      </c>
      <c r="Q274" t="s">
        <v>2663</v>
      </c>
      <c r="R274" t="s">
        <v>1735</v>
      </c>
    </row>
    <row r="275" spans="1:18" x14ac:dyDescent="0.25">
      <c r="A275" s="28" t="str">
        <f t="shared" si="4"/>
        <v>00378522J Graham Brown School546 S 1st StLouisvilleKY40202</v>
      </c>
      <c r="B275" s="29" t="s">
        <v>8225</v>
      </c>
      <c r="C275" t="s">
        <v>3215</v>
      </c>
      <c r="D275" t="s">
        <v>3530</v>
      </c>
      <c r="E275" t="s">
        <v>1515</v>
      </c>
      <c r="F275" t="s">
        <v>1516</v>
      </c>
      <c r="G275" t="s">
        <v>382</v>
      </c>
      <c r="H275" t="s">
        <v>54</v>
      </c>
      <c r="I275" t="s">
        <v>1517</v>
      </c>
      <c r="J275" t="s">
        <v>1736</v>
      </c>
      <c r="K275" t="s">
        <v>1515</v>
      </c>
      <c r="L275" t="s">
        <v>8543</v>
      </c>
      <c r="M275" t="s">
        <v>3133</v>
      </c>
      <c r="N275" t="s">
        <v>10</v>
      </c>
      <c r="O275" t="s">
        <v>54</v>
      </c>
      <c r="P275" t="s">
        <v>946</v>
      </c>
      <c r="Q275" t="s">
        <v>2663</v>
      </c>
      <c r="R275" t="s">
        <v>1735</v>
      </c>
    </row>
    <row r="276" spans="1:18" x14ac:dyDescent="0.25">
      <c r="A276" s="28" t="str">
        <f t="shared" si="4"/>
        <v>00378522Malcolm B Chancey Elem School4301 Murphy LnLouisvilleKY40241</v>
      </c>
      <c r="B276" s="29" t="s">
        <v>8225</v>
      </c>
      <c r="C276" t="s">
        <v>3215</v>
      </c>
      <c r="D276" t="s">
        <v>3611</v>
      </c>
      <c r="E276" t="s">
        <v>1558</v>
      </c>
      <c r="F276" t="s">
        <v>1559</v>
      </c>
      <c r="G276" t="s">
        <v>382</v>
      </c>
      <c r="H276" t="s">
        <v>54</v>
      </c>
      <c r="I276" t="s">
        <v>1560</v>
      </c>
      <c r="J276" t="s">
        <v>1736</v>
      </c>
      <c r="K276" t="s">
        <v>1558</v>
      </c>
      <c r="L276" t="s">
        <v>8544</v>
      </c>
      <c r="M276" t="s">
        <v>3133</v>
      </c>
      <c r="N276" t="s">
        <v>10</v>
      </c>
      <c r="O276" t="s">
        <v>54</v>
      </c>
      <c r="P276" t="s">
        <v>946</v>
      </c>
      <c r="Q276" t="s">
        <v>2663</v>
      </c>
      <c r="R276" t="s">
        <v>1735</v>
      </c>
    </row>
    <row r="277" spans="1:18" x14ac:dyDescent="0.25">
      <c r="A277" s="28" t="str">
        <f t="shared" si="4"/>
        <v>00378522Coral Ridge Elementary School10608 National TpkeFairdaleKY40118</v>
      </c>
      <c r="B277" s="29" t="s">
        <v>8225</v>
      </c>
      <c r="C277" t="s">
        <v>3215</v>
      </c>
      <c r="D277" t="s">
        <v>3390</v>
      </c>
      <c r="E277" t="s">
        <v>1433</v>
      </c>
      <c r="F277" t="s">
        <v>1434</v>
      </c>
      <c r="G277" t="s">
        <v>1435</v>
      </c>
      <c r="H277" t="s">
        <v>54</v>
      </c>
      <c r="I277" t="s">
        <v>1436</v>
      </c>
      <c r="J277" t="s">
        <v>1736</v>
      </c>
      <c r="K277" t="s">
        <v>1433</v>
      </c>
      <c r="L277" t="s">
        <v>8545</v>
      </c>
      <c r="M277" t="s">
        <v>3133</v>
      </c>
      <c r="N277" t="s">
        <v>10</v>
      </c>
      <c r="O277" t="s">
        <v>54</v>
      </c>
      <c r="P277" t="s">
        <v>946</v>
      </c>
      <c r="Q277" t="s">
        <v>2663</v>
      </c>
      <c r="R277" t="s">
        <v>1735</v>
      </c>
    </row>
    <row r="278" spans="1:18" x14ac:dyDescent="0.25">
      <c r="A278" s="28" t="str">
        <f t="shared" si="4"/>
        <v>00378522Crums Lane Elementary School3212 S Crums LnLouisvilleKY40216</v>
      </c>
      <c r="B278" s="29" t="s">
        <v>8225</v>
      </c>
      <c r="C278" t="s">
        <v>3215</v>
      </c>
      <c r="D278" t="s">
        <v>3407</v>
      </c>
      <c r="E278" t="s">
        <v>1438</v>
      </c>
      <c r="F278" t="s">
        <v>1439</v>
      </c>
      <c r="G278" t="s">
        <v>382</v>
      </c>
      <c r="H278" t="s">
        <v>54</v>
      </c>
      <c r="I278" t="s">
        <v>1440</v>
      </c>
      <c r="J278" t="s">
        <v>1736</v>
      </c>
      <c r="K278" t="s">
        <v>1438</v>
      </c>
      <c r="L278" t="s">
        <v>8546</v>
      </c>
      <c r="M278" t="s">
        <v>3133</v>
      </c>
      <c r="N278" t="s">
        <v>10</v>
      </c>
      <c r="O278" t="s">
        <v>54</v>
      </c>
      <c r="P278" t="s">
        <v>946</v>
      </c>
      <c r="Q278" t="s">
        <v>2663</v>
      </c>
      <c r="R278" t="s">
        <v>1735</v>
      </c>
    </row>
    <row r="279" spans="1:18" x14ac:dyDescent="0.25">
      <c r="A279" s="28" t="str">
        <f t="shared" si="4"/>
        <v>00378522Engelhard Elementary School1004 S 1st StLouisvilleKY40203</v>
      </c>
      <c r="B279" s="29" t="s">
        <v>8225</v>
      </c>
      <c r="C279" t="s">
        <v>3215</v>
      </c>
      <c r="D279" t="s">
        <v>3449</v>
      </c>
      <c r="E279" t="s">
        <v>1456</v>
      </c>
      <c r="F279" t="s">
        <v>1457</v>
      </c>
      <c r="G279" t="s">
        <v>382</v>
      </c>
      <c r="H279" t="s">
        <v>54</v>
      </c>
      <c r="I279" t="s">
        <v>1431</v>
      </c>
      <c r="J279" t="s">
        <v>1736</v>
      </c>
      <c r="K279" t="s">
        <v>1456</v>
      </c>
      <c r="L279" t="s">
        <v>8547</v>
      </c>
      <c r="M279" t="s">
        <v>3133</v>
      </c>
      <c r="N279" t="s">
        <v>10</v>
      </c>
      <c r="O279" t="s">
        <v>54</v>
      </c>
      <c r="P279" t="s">
        <v>946</v>
      </c>
      <c r="Q279" t="s">
        <v>2663</v>
      </c>
      <c r="R279" t="s">
        <v>1735</v>
      </c>
    </row>
    <row r="280" spans="1:18" x14ac:dyDescent="0.25">
      <c r="A280" s="28" t="str">
        <f t="shared" si="4"/>
        <v>00378522Farmer Elementary School6405 Gellhaus LnLouisvilleKY40299</v>
      </c>
      <c r="B280" s="29" t="s">
        <v>8225</v>
      </c>
      <c r="C280" t="s">
        <v>3215</v>
      </c>
      <c r="D280" t="s">
        <v>3468</v>
      </c>
      <c r="E280" t="s">
        <v>1462</v>
      </c>
      <c r="F280" t="s">
        <v>1463</v>
      </c>
      <c r="G280" t="s">
        <v>382</v>
      </c>
      <c r="H280" t="s">
        <v>54</v>
      </c>
      <c r="I280" t="s">
        <v>1427</v>
      </c>
      <c r="J280" t="s">
        <v>1736</v>
      </c>
      <c r="K280" t="s">
        <v>1462</v>
      </c>
      <c r="L280" t="s">
        <v>8548</v>
      </c>
      <c r="M280" t="s">
        <v>3133</v>
      </c>
      <c r="N280" t="s">
        <v>10</v>
      </c>
      <c r="O280" t="s">
        <v>54</v>
      </c>
      <c r="P280" t="s">
        <v>946</v>
      </c>
      <c r="Q280" t="s">
        <v>2663</v>
      </c>
      <c r="R280" t="s">
        <v>1735</v>
      </c>
    </row>
    <row r="281" spans="1:18" x14ac:dyDescent="0.25">
      <c r="A281" s="28" t="str">
        <f t="shared" si="4"/>
        <v>00378522Fern Creek Elementary School8815 Ferndale RdLouisvilleKY40291</v>
      </c>
      <c r="B281" s="29" t="s">
        <v>8225</v>
      </c>
      <c r="C281" t="s">
        <v>3215</v>
      </c>
      <c r="D281" t="s">
        <v>3472</v>
      </c>
      <c r="E281" t="s">
        <v>1465</v>
      </c>
      <c r="F281" t="s">
        <v>1466</v>
      </c>
      <c r="G281" t="s">
        <v>382</v>
      </c>
      <c r="H281" t="s">
        <v>54</v>
      </c>
      <c r="I281" t="s">
        <v>1383</v>
      </c>
      <c r="J281" t="s">
        <v>1736</v>
      </c>
      <c r="K281" t="s">
        <v>1465</v>
      </c>
      <c r="L281" t="s">
        <v>8549</v>
      </c>
      <c r="M281" t="s">
        <v>3133</v>
      </c>
      <c r="N281" t="s">
        <v>10</v>
      </c>
      <c r="O281" t="s">
        <v>54</v>
      </c>
      <c r="P281" t="s">
        <v>946</v>
      </c>
      <c r="Q281" t="s">
        <v>2663</v>
      </c>
      <c r="R281" t="s">
        <v>1735</v>
      </c>
    </row>
    <row r="282" spans="1:18" x14ac:dyDescent="0.25">
      <c r="A282" s="28" t="str">
        <f t="shared" si="4"/>
        <v>00378522Foster Traditional Academy1401 S 41st StLouisvilleKY40211</v>
      </c>
      <c r="B282" s="29" t="s">
        <v>8225</v>
      </c>
      <c r="C282" t="s">
        <v>3215</v>
      </c>
      <c r="D282" t="s">
        <v>3478</v>
      </c>
      <c r="E282" t="s">
        <v>1471</v>
      </c>
      <c r="F282" t="s">
        <v>1472</v>
      </c>
      <c r="G282" t="s">
        <v>382</v>
      </c>
      <c r="H282" t="s">
        <v>54</v>
      </c>
      <c r="I282" t="s">
        <v>1364</v>
      </c>
      <c r="J282" t="s">
        <v>1736</v>
      </c>
      <c r="K282" t="s">
        <v>1471</v>
      </c>
      <c r="L282" t="s">
        <v>8550</v>
      </c>
      <c r="M282" t="s">
        <v>3133</v>
      </c>
      <c r="N282" t="s">
        <v>10</v>
      </c>
      <c r="O282" t="s">
        <v>54</v>
      </c>
      <c r="P282" t="s">
        <v>946</v>
      </c>
      <c r="Q282" t="s">
        <v>2663</v>
      </c>
      <c r="R282" t="s">
        <v>1735</v>
      </c>
    </row>
    <row r="283" spans="1:18" x14ac:dyDescent="0.25">
      <c r="A283" s="28" t="str">
        <f t="shared" si="4"/>
        <v>00378522Foster Traditional Academy1401 S 41st StLouisvilleKY40211</v>
      </c>
      <c r="B283" s="29" t="s">
        <v>8225</v>
      </c>
      <c r="C283" t="s">
        <v>3215</v>
      </c>
      <c r="D283" t="s">
        <v>3479</v>
      </c>
      <c r="E283" t="s">
        <v>1471</v>
      </c>
      <c r="F283" t="s">
        <v>1472</v>
      </c>
      <c r="G283" t="s">
        <v>382</v>
      </c>
      <c r="H283" t="s">
        <v>54</v>
      </c>
      <c r="I283" t="s">
        <v>1364</v>
      </c>
      <c r="J283" t="s">
        <v>1736</v>
      </c>
      <c r="K283" t="s">
        <v>1471</v>
      </c>
      <c r="L283" t="s">
        <v>8551</v>
      </c>
      <c r="M283" t="s">
        <v>3133</v>
      </c>
      <c r="N283" t="s">
        <v>10</v>
      </c>
      <c r="O283" t="s">
        <v>54</v>
      </c>
      <c r="P283" t="s">
        <v>946</v>
      </c>
      <c r="Q283" t="s">
        <v>2663</v>
      </c>
      <c r="R283" t="s">
        <v>1735</v>
      </c>
    </row>
    <row r="284" spans="1:18" x14ac:dyDescent="0.25">
      <c r="A284" s="28" t="str">
        <f t="shared" si="4"/>
        <v>00378522Indian Trail Elementary School3709 E Indian TrlLouisvilleKY40213</v>
      </c>
      <c r="B284" s="29" t="s">
        <v>8225</v>
      </c>
      <c r="C284" t="s">
        <v>3215</v>
      </c>
      <c r="D284" t="s">
        <v>3525</v>
      </c>
      <c r="E284" t="s">
        <v>14</v>
      </c>
      <c r="F284" t="s">
        <v>1510</v>
      </c>
      <c r="G284" t="s">
        <v>382</v>
      </c>
      <c r="H284" t="s">
        <v>54</v>
      </c>
      <c r="I284" t="s">
        <v>1409</v>
      </c>
      <c r="J284" t="s">
        <v>1736</v>
      </c>
      <c r="K284" t="s">
        <v>14</v>
      </c>
      <c r="L284" t="s">
        <v>8552</v>
      </c>
      <c r="M284" t="s">
        <v>3133</v>
      </c>
      <c r="N284" t="s">
        <v>10</v>
      </c>
      <c r="O284" t="s">
        <v>54</v>
      </c>
      <c r="P284" t="s">
        <v>946</v>
      </c>
      <c r="Q284" t="s">
        <v>2663</v>
      </c>
      <c r="R284" t="s">
        <v>1735</v>
      </c>
    </row>
    <row r="285" spans="1:18" x14ac:dyDescent="0.25">
      <c r="A285" s="28" t="str">
        <f t="shared" si="4"/>
        <v>00378522Shepherdsville ES527 W Blue Lick RdShepherdsvlleKY40165</v>
      </c>
      <c r="B285" s="29" t="s">
        <v>8225</v>
      </c>
      <c r="C285" t="s">
        <v>3215</v>
      </c>
      <c r="D285" t="s">
        <v>3750</v>
      </c>
      <c r="E285" t="s">
        <v>4149</v>
      </c>
      <c r="F285" t="s">
        <v>403</v>
      </c>
      <c r="G285" t="s">
        <v>365</v>
      </c>
      <c r="H285" t="s">
        <v>54</v>
      </c>
      <c r="I285" t="s">
        <v>366</v>
      </c>
      <c r="J285" t="s">
        <v>1736</v>
      </c>
      <c r="K285" t="s">
        <v>4149</v>
      </c>
      <c r="L285" t="s">
        <v>8553</v>
      </c>
      <c r="M285" t="s">
        <v>3133</v>
      </c>
      <c r="N285" t="s">
        <v>10</v>
      </c>
      <c r="O285" t="s">
        <v>54</v>
      </c>
      <c r="P285" t="s">
        <v>946</v>
      </c>
      <c r="Q285" t="s">
        <v>2663</v>
      </c>
      <c r="R285" t="s">
        <v>1735</v>
      </c>
    </row>
    <row r="286" spans="1:18" x14ac:dyDescent="0.25">
      <c r="A286" s="28" t="str">
        <f t="shared" si="4"/>
        <v>00378522Minors Lane Elementary School8510 Minor LnLouisvilleKY40219</v>
      </c>
      <c r="B286" s="29" t="s">
        <v>8225</v>
      </c>
      <c r="C286" t="s">
        <v>3215</v>
      </c>
      <c r="D286" t="s">
        <v>3633</v>
      </c>
      <c r="E286" t="s">
        <v>1577</v>
      </c>
      <c r="F286" t="s">
        <v>1578</v>
      </c>
      <c r="G286" t="s">
        <v>382</v>
      </c>
      <c r="H286" t="s">
        <v>54</v>
      </c>
      <c r="I286" t="s">
        <v>1387</v>
      </c>
      <c r="J286" t="s">
        <v>1736</v>
      </c>
      <c r="K286" t="s">
        <v>1577</v>
      </c>
      <c r="L286" t="s">
        <v>8554</v>
      </c>
      <c r="M286" t="s">
        <v>3133</v>
      </c>
      <c r="N286" t="s">
        <v>10</v>
      </c>
      <c r="O286" t="s">
        <v>54</v>
      </c>
      <c r="P286" t="s">
        <v>946</v>
      </c>
      <c r="Q286" t="s">
        <v>2663</v>
      </c>
      <c r="R286" t="s">
        <v>1735</v>
      </c>
    </row>
    <row r="287" spans="1:18" x14ac:dyDescent="0.25">
      <c r="A287" s="28" t="str">
        <f t="shared" si="4"/>
        <v>00378522Norton Elementary School8101 Brownsboro RdLouisvilleKY40241</v>
      </c>
      <c r="B287" s="29" t="s">
        <v>8225</v>
      </c>
      <c r="C287" t="s">
        <v>3215</v>
      </c>
      <c r="D287" t="s">
        <v>3675</v>
      </c>
      <c r="E287" t="s">
        <v>1585</v>
      </c>
      <c r="F287" t="s">
        <v>1586</v>
      </c>
      <c r="G287" t="s">
        <v>382</v>
      </c>
      <c r="H287" t="s">
        <v>54</v>
      </c>
      <c r="I287" t="s">
        <v>1560</v>
      </c>
      <c r="J287" t="s">
        <v>1736</v>
      </c>
      <c r="K287" t="s">
        <v>1585</v>
      </c>
      <c r="L287" t="s">
        <v>8555</v>
      </c>
      <c r="M287" t="s">
        <v>3133</v>
      </c>
      <c r="N287" t="s">
        <v>10</v>
      </c>
      <c r="O287" t="s">
        <v>54</v>
      </c>
      <c r="P287" t="s">
        <v>946</v>
      </c>
      <c r="Q287" t="s">
        <v>2663</v>
      </c>
      <c r="R287" t="s">
        <v>1735</v>
      </c>
    </row>
    <row r="288" spans="1:18" x14ac:dyDescent="0.25">
      <c r="A288" s="28" t="str">
        <f t="shared" si="4"/>
        <v>00378522Norton Commons Elementary Sch10941 Kings Crown DrProspectKY40059</v>
      </c>
      <c r="B288" s="29" t="s">
        <v>8225</v>
      </c>
      <c r="C288" t="s">
        <v>3215</v>
      </c>
      <c r="D288" t="s">
        <v>3674</v>
      </c>
      <c r="E288" t="s">
        <v>1580</v>
      </c>
      <c r="F288" t="s">
        <v>1581</v>
      </c>
      <c r="G288" t="s">
        <v>1582</v>
      </c>
      <c r="H288" t="s">
        <v>54</v>
      </c>
      <c r="I288" t="s">
        <v>1583</v>
      </c>
      <c r="J288" t="s">
        <v>1736</v>
      </c>
      <c r="K288" t="s">
        <v>1580</v>
      </c>
      <c r="L288" t="s">
        <v>8556</v>
      </c>
      <c r="M288" t="s">
        <v>3133</v>
      </c>
      <c r="N288" t="s">
        <v>10</v>
      </c>
      <c r="O288" t="s">
        <v>54</v>
      </c>
      <c r="P288" t="s">
        <v>946</v>
      </c>
      <c r="Q288" t="s">
        <v>2663</v>
      </c>
      <c r="R288" t="s">
        <v>1735</v>
      </c>
    </row>
    <row r="289" spans="1:18" x14ac:dyDescent="0.25">
      <c r="A289" s="28" t="str">
        <f t="shared" si="4"/>
        <v>00378522Slaughter ES3805 Fern Valley RdLouisvilleKY40219</v>
      </c>
      <c r="B289" s="29" t="s">
        <v>8225</v>
      </c>
      <c r="C289" t="s">
        <v>3215</v>
      </c>
      <c r="D289" t="s">
        <v>3755</v>
      </c>
      <c r="E289" t="s">
        <v>4427</v>
      </c>
      <c r="F289" t="s">
        <v>1614</v>
      </c>
      <c r="G289" t="s">
        <v>382</v>
      </c>
      <c r="H289" t="s">
        <v>54</v>
      </c>
      <c r="I289" t="s">
        <v>1387</v>
      </c>
      <c r="J289" t="s">
        <v>1736</v>
      </c>
      <c r="K289" t="s">
        <v>4427</v>
      </c>
      <c r="L289" t="s">
        <v>8557</v>
      </c>
      <c r="M289" t="s">
        <v>3133</v>
      </c>
      <c r="N289" t="s">
        <v>10</v>
      </c>
      <c r="O289" t="s">
        <v>54</v>
      </c>
      <c r="P289" t="s">
        <v>946</v>
      </c>
      <c r="Q289" t="s">
        <v>2663</v>
      </c>
      <c r="R289" t="s">
        <v>1735</v>
      </c>
    </row>
    <row r="290" spans="1:18" x14ac:dyDescent="0.25">
      <c r="A290" s="28" t="str">
        <f t="shared" si="4"/>
        <v>00378522Stonestreet Elementary School10007 Stonestreet RdLouisvilleKY40272</v>
      </c>
      <c r="B290" s="29" t="s">
        <v>8225</v>
      </c>
      <c r="C290" t="s">
        <v>3215</v>
      </c>
      <c r="D290" t="s">
        <v>3782</v>
      </c>
      <c r="E290" t="s">
        <v>1621</v>
      </c>
      <c r="F290" t="s">
        <v>1622</v>
      </c>
      <c r="G290" t="s">
        <v>382</v>
      </c>
      <c r="H290" t="s">
        <v>54</v>
      </c>
      <c r="I290" t="s">
        <v>1444</v>
      </c>
      <c r="J290" t="s">
        <v>1736</v>
      </c>
      <c r="K290" t="s">
        <v>1621</v>
      </c>
      <c r="L290" t="s">
        <v>8558</v>
      </c>
      <c r="M290" t="s">
        <v>3133</v>
      </c>
      <c r="N290" t="s">
        <v>10</v>
      </c>
      <c r="O290" t="s">
        <v>54</v>
      </c>
      <c r="P290" t="s">
        <v>946</v>
      </c>
      <c r="Q290" t="s">
        <v>2663</v>
      </c>
      <c r="R290" t="s">
        <v>1735</v>
      </c>
    </row>
    <row r="291" spans="1:18" x14ac:dyDescent="0.25">
      <c r="A291" s="28" t="str">
        <f t="shared" si="4"/>
        <v>00378522Trunnell Elementary School7609 Saint Andrews Church RdLouisvilleKY40214</v>
      </c>
      <c r="B291" s="29" t="s">
        <v>8225</v>
      </c>
      <c r="C291" t="s">
        <v>3215</v>
      </c>
      <c r="D291" t="s">
        <v>3811</v>
      </c>
      <c r="E291" t="s">
        <v>1628</v>
      </c>
      <c r="F291" t="s">
        <v>1629</v>
      </c>
      <c r="G291" t="s">
        <v>382</v>
      </c>
      <c r="H291" t="s">
        <v>54</v>
      </c>
      <c r="I291" t="s">
        <v>1375</v>
      </c>
      <c r="J291" t="s">
        <v>1736</v>
      </c>
      <c r="K291" t="s">
        <v>1628</v>
      </c>
      <c r="L291" t="s">
        <v>8559</v>
      </c>
      <c r="M291" t="s">
        <v>3133</v>
      </c>
      <c r="N291" t="s">
        <v>10</v>
      </c>
      <c r="O291" t="s">
        <v>54</v>
      </c>
      <c r="P291" t="s">
        <v>946</v>
      </c>
      <c r="Q291" t="s">
        <v>2663</v>
      </c>
      <c r="R291" t="s">
        <v>1735</v>
      </c>
    </row>
    <row r="292" spans="1:18" x14ac:dyDescent="0.25">
      <c r="A292" s="28" t="str">
        <f t="shared" si="4"/>
        <v>00378522Watterson ES3900 Breckenridge LnLouisvilleKY40218</v>
      </c>
      <c r="B292" s="29" t="s">
        <v>8225</v>
      </c>
      <c r="C292" t="s">
        <v>3215</v>
      </c>
      <c r="D292" t="s">
        <v>3833</v>
      </c>
      <c r="E292" t="s">
        <v>4417</v>
      </c>
      <c r="F292" t="s">
        <v>1636</v>
      </c>
      <c r="G292" t="s">
        <v>382</v>
      </c>
      <c r="H292" t="s">
        <v>54</v>
      </c>
      <c r="I292" t="s">
        <v>1539</v>
      </c>
      <c r="J292" t="s">
        <v>1736</v>
      </c>
      <c r="K292" t="s">
        <v>4417</v>
      </c>
      <c r="L292" t="s">
        <v>8560</v>
      </c>
      <c r="M292" t="s">
        <v>3133</v>
      </c>
      <c r="N292" t="s">
        <v>10</v>
      </c>
      <c r="O292" t="s">
        <v>54</v>
      </c>
      <c r="P292" t="s">
        <v>946</v>
      </c>
      <c r="Q292" t="s">
        <v>2663</v>
      </c>
      <c r="R292" t="s">
        <v>1735</v>
      </c>
    </row>
    <row r="293" spans="1:18" x14ac:dyDescent="0.25">
      <c r="A293" s="28" t="str">
        <f t="shared" si="4"/>
        <v>00378522Wheatley ES1107 S 17th StLouisvilleKY40210</v>
      </c>
      <c r="B293" s="29" t="s">
        <v>8225</v>
      </c>
      <c r="C293" t="s">
        <v>3215</v>
      </c>
      <c r="D293" t="s">
        <v>3842</v>
      </c>
      <c r="E293" t="s">
        <v>4421</v>
      </c>
      <c r="F293" t="s">
        <v>1642</v>
      </c>
      <c r="G293" t="s">
        <v>382</v>
      </c>
      <c r="H293" t="s">
        <v>54</v>
      </c>
      <c r="I293" t="s">
        <v>1643</v>
      </c>
      <c r="J293" t="s">
        <v>1736</v>
      </c>
      <c r="K293" t="s">
        <v>4421</v>
      </c>
      <c r="L293" t="s">
        <v>8561</v>
      </c>
      <c r="M293" t="s">
        <v>3133</v>
      </c>
      <c r="N293" t="s">
        <v>10</v>
      </c>
      <c r="O293" t="s">
        <v>54</v>
      </c>
      <c r="P293" t="s">
        <v>946</v>
      </c>
      <c r="Q293" t="s">
        <v>2663</v>
      </c>
      <c r="R293" t="s">
        <v>1735</v>
      </c>
    </row>
    <row r="294" spans="1:18" x14ac:dyDescent="0.25">
      <c r="A294" s="28" t="str">
        <f t="shared" si="4"/>
        <v>00378522Wilder ES1913 Herr LnLouisvilleKY40222</v>
      </c>
      <c r="B294" s="29" t="s">
        <v>8225</v>
      </c>
      <c r="C294" t="s">
        <v>3215</v>
      </c>
      <c r="D294" t="s">
        <v>3848</v>
      </c>
      <c r="E294" t="s">
        <v>4412</v>
      </c>
      <c r="F294" t="s">
        <v>1648</v>
      </c>
      <c r="G294" t="s">
        <v>382</v>
      </c>
      <c r="H294" t="s">
        <v>54</v>
      </c>
      <c r="I294" t="s">
        <v>1552</v>
      </c>
      <c r="J294" t="s">
        <v>1736</v>
      </c>
      <c r="K294" t="s">
        <v>4412</v>
      </c>
      <c r="L294" t="s">
        <v>8562</v>
      </c>
      <c r="M294" t="s">
        <v>3133</v>
      </c>
      <c r="N294" t="s">
        <v>10</v>
      </c>
      <c r="O294" t="s">
        <v>54</v>
      </c>
      <c r="P294" t="s">
        <v>946</v>
      </c>
      <c r="Q294" t="s">
        <v>2663</v>
      </c>
      <c r="R294" t="s">
        <v>1735</v>
      </c>
    </row>
    <row r="295" spans="1:18" x14ac:dyDescent="0.25">
      <c r="A295" s="28" t="str">
        <f t="shared" si="4"/>
        <v>00378522Wilt Elementary School6700 Price Lane RdLouisvilleKY40229</v>
      </c>
      <c r="B295" s="29" t="s">
        <v>8225</v>
      </c>
      <c r="C295" t="s">
        <v>3215</v>
      </c>
      <c r="D295" t="s">
        <v>3857</v>
      </c>
      <c r="E295" t="s">
        <v>1652</v>
      </c>
      <c r="F295" t="s">
        <v>1653</v>
      </c>
      <c r="G295" t="s">
        <v>382</v>
      </c>
      <c r="H295" t="s">
        <v>54</v>
      </c>
      <c r="I295" t="s">
        <v>383</v>
      </c>
      <c r="J295" t="s">
        <v>1736</v>
      </c>
      <c r="K295" t="s">
        <v>1652</v>
      </c>
      <c r="L295" t="s">
        <v>8563</v>
      </c>
      <c r="M295" t="s">
        <v>3133</v>
      </c>
      <c r="N295" t="s">
        <v>10</v>
      </c>
      <c r="O295" t="s">
        <v>54</v>
      </c>
      <c r="P295" t="s">
        <v>946</v>
      </c>
      <c r="Q295" t="s">
        <v>2663</v>
      </c>
      <c r="R295" t="s">
        <v>1735</v>
      </c>
    </row>
    <row r="296" spans="1:18" x14ac:dyDescent="0.25">
      <c r="A296" s="28" t="str">
        <f t="shared" si="4"/>
        <v>00378522Beechwood Ind School District50 Beechwood RdFt MitchellKY41017</v>
      </c>
      <c r="B296" s="29" t="s">
        <v>8225</v>
      </c>
      <c r="C296" t="s">
        <v>3215</v>
      </c>
      <c r="D296" t="s">
        <v>3258</v>
      </c>
      <c r="E296" t="s">
        <v>163</v>
      </c>
      <c r="F296" t="s">
        <v>3073</v>
      </c>
      <c r="G296" t="s">
        <v>167</v>
      </c>
      <c r="H296" t="s">
        <v>54</v>
      </c>
      <c r="I296" t="s">
        <v>168</v>
      </c>
      <c r="J296" t="s">
        <v>1736</v>
      </c>
      <c r="K296" t="s">
        <v>163</v>
      </c>
      <c r="L296" t="s">
        <v>8564</v>
      </c>
      <c r="M296" t="s">
        <v>3133</v>
      </c>
      <c r="N296" t="s">
        <v>10</v>
      </c>
      <c r="O296" t="s">
        <v>54</v>
      </c>
      <c r="P296" t="s">
        <v>946</v>
      </c>
      <c r="Q296" t="s">
        <v>2663</v>
      </c>
      <c r="R296" t="s">
        <v>1735</v>
      </c>
    </row>
    <row r="297" spans="1:18" x14ac:dyDescent="0.25">
      <c r="A297" s="28" t="str">
        <f t="shared" si="4"/>
        <v>00378522Hazel Green Elementary School2515 Highway 1394E BernstadtKY40729</v>
      </c>
      <c r="B297" s="29" t="s">
        <v>8225</v>
      </c>
      <c r="C297" t="s">
        <v>3215</v>
      </c>
      <c r="D297" t="s">
        <v>3507</v>
      </c>
      <c r="E297" t="s">
        <v>1819</v>
      </c>
      <c r="F297" t="s">
        <v>1820</v>
      </c>
      <c r="G297" t="s">
        <v>710</v>
      </c>
      <c r="H297" t="s">
        <v>54</v>
      </c>
      <c r="I297" t="s">
        <v>711</v>
      </c>
      <c r="J297" t="s">
        <v>1736</v>
      </c>
      <c r="K297" t="s">
        <v>1819</v>
      </c>
      <c r="L297" t="s">
        <v>8565</v>
      </c>
      <c r="M297" t="s">
        <v>3133</v>
      </c>
      <c r="N297" t="s">
        <v>10</v>
      </c>
      <c r="O297" t="s">
        <v>54</v>
      </c>
      <c r="P297" t="s">
        <v>946</v>
      </c>
      <c r="Q297" t="s">
        <v>2663</v>
      </c>
      <c r="R297" t="s">
        <v>1735</v>
      </c>
    </row>
    <row r="298" spans="1:18" x14ac:dyDescent="0.25">
      <c r="A298" s="28" t="str">
        <f t="shared" si="4"/>
        <v>00378522Keavy Elementary School598 W Highway 312KeavyKY40737</v>
      </c>
      <c r="B298" s="29" t="s">
        <v>8225</v>
      </c>
      <c r="C298" t="s">
        <v>3215</v>
      </c>
      <c r="D298" t="s">
        <v>3552</v>
      </c>
      <c r="E298" t="s">
        <v>1827</v>
      </c>
      <c r="F298" t="s">
        <v>1828</v>
      </c>
      <c r="G298" t="s">
        <v>1829</v>
      </c>
      <c r="H298" t="s">
        <v>54</v>
      </c>
      <c r="I298" t="s">
        <v>1830</v>
      </c>
      <c r="J298" t="s">
        <v>1736</v>
      </c>
      <c r="K298" t="s">
        <v>1827</v>
      </c>
      <c r="L298" t="s">
        <v>8566</v>
      </c>
      <c r="M298" t="s">
        <v>3133</v>
      </c>
      <c r="N298" t="s">
        <v>10</v>
      </c>
      <c r="O298" t="s">
        <v>54</v>
      </c>
      <c r="P298" t="s">
        <v>946</v>
      </c>
      <c r="Q298" t="s">
        <v>2663</v>
      </c>
      <c r="R298" t="s">
        <v>1735</v>
      </c>
    </row>
    <row r="299" spans="1:18" x14ac:dyDescent="0.25">
      <c r="A299" s="28" t="str">
        <f t="shared" si="4"/>
        <v>00378522Sublimity Elementary School900 Sublimity School RdLondonKY40744</v>
      </c>
      <c r="B299" s="29" t="s">
        <v>8225</v>
      </c>
      <c r="C299" t="s">
        <v>3215</v>
      </c>
      <c r="D299" t="s">
        <v>3783</v>
      </c>
      <c r="E299" t="s">
        <v>1835</v>
      </c>
      <c r="F299" t="s">
        <v>1836</v>
      </c>
      <c r="G299" t="s">
        <v>1806</v>
      </c>
      <c r="H299" t="s">
        <v>54</v>
      </c>
      <c r="I299" t="s">
        <v>1811</v>
      </c>
      <c r="J299" t="s">
        <v>1736</v>
      </c>
      <c r="K299" t="s">
        <v>1835</v>
      </c>
      <c r="L299" t="s">
        <v>8567</v>
      </c>
      <c r="M299" t="s">
        <v>3133</v>
      </c>
      <c r="N299" t="s">
        <v>10</v>
      </c>
      <c r="O299" t="s">
        <v>54</v>
      </c>
      <c r="P299" t="s">
        <v>946</v>
      </c>
      <c r="Q299" t="s">
        <v>2663</v>
      </c>
      <c r="R299" t="s">
        <v>1735</v>
      </c>
    </row>
    <row r="300" spans="1:18" x14ac:dyDescent="0.25">
      <c r="A300" s="28" t="str">
        <f t="shared" si="4"/>
        <v>00378522Old Mill ES11540 Highway 44 EMt WashingtonKY40047</v>
      </c>
      <c r="B300" s="29" t="s">
        <v>8225</v>
      </c>
      <c r="C300" t="s">
        <v>3215</v>
      </c>
      <c r="D300" t="s">
        <v>3678</v>
      </c>
      <c r="E300" t="s">
        <v>4145</v>
      </c>
      <c r="F300" t="s">
        <v>393</v>
      </c>
      <c r="G300" t="s">
        <v>369</v>
      </c>
      <c r="H300" t="s">
        <v>54</v>
      </c>
      <c r="I300" t="s">
        <v>370</v>
      </c>
      <c r="J300" t="s">
        <v>1736</v>
      </c>
      <c r="K300" t="s">
        <v>4145</v>
      </c>
      <c r="L300" t="s">
        <v>8568</v>
      </c>
      <c r="M300" t="s">
        <v>3133</v>
      </c>
      <c r="N300" t="s">
        <v>10</v>
      </c>
      <c r="O300" t="s">
        <v>54</v>
      </c>
      <c r="P300" t="s">
        <v>946</v>
      </c>
      <c r="Q300" t="s">
        <v>2663</v>
      </c>
      <c r="R300" t="s">
        <v>1735</v>
      </c>
    </row>
    <row r="301" spans="1:18" x14ac:dyDescent="0.25">
      <c r="A301" s="28" t="str">
        <f t="shared" si="4"/>
        <v>00378522Nichols Elementary School10665 Highway 44 WWest PointKY40177</v>
      </c>
      <c r="B301" s="29" t="s">
        <v>8225</v>
      </c>
      <c r="C301" t="s">
        <v>3215</v>
      </c>
      <c r="D301" t="s">
        <v>3655</v>
      </c>
      <c r="E301" t="s">
        <v>388</v>
      </c>
      <c r="F301" t="s">
        <v>389</v>
      </c>
      <c r="G301" t="s">
        <v>390</v>
      </c>
      <c r="H301" t="s">
        <v>54</v>
      </c>
      <c r="I301" t="s">
        <v>391</v>
      </c>
      <c r="J301" t="s">
        <v>1736</v>
      </c>
      <c r="K301" t="s">
        <v>388</v>
      </c>
      <c r="L301" t="s">
        <v>8569</v>
      </c>
      <c r="M301" t="s">
        <v>3133</v>
      </c>
      <c r="N301" t="s">
        <v>10</v>
      </c>
      <c r="O301" t="s">
        <v>54</v>
      </c>
      <c r="P301" t="s">
        <v>946</v>
      </c>
      <c r="Q301" t="s">
        <v>2663</v>
      </c>
      <c r="R301" t="s">
        <v>1735</v>
      </c>
    </row>
    <row r="302" spans="1:18" x14ac:dyDescent="0.25">
      <c r="A302" s="28" t="str">
        <f t="shared" si="4"/>
        <v>00378522Mt Washington Elementary Sch9234 Highway 44 EMt WashingtonKY40047</v>
      </c>
      <c r="B302" s="29" t="s">
        <v>8225</v>
      </c>
      <c r="C302" t="s">
        <v>3215</v>
      </c>
      <c r="D302" t="s">
        <v>3642</v>
      </c>
      <c r="E302" t="s">
        <v>385</v>
      </c>
      <c r="F302" t="s">
        <v>386</v>
      </c>
      <c r="G302" t="s">
        <v>369</v>
      </c>
      <c r="H302" t="s">
        <v>54</v>
      </c>
      <c r="I302" t="s">
        <v>370</v>
      </c>
      <c r="J302" t="s">
        <v>1736</v>
      </c>
      <c r="K302" t="s">
        <v>385</v>
      </c>
      <c r="L302" t="s">
        <v>8570</v>
      </c>
      <c r="M302" t="s">
        <v>3133</v>
      </c>
      <c r="N302" t="s">
        <v>10</v>
      </c>
      <c r="O302" t="s">
        <v>54</v>
      </c>
      <c r="P302" t="s">
        <v>946</v>
      </c>
      <c r="Q302" t="s">
        <v>2663</v>
      </c>
      <c r="R302" t="s">
        <v>1735</v>
      </c>
    </row>
    <row r="303" spans="1:18" x14ac:dyDescent="0.25">
      <c r="A303" s="28" t="str">
        <f t="shared" si="4"/>
        <v>00378522Maryville Elementary School4504 Summers DrLouisvilleKY40229</v>
      </c>
      <c r="B303" s="29" t="s">
        <v>8225</v>
      </c>
      <c r="C303" t="s">
        <v>3215</v>
      </c>
      <c r="D303" t="s">
        <v>3613</v>
      </c>
      <c r="E303" t="s">
        <v>380</v>
      </c>
      <c r="F303" t="s">
        <v>381</v>
      </c>
      <c r="G303" t="s">
        <v>382</v>
      </c>
      <c r="H303" t="s">
        <v>54</v>
      </c>
      <c r="I303" t="s">
        <v>383</v>
      </c>
      <c r="J303" t="s">
        <v>1736</v>
      </c>
      <c r="K303" t="s">
        <v>380</v>
      </c>
      <c r="L303" t="s">
        <v>8571</v>
      </c>
      <c r="M303" t="s">
        <v>3133</v>
      </c>
      <c r="N303" t="s">
        <v>10</v>
      </c>
      <c r="O303" t="s">
        <v>54</v>
      </c>
      <c r="P303" t="s">
        <v>946</v>
      </c>
      <c r="Q303" t="s">
        <v>2663</v>
      </c>
      <c r="R303" t="s">
        <v>1735</v>
      </c>
    </row>
    <row r="304" spans="1:18" x14ac:dyDescent="0.25">
      <c r="A304" s="28" t="str">
        <f t="shared" si="4"/>
        <v>00378522Lebanon Junction Elem School10920 S Preston HwyLebanon JctKY40150</v>
      </c>
      <c r="B304" s="29" t="s">
        <v>8225</v>
      </c>
      <c r="C304" t="s">
        <v>3215</v>
      </c>
      <c r="D304" t="s">
        <v>3574</v>
      </c>
      <c r="E304" t="s">
        <v>375</v>
      </c>
      <c r="F304" t="s">
        <v>376</v>
      </c>
      <c r="G304" t="s">
        <v>377</v>
      </c>
      <c r="H304" t="s">
        <v>54</v>
      </c>
      <c r="I304" t="s">
        <v>378</v>
      </c>
      <c r="J304" t="s">
        <v>1736</v>
      </c>
      <c r="K304" t="s">
        <v>375</v>
      </c>
      <c r="L304" t="s">
        <v>8572</v>
      </c>
      <c r="M304" t="s">
        <v>3133</v>
      </c>
      <c r="N304" t="s">
        <v>10</v>
      </c>
      <c r="O304" t="s">
        <v>54</v>
      </c>
      <c r="P304" t="s">
        <v>946</v>
      </c>
      <c r="Q304" t="s">
        <v>2663</v>
      </c>
      <c r="R304" t="s">
        <v>1735</v>
      </c>
    </row>
    <row r="305" spans="1:18" x14ac:dyDescent="0.25">
      <c r="A305" s="28" t="str">
        <f t="shared" si="4"/>
        <v>00378522Freedom Elementary School4682 N Preston HwyShepherdsvlleKY40165</v>
      </c>
      <c r="B305" s="29" t="s">
        <v>8225</v>
      </c>
      <c r="C305" t="s">
        <v>3215</v>
      </c>
      <c r="D305" t="s">
        <v>3482</v>
      </c>
      <c r="E305" t="s">
        <v>372</v>
      </c>
      <c r="F305" t="s">
        <v>373</v>
      </c>
      <c r="G305" t="s">
        <v>365</v>
      </c>
      <c r="H305" t="s">
        <v>54</v>
      </c>
      <c r="I305" t="s">
        <v>366</v>
      </c>
      <c r="J305" t="s">
        <v>1736</v>
      </c>
      <c r="K305" t="s">
        <v>372</v>
      </c>
      <c r="L305" t="s">
        <v>8573</v>
      </c>
      <c r="M305" t="s">
        <v>3133</v>
      </c>
      <c r="N305" t="s">
        <v>10</v>
      </c>
      <c r="O305" t="s">
        <v>54</v>
      </c>
      <c r="P305" t="s">
        <v>946</v>
      </c>
      <c r="Q305" t="s">
        <v>2663</v>
      </c>
      <c r="R305" t="s">
        <v>1735</v>
      </c>
    </row>
    <row r="306" spans="1:18" x14ac:dyDescent="0.25">
      <c r="A306" s="28" t="str">
        <f t="shared" si="4"/>
        <v>00378522Crossroads Elementary School156 Erin CirMt WashingtonKY40047</v>
      </c>
      <c r="B306" s="29" t="s">
        <v>8225</v>
      </c>
      <c r="C306" t="s">
        <v>3215</v>
      </c>
      <c r="D306" t="s">
        <v>3406</v>
      </c>
      <c r="E306" t="s">
        <v>156</v>
      </c>
      <c r="F306" t="s">
        <v>368</v>
      </c>
      <c r="G306" t="s">
        <v>369</v>
      </c>
      <c r="H306" t="s">
        <v>54</v>
      </c>
      <c r="I306" t="s">
        <v>370</v>
      </c>
      <c r="J306" t="s">
        <v>1736</v>
      </c>
      <c r="K306" t="s">
        <v>156</v>
      </c>
      <c r="L306" t="s">
        <v>8574</v>
      </c>
      <c r="M306" t="s">
        <v>3133</v>
      </c>
      <c r="N306" t="s">
        <v>10</v>
      </c>
      <c r="O306" t="s">
        <v>54</v>
      </c>
      <c r="P306" t="s">
        <v>946</v>
      </c>
      <c r="Q306" t="s">
        <v>2663</v>
      </c>
      <c r="R306" t="s">
        <v>1735</v>
      </c>
    </row>
    <row r="307" spans="1:18" x14ac:dyDescent="0.25">
      <c r="A307" s="28" t="str">
        <f t="shared" si="4"/>
        <v>00378522Cedar Grove Elementary School1900 Cedar Grove RdShepherdsvlleKY40165</v>
      </c>
      <c r="B307" s="29" t="s">
        <v>8225</v>
      </c>
      <c r="C307" t="s">
        <v>3215</v>
      </c>
      <c r="D307" t="s">
        <v>3359</v>
      </c>
      <c r="E307" t="s">
        <v>363</v>
      </c>
      <c r="F307" t="s">
        <v>364</v>
      </c>
      <c r="G307" t="s">
        <v>365</v>
      </c>
      <c r="H307" t="s">
        <v>54</v>
      </c>
      <c r="I307" t="s">
        <v>366</v>
      </c>
      <c r="J307" t="s">
        <v>1736</v>
      </c>
      <c r="K307" t="s">
        <v>363</v>
      </c>
      <c r="L307" t="s">
        <v>8575</v>
      </c>
      <c r="M307" t="s">
        <v>3133</v>
      </c>
      <c r="N307" t="s">
        <v>10</v>
      </c>
      <c r="O307" t="s">
        <v>54</v>
      </c>
      <c r="P307" t="s">
        <v>946</v>
      </c>
      <c r="Q307" t="s">
        <v>2663</v>
      </c>
      <c r="R307" t="s">
        <v>1735</v>
      </c>
    </row>
    <row r="308" spans="1:18" x14ac:dyDescent="0.25">
      <c r="A308" s="28" t="str">
        <f t="shared" si="4"/>
        <v>00378522Prestonsburg Elementary School140 Clark DrPrestonsburgKY41653</v>
      </c>
      <c r="B308" s="29" t="s">
        <v>8225</v>
      </c>
      <c r="C308" t="s">
        <v>3215</v>
      </c>
      <c r="D308" t="s">
        <v>3705</v>
      </c>
      <c r="E308" t="s">
        <v>932</v>
      </c>
      <c r="F308" t="s">
        <v>933</v>
      </c>
      <c r="G308" t="s">
        <v>934</v>
      </c>
      <c r="H308" t="s">
        <v>54</v>
      </c>
      <c r="I308" t="s">
        <v>935</v>
      </c>
      <c r="J308" t="s">
        <v>1736</v>
      </c>
      <c r="K308" t="s">
        <v>932</v>
      </c>
      <c r="L308" t="s">
        <v>8576</v>
      </c>
      <c r="M308" t="s">
        <v>3133</v>
      </c>
      <c r="N308" t="s">
        <v>10</v>
      </c>
      <c r="O308" t="s">
        <v>54</v>
      </c>
      <c r="P308" t="s">
        <v>946</v>
      </c>
      <c r="Q308" t="s">
        <v>2663</v>
      </c>
      <c r="R308" t="s">
        <v>1735</v>
      </c>
    </row>
    <row r="309" spans="1:18" x14ac:dyDescent="0.25">
      <c r="A309" s="28" t="str">
        <f t="shared" si="4"/>
        <v>00378522J M Stumbo Elementary School6945 Ky Route 979GrethelKY41631</v>
      </c>
      <c r="B309" s="29" t="s">
        <v>8225</v>
      </c>
      <c r="C309" t="s">
        <v>3215</v>
      </c>
      <c r="D309" t="s">
        <v>3531</v>
      </c>
      <c r="E309" t="s">
        <v>922</v>
      </c>
      <c r="F309" t="s">
        <v>923</v>
      </c>
      <c r="G309" t="s">
        <v>924</v>
      </c>
      <c r="H309" t="s">
        <v>54</v>
      </c>
      <c r="I309" t="s">
        <v>925</v>
      </c>
      <c r="J309" t="s">
        <v>1736</v>
      </c>
      <c r="K309" t="s">
        <v>922</v>
      </c>
      <c r="L309" t="s">
        <v>8577</v>
      </c>
      <c r="M309" t="s">
        <v>3133</v>
      </c>
      <c r="N309" t="s">
        <v>10</v>
      </c>
      <c r="O309" t="s">
        <v>54</v>
      </c>
      <c r="P309" t="s">
        <v>946</v>
      </c>
      <c r="Q309" t="s">
        <v>2663</v>
      </c>
      <c r="R309" t="s">
        <v>1735</v>
      </c>
    </row>
    <row r="310" spans="1:18" x14ac:dyDescent="0.25">
      <c r="A310" s="28" t="str">
        <f t="shared" si="4"/>
        <v>00378522South Floyd Elementary School299 Mt Raider DrHi HatKY41636</v>
      </c>
      <c r="B310" s="29" t="s">
        <v>8225</v>
      </c>
      <c r="C310" t="s">
        <v>3215</v>
      </c>
      <c r="D310" t="s">
        <v>3759</v>
      </c>
      <c r="E310" t="s">
        <v>937</v>
      </c>
      <c r="F310" t="s">
        <v>938</v>
      </c>
      <c r="G310" t="s">
        <v>939</v>
      </c>
      <c r="H310" t="s">
        <v>54</v>
      </c>
      <c r="I310" t="s">
        <v>940</v>
      </c>
      <c r="J310" t="s">
        <v>1736</v>
      </c>
      <c r="K310" t="s">
        <v>937</v>
      </c>
      <c r="L310" t="s">
        <v>8578</v>
      </c>
      <c r="M310" t="s">
        <v>3133</v>
      </c>
      <c r="N310" t="s">
        <v>10</v>
      </c>
      <c r="O310" t="s">
        <v>54</v>
      </c>
      <c r="P310" t="s">
        <v>946</v>
      </c>
      <c r="Q310" t="s">
        <v>2663</v>
      </c>
      <c r="R310" t="s">
        <v>1735</v>
      </c>
    </row>
    <row r="311" spans="1:18" x14ac:dyDescent="0.25">
      <c r="A311" s="28" t="str">
        <f t="shared" si="4"/>
        <v>00378522McCreary Co School District120 Raider WayStearnsKY42647</v>
      </c>
      <c r="B311" s="29" t="s">
        <v>8225</v>
      </c>
      <c r="C311" t="s">
        <v>3215</v>
      </c>
      <c r="D311" t="s">
        <v>3615</v>
      </c>
      <c r="E311" t="s">
        <v>2106</v>
      </c>
      <c r="F311" t="s">
        <v>3147</v>
      </c>
      <c r="G311" t="s">
        <v>3148</v>
      </c>
      <c r="H311" t="s">
        <v>54</v>
      </c>
      <c r="I311" t="s">
        <v>3149</v>
      </c>
      <c r="J311" t="s">
        <v>1736</v>
      </c>
      <c r="K311" t="s">
        <v>2106</v>
      </c>
      <c r="L311" t="s">
        <v>8579</v>
      </c>
      <c r="M311" t="s">
        <v>3133</v>
      </c>
      <c r="N311" t="s">
        <v>10</v>
      </c>
      <c r="O311" t="s">
        <v>54</v>
      </c>
      <c r="P311" t="s">
        <v>946</v>
      </c>
      <c r="Q311" t="s">
        <v>2663</v>
      </c>
      <c r="R311" t="s">
        <v>1735</v>
      </c>
    </row>
    <row r="312" spans="1:18" x14ac:dyDescent="0.25">
      <c r="A312" s="28" t="str">
        <f t="shared" si="4"/>
        <v>00378522William Wells Brown Elem Sch555 E Fifth StLexingtonKY40508</v>
      </c>
      <c r="B312" s="29" t="s">
        <v>8225</v>
      </c>
      <c r="C312" t="s">
        <v>3215</v>
      </c>
      <c r="D312" t="s">
        <v>3854</v>
      </c>
      <c r="E312" t="s">
        <v>882</v>
      </c>
      <c r="F312" t="s">
        <v>883</v>
      </c>
      <c r="G312" t="s">
        <v>776</v>
      </c>
      <c r="H312" t="s">
        <v>54</v>
      </c>
      <c r="I312" t="s">
        <v>792</v>
      </c>
      <c r="J312" t="s">
        <v>1736</v>
      </c>
      <c r="K312" t="s">
        <v>882</v>
      </c>
      <c r="L312" t="s">
        <v>8580</v>
      </c>
      <c r="M312" t="s">
        <v>3133</v>
      </c>
      <c r="N312" t="s">
        <v>10</v>
      </c>
      <c r="O312" t="s">
        <v>54</v>
      </c>
      <c r="P312" t="s">
        <v>946</v>
      </c>
      <c r="Q312" t="s">
        <v>2663</v>
      </c>
      <c r="R312" t="s">
        <v>1735</v>
      </c>
    </row>
    <row r="313" spans="1:18" x14ac:dyDescent="0.25">
      <c r="A313" s="28" t="str">
        <f t="shared" si="4"/>
        <v>00378522Coventry Oak Elementary School2441 Huntly PlLexingtonKY40511</v>
      </c>
      <c r="B313" s="29" t="s">
        <v>8225</v>
      </c>
      <c r="C313" t="s">
        <v>3215</v>
      </c>
      <c r="D313" t="s">
        <v>3397</v>
      </c>
      <c r="E313" t="s">
        <v>808</v>
      </c>
      <c r="F313" t="s">
        <v>809</v>
      </c>
      <c r="G313" t="s">
        <v>776</v>
      </c>
      <c r="H313" t="s">
        <v>54</v>
      </c>
      <c r="I313" t="s">
        <v>810</v>
      </c>
      <c r="J313" t="s">
        <v>1736</v>
      </c>
      <c r="K313" t="s">
        <v>808</v>
      </c>
      <c r="L313" t="s">
        <v>8581</v>
      </c>
      <c r="M313" t="s">
        <v>3133</v>
      </c>
      <c r="N313" t="s">
        <v>10</v>
      </c>
      <c r="O313" t="s">
        <v>54</v>
      </c>
      <c r="P313" t="s">
        <v>946</v>
      </c>
      <c r="Q313" t="s">
        <v>2663</v>
      </c>
      <c r="R313" t="s">
        <v>1735</v>
      </c>
    </row>
    <row r="314" spans="1:18" x14ac:dyDescent="0.25">
      <c r="A314" s="28" t="str">
        <f t="shared" si="4"/>
        <v>00378522Cassidy Elementary School1125 Tates Creek RdLexingtonKY40502</v>
      </c>
      <c r="B314" s="29" t="s">
        <v>8225</v>
      </c>
      <c r="C314" t="s">
        <v>3215</v>
      </c>
      <c r="D314" t="s">
        <v>3353</v>
      </c>
      <c r="E314" t="s">
        <v>801</v>
      </c>
      <c r="F314" t="s">
        <v>802</v>
      </c>
      <c r="G314" t="s">
        <v>776</v>
      </c>
      <c r="H314" t="s">
        <v>54</v>
      </c>
      <c r="I314" t="s">
        <v>785</v>
      </c>
      <c r="J314" t="s">
        <v>1736</v>
      </c>
      <c r="K314" t="s">
        <v>801</v>
      </c>
      <c r="L314" t="s">
        <v>8582</v>
      </c>
      <c r="M314" t="s">
        <v>3133</v>
      </c>
      <c r="N314" t="s">
        <v>10</v>
      </c>
      <c r="O314" t="s">
        <v>54</v>
      </c>
      <c r="P314" t="s">
        <v>946</v>
      </c>
      <c r="Q314" t="s">
        <v>2663</v>
      </c>
      <c r="R314" t="s">
        <v>1735</v>
      </c>
    </row>
    <row r="315" spans="1:18" x14ac:dyDescent="0.25">
      <c r="A315" s="28" t="str">
        <f t="shared" si="4"/>
        <v>00378522Cassidy Elementary School1125 Tates Creek RdLexingtonKY40502</v>
      </c>
      <c r="B315" s="29" t="s">
        <v>8225</v>
      </c>
      <c r="C315" t="s">
        <v>3215</v>
      </c>
      <c r="D315" t="s">
        <v>3352</v>
      </c>
      <c r="E315" t="s">
        <v>801</v>
      </c>
      <c r="F315" t="s">
        <v>802</v>
      </c>
      <c r="G315" t="s">
        <v>776</v>
      </c>
      <c r="H315" t="s">
        <v>54</v>
      </c>
      <c r="I315" t="s">
        <v>785</v>
      </c>
      <c r="J315" t="s">
        <v>1736</v>
      </c>
      <c r="K315" t="s">
        <v>801</v>
      </c>
      <c r="L315" t="s">
        <v>8583</v>
      </c>
      <c r="M315" t="s">
        <v>3133</v>
      </c>
      <c r="N315" t="s">
        <v>10</v>
      </c>
      <c r="O315" t="s">
        <v>54</v>
      </c>
      <c r="P315" t="s">
        <v>946</v>
      </c>
      <c r="Q315" t="s">
        <v>2663</v>
      </c>
      <c r="R315" t="s">
        <v>1735</v>
      </c>
    </row>
    <row r="316" spans="1:18" x14ac:dyDescent="0.25">
      <c r="A316" s="28" t="str">
        <f t="shared" ref="A316:A379" si="5">R316&amp;K316&amp;F316&amp;G316&amp;H316&amp;I316</f>
        <v>00378522Breckinridge Elementary School2101 Saint Mathilda DrLexingtonKY40502</v>
      </c>
      <c r="B316" s="29" t="s">
        <v>8225</v>
      </c>
      <c r="C316" t="s">
        <v>3215</v>
      </c>
      <c r="D316" t="s">
        <v>3304</v>
      </c>
      <c r="E316" t="s">
        <v>794</v>
      </c>
      <c r="F316" t="s">
        <v>795</v>
      </c>
      <c r="G316" t="s">
        <v>776</v>
      </c>
      <c r="H316" t="s">
        <v>54</v>
      </c>
      <c r="I316" t="s">
        <v>785</v>
      </c>
      <c r="J316" t="s">
        <v>1736</v>
      </c>
      <c r="K316" t="s">
        <v>794</v>
      </c>
      <c r="L316" t="s">
        <v>8584</v>
      </c>
      <c r="M316" t="s">
        <v>3133</v>
      </c>
      <c r="N316" t="s">
        <v>10</v>
      </c>
      <c r="O316" t="s">
        <v>54</v>
      </c>
      <c r="P316" t="s">
        <v>946</v>
      </c>
      <c r="Q316" t="s">
        <v>2663</v>
      </c>
      <c r="R316" t="s">
        <v>1735</v>
      </c>
    </row>
    <row r="317" spans="1:18" x14ac:dyDescent="0.25">
      <c r="A317" s="28" t="str">
        <f t="shared" si="5"/>
        <v>00378522Owsley Co School District14 Old Ky 11BoonevilleKY41314</v>
      </c>
      <c r="B317" s="29" t="s">
        <v>8225</v>
      </c>
      <c r="C317" t="s">
        <v>3215</v>
      </c>
      <c r="D317" t="s">
        <v>3687</v>
      </c>
      <c r="E317" t="s">
        <v>2371</v>
      </c>
      <c r="F317" t="s">
        <v>3167</v>
      </c>
      <c r="G317" t="s">
        <v>326</v>
      </c>
      <c r="H317" t="s">
        <v>54</v>
      </c>
      <c r="I317" t="s">
        <v>327</v>
      </c>
      <c r="J317" t="s">
        <v>1736</v>
      </c>
      <c r="K317" t="s">
        <v>2371</v>
      </c>
      <c r="L317" t="s">
        <v>8585</v>
      </c>
      <c r="M317" t="s">
        <v>3133</v>
      </c>
      <c r="N317" t="s">
        <v>10</v>
      </c>
      <c r="O317" t="s">
        <v>54</v>
      </c>
      <c r="P317" t="s">
        <v>946</v>
      </c>
      <c r="Q317" t="s">
        <v>2663</v>
      </c>
      <c r="R317" t="s">
        <v>1735</v>
      </c>
    </row>
    <row r="318" spans="1:18" x14ac:dyDescent="0.25">
      <c r="A318" s="28" t="str">
        <f t="shared" si="5"/>
        <v>00378522Henderson Co School District1805 2nd StHendersonKY42420</v>
      </c>
      <c r="B318" s="29" t="s">
        <v>8225</v>
      </c>
      <c r="C318" t="s">
        <v>3215</v>
      </c>
      <c r="D318" t="s">
        <v>3508</v>
      </c>
      <c r="E318" t="s">
        <v>1261</v>
      </c>
      <c r="F318" t="s">
        <v>3122</v>
      </c>
      <c r="G318" t="s">
        <v>1269</v>
      </c>
      <c r="H318" t="s">
        <v>54</v>
      </c>
      <c r="I318" t="s">
        <v>1270</v>
      </c>
      <c r="J318" t="s">
        <v>1736</v>
      </c>
      <c r="K318" t="s">
        <v>1261</v>
      </c>
      <c r="L318" t="s">
        <v>8586</v>
      </c>
      <c r="M318" t="s">
        <v>3133</v>
      </c>
      <c r="N318" t="s">
        <v>10</v>
      </c>
      <c r="O318" t="s">
        <v>54</v>
      </c>
      <c r="P318" t="s">
        <v>946</v>
      </c>
      <c r="Q318" t="s">
        <v>2663</v>
      </c>
      <c r="R318" t="s">
        <v>1735</v>
      </c>
    </row>
    <row r="319" spans="1:18" x14ac:dyDescent="0.25">
      <c r="A319" s="28" t="str">
        <f t="shared" si="5"/>
        <v>00378522Science Hill ES6007 N Highway 27Science HillKY42553</v>
      </c>
      <c r="B319" s="29" t="s">
        <v>8225</v>
      </c>
      <c r="C319" t="s">
        <v>3215</v>
      </c>
      <c r="D319" t="s">
        <v>3745</v>
      </c>
      <c r="E319" t="s">
        <v>5082</v>
      </c>
      <c r="F319" t="s">
        <v>2603</v>
      </c>
      <c r="G319" t="s">
        <v>2604</v>
      </c>
      <c r="H319" t="s">
        <v>54</v>
      </c>
      <c r="I319" t="s">
        <v>2605</v>
      </c>
      <c r="J319" t="s">
        <v>1736</v>
      </c>
      <c r="K319" t="s">
        <v>5082</v>
      </c>
      <c r="L319" t="s">
        <v>8587</v>
      </c>
      <c r="M319" t="s">
        <v>3133</v>
      </c>
      <c r="N319" t="s">
        <v>10</v>
      </c>
      <c r="O319" t="s">
        <v>54</v>
      </c>
      <c r="P319" t="s">
        <v>946</v>
      </c>
      <c r="Q319" t="s">
        <v>2663</v>
      </c>
      <c r="R319" t="s">
        <v>1735</v>
      </c>
    </row>
    <row r="320" spans="1:18" x14ac:dyDescent="0.25">
      <c r="A320" s="28" t="str">
        <f t="shared" si="5"/>
        <v>00378522Carlisle Co Elementary School4557 State Route 1377BardwellKY42023</v>
      </c>
      <c r="B320" s="29" t="s">
        <v>8225</v>
      </c>
      <c r="C320" t="s">
        <v>3215</v>
      </c>
      <c r="D320" t="s">
        <v>3346</v>
      </c>
      <c r="E320" t="s">
        <v>459</v>
      </c>
      <c r="F320" t="s">
        <v>460</v>
      </c>
      <c r="G320" t="s">
        <v>461</v>
      </c>
      <c r="H320" t="s">
        <v>54</v>
      </c>
      <c r="I320" t="s">
        <v>462</v>
      </c>
      <c r="J320" t="s">
        <v>1736</v>
      </c>
      <c r="K320" t="s">
        <v>459</v>
      </c>
      <c r="L320" t="s">
        <v>8588</v>
      </c>
      <c r="M320" t="s">
        <v>3133</v>
      </c>
      <c r="N320" t="s">
        <v>10</v>
      </c>
      <c r="O320" t="s">
        <v>54</v>
      </c>
      <c r="P320" t="s">
        <v>946</v>
      </c>
      <c r="Q320" t="s">
        <v>2663</v>
      </c>
      <c r="R320" t="s">
        <v>1735</v>
      </c>
    </row>
    <row r="321" spans="1:18" x14ac:dyDescent="0.25">
      <c r="A321" s="28" t="str">
        <f t="shared" si="5"/>
        <v>00378522Clinton Co Early Childhood Ctr204 King DrAlbanyKY42602</v>
      </c>
      <c r="B321" s="29" t="s">
        <v>8225</v>
      </c>
      <c r="C321" t="s">
        <v>3215</v>
      </c>
      <c r="D321" t="s">
        <v>3386</v>
      </c>
      <c r="E321" t="s">
        <v>590</v>
      </c>
      <c r="F321" t="s">
        <v>591</v>
      </c>
      <c r="G321" t="s">
        <v>592</v>
      </c>
      <c r="H321" t="s">
        <v>54</v>
      </c>
      <c r="I321" t="s">
        <v>593</v>
      </c>
      <c r="J321" t="s">
        <v>1736</v>
      </c>
      <c r="K321" t="s">
        <v>590</v>
      </c>
      <c r="L321" t="s">
        <v>8589</v>
      </c>
      <c r="M321" t="s">
        <v>3133</v>
      </c>
      <c r="N321" t="s">
        <v>10</v>
      </c>
      <c r="O321" t="s">
        <v>54</v>
      </c>
      <c r="P321" t="s">
        <v>946</v>
      </c>
      <c r="Q321" t="s">
        <v>2663</v>
      </c>
      <c r="R321" t="s">
        <v>1735</v>
      </c>
    </row>
    <row r="322" spans="1:18" x14ac:dyDescent="0.25">
      <c r="A322" s="28" t="str">
        <f t="shared" si="5"/>
        <v>00378522Brodhead Elementary SchoolPo Box 187BrodheadKY40409</v>
      </c>
      <c r="B322" s="29" t="s">
        <v>8225</v>
      </c>
      <c r="C322" t="s">
        <v>3215</v>
      </c>
      <c r="D322" t="s">
        <v>3310</v>
      </c>
      <c r="E322" t="s">
        <v>2550</v>
      </c>
      <c r="F322" t="s">
        <v>5047</v>
      </c>
      <c r="G322" t="s">
        <v>2551</v>
      </c>
      <c r="H322" t="s">
        <v>54</v>
      </c>
      <c r="I322" t="s">
        <v>2552</v>
      </c>
      <c r="J322" t="s">
        <v>1736</v>
      </c>
      <c r="K322" t="s">
        <v>2550</v>
      </c>
      <c r="L322" t="s">
        <v>8590</v>
      </c>
      <c r="M322" t="s">
        <v>3133</v>
      </c>
      <c r="N322" t="s">
        <v>10</v>
      </c>
      <c r="O322" t="s">
        <v>54</v>
      </c>
      <c r="P322" t="s">
        <v>946</v>
      </c>
      <c r="Q322" t="s">
        <v>2663</v>
      </c>
      <c r="R322" t="s">
        <v>1735</v>
      </c>
    </row>
    <row r="323" spans="1:18" x14ac:dyDescent="0.25">
      <c r="A323" s="28" t="str">
        <f t="shared" si="5"/>
        <v>00378522Hickman Co School District416 N Waterfield DrClintonKY42031</v>
      </c>
      <c r="B323" s="29" t="s">
        <v>8225</v>
      </c>
      <c r="C323" t="s">
        <v>3215</v>
      </c>
      <c r="D323" t="s">
        <v>3512</v>
      </c>
      <c r="E323" t="s">
        <v>1306</v>
      </c>
      <c r="F323" t="s">
        <v>3124</v>
      </c>
      <c r="G323" t="s">
        <v>1310</v>
      </c>
      <c r="H323" t="s">
        <v>54</v>
      </c>
      <c r="I323" t="s">
        <v>1311</v>
      </c>
      <c r="J323" t="s">
        <v>1736</v>
      </c>
      <c r="K323" t="s">
        <v>1306</v>
      </c>
      <c r="L323" t="s">
        <v>8591</v>
      </c>
      <c r="M323" t="s">
        <v>3133</v>
      </c>
      <c r="N323" t="s">
        <v>10</v>
      </c>
      <c r="O323" t="s">
        <v>54</v>
      </c>
      <c r="P323" t="s">
        <v>946</v>
      </c>
      <c r="Q323" t="s">
        <v>2663</v>
      </c>
      <c r="R323" t="s">
        <v>1735</v>
      </c>
    </row>
    <row r="324" spans="1:18" x14ac:dyDescent="0.25">
      <c r="A324" s="28" t="str">
        <f t="shared" si="5"/>
        <v>00378522Somerset Ind School District305 College StSomersetKY42501</v>
      </c>
      <c r="B324" s="29" t="s">
        <v>8225</v>
      </c>
      <c r="C324" t="s">
        <v>3215</v>
      </c>
      <c r="D324" t="s">
        <v>3756</v>
      </c>
      <c r="E324" t="s">
        <v>2666</v>
      </c>
      <c r="F324" t="s">
        <v>3183</v>
      </c>
      <c r="G324" t="s">
        <v>2520</v>
      </c>
      <c r="H324" t="s">
        <v>54</v>
      </c>
      <c r="I324" t="s">
        <v>2532</v>
      </c>
      <c r="J324" t="s">
        <v>1736</v>
      </c>
      <c r="K324" t="s">
        <v>2666</v>
      </c>
      <c r="L324" t="s">
        <v>8592</v>
      </c>
      <c r="M324" t="s">
        <v>3133</v>
      </c>
      <c r="N324" t="s">
        <v>10</v>
      </c>
      <c r="O324" t="s">
        <v>54</v>
      </c>
      <c r="P324" t="s">
        <v>946</v>
      </c>
      <c r="Q324" t="s">
        <v>2663</v>
      </c>
      <c r="R324" t="s">
        <v>1735</v>
      </c>
    </row>
    <row r="325" spans="1:18" x14ac:dyDescent="0.25">
      <c r="A325" s="28" t="str">
        <f t="shared" si="5"/>
        <v>00378522Highland-Turner Elem School10355 Highway 30 WBoonevilleKY41314</v>
      </c>
      <c r="B325" s="29" t="s">
        <v>8225</v>
      </c>
      <c r="C325" t="s">
        <v>3215</v>
      </c>
      <c r="D325" t="s">
        <v>3514</v>
      </c>
      <c r="E325" t="s">
        <v>324</v>
      </c>
      <c r="F325" t="s">
        <v>325</v>
      </c>
      <c r="G325" t="s">
        <v>326</v>
      </c>
      <c r="H325" t="s">
        <v>54</v>
      </c>
      <c r="I325" t="s">
        <v>327</v>
      </c>
      <c r="J325" t="s">
        <v>1736</v>
      </c>
      <c r="K325" t="s">
        <v>324</v>
      </c>
      <c r="L325" t="s">
        <v>8593</v>
      </c>
      <c r="M325" t="s">
        <v>3133</v>
      </c>
      <c r="N325" t="s">
        <v>10</v>
      </c>
      <c r="O325" t="s">
        <v>54</v>
      </c>
      <c r="P325" t="s">
        <v>946</v>
      </c>
      <c r="Q325" t="s">
        <v>2663</v>
      </c>
      <c r="R325" t="s">
        <v>1735</v>
      </c>
    </row>
    <row r="326" spans="1:18" x14ac:dyDescent="0.25">
      <c r="A326" s="28" t="str">
        <f t="shared" si="5"/>
        <v>00378522Sebastian ES244 L B J RdJacksonKY41339</v>
      </c>
      <c r="B326" s="29" t="s">
        <v>8225</v>
      </c>
      <c r="C326" t="s">
        <v>3215</v>
      </c>
      <c r="D326" t="s">
        <v>3568</v>
      </c>
      <c r="E326" t="s">
        <v>4135</v>
      </c>
      <c r="F326" t="s">
        <v>4136</v>
      </c>
      <c r="G326" t="s">
        <v>329</v>
      </c>
      <c r="H326" t="s">
        <v>54</v>
      </c>
      <c r="I326" t="s">
        <v>330</v>
      </c>
      <c r="J326" t="s">
        <v>1736</v>
      </c>
      <c r="K326" t="s">
        <v>4135</v>
      </c>
      <c r="L326" t="s">
        <v>8594</v>
      </c>
      <c r="M326" t="s">
        <v>3133</v>
      </c>
      <c r="N326" t="s">
        <v>10</v>
      </c>
      <c r="O326" t="s">
        <v>54</v>
      </c>
      <c r="P326" t="s">
        <v>946</v>
      </c>
      <c r="Q326" t="s">
        <v>2663</v>
      </c>
      <c r="R326" t="s">
        <v>1735</v>
      </c>
    </row>
    <row r="327" spans="1:18" x14ac:dyDescent="0.25">
      <c r="A327" s="28" t="str">
        <f t="shared" si="5"/>
        <v>00378522Northern Elementary School925 Highway 177 EButlerKY41006</v>
      </c>
      <c r="B327" s="29" t="s">
        <v>8225</v>
      </c>
      <c r="C327" t="s">
        <v>3215</v>
      </c>
      <c r="D327" t="s">
        <v>3666</v>
      </c>
      <c r="E327" t="s">
        <v>851</v>
      </c>
      <c r="F327" t="s">
        <v>2394</v>
      </c>
      <c r="G327" t="s">
        <v>2395</v>
      </c>
      <c r="H327" t="s">
        <v>54</v>
      </c>
      <c r="I327" t="s">
        <v>2396</v>
      </c>
      <c r="J327" t="s">
        <v>1736</v>
      </c>
      <c r="K327" t="s">
        <v>851</v>
      </c>
      <c r="L327" t="s">
        <v>8595</v>
      </c>
      <c r="M327" t="s">
        <v>3133</v>
      </c>
      <c r="N327" t="s">
        <v>10</v>
      </c>
      <c r="O327" t="s">
        <v>54</v>
      </c>
      <c r="P327" t="s">
        <v>946</v>
      </c>
      <c r="Q327" t="s">
        <v>2663</v>
      </c>
      <c r="R327" t="s">
        <v>1735</v>
      </c>
    </row>
    <row r="328" spans="1:18" x14ac:dyDescent="0.25">
      <c r="A328" s="28" t="str">
        <f t="shared" si="5"/>
        <v>00378522Kingston Elementary School2845 Battlefield Memorial HwyBereaKY40403</v>
      </c>
      <c r="B328" s="29" t="s">
        <v>8225</v>
      </c>
      <c r="C328" t="s">
        <v>3215</v>
      </c>
      <c r="D328" t="s">
        <v>3559</v>
      </c>
      <c r="E328" t="s">
        <v>1995</v>
      </c>
      <c r="F328" t="s">
        <v>1996</v>
      </c>
      <c r="G328" t="s">
        <v>207</v>
      </c>
      <c r="H328" t="s">
        <v>54</v>
      </c>
      <c r="I328" t="s">
        <v>208</v>
      </c>
      <c r="J328" t="s">
        <v>1736</v>
      </c>
      <c r="K328" t="s">
        <v>1995</v>
      </c>
      <c r="L328" t="s">
        <v>8596</v>
      </c>
      <c r="M328" t="s">
        <v>3133</v>
      </c>
      <c r="N328" t="s">
        <v>10</v>
      </c>
      <c r="O328" t="s">
        <v>54</v>
      </c>
      <c r="P328" t="s">
        <v>946</v>
      </c>
      <c r="Q328" t="s">
        <v>2663</v>
      </c>
      <c r="R328" t="s">
        <v>1735</v>
      </c>
    </row>
    <row r="329" spans="1:18" x14ac:dyDescent="0.25">
      <c r="A329" s="28" t="str">
        <f t="shared" si="5"/>
        <v>00378522Salyersville Grade School608 Hornet DrSalyersvilleKY41465</v>
      </c>
      <c r="B329" s="29" t="s">
        <v>8225</v>
      </c>
      <c r="C329" t="s">
        <v>3215</v>
      </c>
      <c r="D329" t="s">
        <v>3735</v>
      </c>
      <c r="E329" t="s">
        <v>2017</v>
      </c>
      <c r="F329" t="s">
        <v>2018</v>
      </c>
      <c r="G329" t="s">
        <v>2014</v>
      </c>
      <c r="H329" t="s">
        <v>54</v>
      </c>
      <c r="I329" t="s">
        <v>2015</v>
      </c>
      <c r="J329" t="s">
        <v>1736</v>
      </c>
      <c r="K329" t="s">
        <v>2017</v>
      </c>
      <c r="L329" t="s">
        <v>8597</v>
      </c>
      <c r="M329" t="s">
        <v>3133</v>
      </c>
      <c r="N329" t="s">
        <v>10</v>
      </c>
      <c r="O329" t="s">
        <v>54</v>
      </c>
      <c r="P329" t="s">
        <v>946</v>
      </c>
      <c r="Q329" t="s">
        <v>2663</v>
      </c>
      <c r="R329" t="s">
        <v>1735</v>
      </c>
    </row>
    <row r="330" spans="1:18" x14ac:dyDescent="0.25">
      <c r="A330" s="28" t="str">
        <f t="shared" si="5"/>
        <v>00378522Ezra Sparrow Early Chldhd Ctr1154 Bypass NLawrenceburgKY40342</v>
      </c>
      <c r="B330" s="29" t="s">
        <v>8225</v>
      </c>
      <c r="C330" t="s">
        <v>3215</v>
      </c>
      <c r="D330" t="s">
        <v>3458</v>
      </c>
      <c r="E330" t="s">
        <v>73</v>
      </c>
      <c r="F330" t="s">
        <v>74</v>
      </c>
      <c r="G330" t="s">
        <v>75</v>
      </c>
      <c r="H330" t="s">
        <v>54</v>
      </c>
      <c r="I330" t="s">
        <v>76</v>
      </c>
      <c r="J330" t="s">
        <v>1736</v>
      </c>
      <c r="K330" t="s">
        <v>73</v>
      </c>
      <c r="L330" t="s">
        <v>8598</v>
      </c>
      <c r="M330" t="s">
        <v>3133</v>
      </c>
      <c r="N330" t="s">
        <v>10</v>
      </c>
      <c r="O330" t="s">
        <v>54</v>
      </c>
      <c r="P330" t="s">
        <v>946</v>
      </c>
      <c r="Q330" t="s">
        <v>2663</v>
      </c>
      <c r="R330" t="s">
        <v>1735</v>
      </c>
    </row>
    <row r="331" spans="1:18" x14ac:dyDescent="0.25">
      <c r="A331" s="28" t="str">
        <f t="shared" si="5"/>
        <v>00378522Letcher Co Public School Dist224 Parks StWhitesburgKY41858</v>
      </c>
      <c r="B331" s="29" t="s">
        <v>8225</v>
      </c>
      <c r="C331" t="s">
        <v>3215</v>
      </c>
      <c r="D331" t="s">
        <v>3581</v>
      </c>
      <c r="E331" t="s">
        <v>1881</v>
      </c>
      <c r="F331" t="s">
        <v>3138</v>
      </c>
      <c r="G331" t="s">
        <v>1889</v>
      </c>
      <c r="H331" t="s">
        <v>54</v>
      </c>
      <c r="I331" t="s">
        <v>1890</v>
      </c>
      <c r="J331" t="s">
        <v>1736</v>
      </c>
      <c r="K331" t="s">
        <v>1881</v>
      </c>
      <c r="L331" t="s">
        <v>8599</v>
      </c>
      <c r="M331" t="s">
        <v>3133</v>
      </c>
      <c r="N331" t="s">
        <v>10</v>
      </c>
      <c r="O331" t="s">
        <v>54</v>
      </c>
      <c r="P331" t="s">
        <v>946</v>
      </c>
      <c r="Q331" t="s">
        <v>2663</v>
      </c>
      <c r="R331" t="s">
        <v>1735</v>
      </c>
    </row>
    <row r="332" spans="1:18" x14ac:dyDescent="0.25">
      <c r="A332" s="28" t="str">
        <f t="shared" si="5"/>
        <v>00378522Roy G Eversole ES601 Broadway StHazardKY41701</v>
      </c>
      <c r="B332" s="29" t="s">
        <v>8225</v>
      </c>
      <c r="C332" t="s">
        <v>3215</v>
      </c>
      <c r="D332" t="s">
        <v>3729</v>
      </c>
      <c r="E332" t="s">
        <v>4395</v>
      </c>
      <c r="F332" t="s">
        <v>1257</v>
      </c>
      <c r="G332" t="s">
        <v>1258</v>
      </c>
      <c r="H332" t="s">
        <v>54</v>
      </c>
      <c r="I332" t="s">
        <v>1259</v>
      </c>
      <c r="J332" t="s">
        <v>1736</v>
      </c>
      <c r="K332" t="s">
        <v>4395</v>
      </c>
      <c r="L332" t="s">
        <v>8600</v>
      </c>
      <c r="M332" t="s">
        <v>3133</v>
      </c>
      <c r="N332" t="s">
        <v>10</v>
      </c>
      <c r="O332" t="s">
        <v>54</v>
      </c>
      <c r="P332" t="s">
        <v>946</v>
      </c>
      <c r="Q332" t="s">
        <v>2663</v>
      </c>
      <c r="R332" t="s">
        <v>1735</v>
      </c>
    </row>
    <row r="333" spans="1:18" x14ac:dyDescent="0.25">
      <c r="A333" s="28" t="str">
        <f t="shared" si="5"/>
        <v>00378522West Broadway ES127 W Broadway StMadisonvilleKY42431</v>
      </c>
      <c r="B333" s="29" t="s">
        <v>8225</v>
      </c>
      <c r="C333" t="s">
        <v>3215</v>
      </c>
      <c r="D333" t="s">
        <v>3835</v>
      </c>
      <c r="E333" t="s">
        <v>4405</v>
      </c>
      <c r="F333" t="s">
        <v>1340</v>
      </c>
      <c r="G333" t="s">
        <v>1322</v>
      </c>
      <c r="H333" t="s">
        <v>54</v>
      </c>
      <c r="I333" t="s">
        <v>1323</v>
      </c>
      <c r="J333" t="s">
        <v>1736</v>
      </c>
      <c r="K333" t="s">
        <v>4405</v>
      </c>
      <c r="L333" t="s">
        <v>8601</v>
      </c>
      <c r="M333" t="s">
        <v>3133</v>
      </c>
      <c r="N333" t="s">
        <v>10</v>
      </c>
      <c r="O333" t="s">
        <v>54</v>
      </c>
      <c r="P333" t="s">
        <v>946</v>
      </c>
      <c r="Q333" t="s">
        <v>2663</v>
      </c>
      <c r="R333" t="s">
        <v>1735</v>
      </c>
    </row>
    <row r="334" spans="1:18" x14ac:dyDescent="0.25">
      <c r="A334" s="28" t="str">
        <f t="shared" si="5"/>
        <v>00378522Right Fork School Center5296 Highway 221Stoney ForkKY40988</v>
      </c>
      <c r="B334" s="29" t="s">
        <v>8225</v>
      </c>
      <c r="C334" t="s">
        <v>3215</v>
      </c>
      <c r="D334" t="s">
        <v>3710</v>
      </c>
      <c r="E334" t="s">
        <v>187</v>
      </c>
      <c r="F334" t="s">
        <v>188</v>
      </c>
      <c r="G334" t="s">
        <v>189</v>
      </c>
      <c r="H334" t="s">
        <v>54</v>
      </c>
      <c r="I334" t="s">
        <v>190</v>
      </c>
      <c r="J334" t="s">
        <v>1736</v>
      </c>
      <c r="K334" t="s">
        <v>187</v>
      </c>
      <c r="L334" t="s">
        <v>8602</v>
      </c>
      <c r="M334" t="s">
        <v>3133</v>
      </c>
      <c r="N334" t="s">
        <v>10</v>
      </c>
      <c r="O334" t="s">
        <v>54</v>
      </c>
      <c r="P334" t="s">
        <v>946</v>
      </c>
      <c r="Q334" t="s">
        <v>2663</v>
      </c>
      <c r="R334" t="s">
        <v>1735</v>
      </c>
    </row>
    <row r="335" spans="1:18" x14ac:dyDescent="0.25">
      <c r="A335" s="28" t="str">
        <f t="shared" si="5"/>
        <v>00378522Lone Jack School CenterPo Box 98FourmileKY40939</v>
      </c>
      <c r="B335" s="29" t="s">
        <v>8225</v>
      </c>
      <c r="C335" t="s">
        <v>3215</v>
      </c>
      <c r="D335" t="s">
        <v>3594</v>
      </c>
      <c r="E335" t="s">
        <v>180</v>
      </c>
      <c r="F335" t="s">
        <v>4110</v>
      </c>
      <c r="G335" t="s">
        <v>181</v>
      </c>
      <c r="H335" t="s">
        <v>54</v>
      </c>
      <c r="I335" t="s">
        <v>182</v>
      </c>
      <c r="J335" t="s">
        <v>1736</v>
      </c>
      <c r="K335" t="s">
        <v>180</v>
      </c>
      <c r="L335" t="s">
        <v>8603</v>
      </c>
      <c r="M335" t="s">
        <v>3133</v>
      </c>
      <c r="N335" t="s">
        <v>10</v>
      </c>
      <c r="O335" t="s">
        <v>54</v>
      </c>
      <c r="P335" t="s">
        <v>946</v>
      </c>
      <c r="Q335" t="s">
        <v>2663</v>
      </c>
      <c r="R335" t="s">
        <v>1735</v>
      </c>
    </row>
    <row r="336" spans="1:18" x14ac:dyDescent="0.25">
      <c r="A336" s="28" t="str">
        <f t="shared" si="5"/>
        <v>00378522Bell Central ES9821 Us Highway 25 EPinevilleKY40977</v>
      </c>
      <c r="B336" s="29" t="s">
        <v>8225</v>
      </c>
      <c r="C336" t="s">
        <v>3215</v>
      </c>
      <c r="D336" t="s">
        <v>3259</v>
      </c>
      <c r="E336" t="s">
        <v>4111</v>
      </c>
      <c r="F336" t="s">
        <v>172</v>
      </c>
      <c r="G336" t="s">
        <v>173</v>
      </c>
      <c r="H336" t="s">
        <v>54</v>
      </c>
      <c r="I336" t="s">
        <v>174</v>
      </c>
      <c r="J336" t="s">
        <v>1736</v>
      </c>
      <c r="K336" t="s">
        <v>4111</v>
      </c>
      <c r="L336" t="s">
        <v>8604</v>
      </c>
      <c r="M336" t="s">
        <v>3133</v>
      </c>
      <c r="N336" t="s">
        <v>10</v>
      </c>
      <c r="O336" t="s">
        <v>54</v>
      </c>
      <c r="P336" t="s">
        <v>946</v>
      </c>
      <c r="Q336" t="s">
        <v>2663</v>
      </c>
      <c r="R336" t="s">
        <v>1735</v>
      </c>
    </row>
    <row r="337" spans="1:18" x14ac:dyDescent="0.25">
      <c r="A337" s="28" t="str">
        <f t="shared" si="5"/>
        <v>00378522East Bernstadt ESPo Box 128E BernstadtKY40729</v>
      </c>
      <c r="B337" s="29" t="s">
        <v>8225</v>
      </c>
      <c r="C337" t="s">
        <v>3215</v>
      </c>
      <c r="D337" t="s">
        <v>3436</v>
      </c>
      <c r="E337" t="s">
        <v>4198</v>
      </c>
      <c r="F337" t="s">
        <v>4199</v>
      </c>
      <c r="G337" t="s">
        <v>710</v>
      </c>
      <c r="H337" t="s">
        <v>54</v>
      </c>
      <c r="I337" t="s">
        <v>711</v>
      </c>
      <c r="J337" t="s">
        <v>1736</v>
      </c>
      <c r="K337" t="s">
        <v>4198</v>
      </c>
      <c r="L337" t="s">
        <v>8605</v>
      </c>
      <c r="M337" t="s">
        <v>3133</v>
      </c>
      <c r="N337" t="s">
        <v>10</v>
      </c>
      <c r="O337" t="s">
        <v>54</v>
      </c>
      <c r="P337" t="s">
        <v>946</v>
      </c>
      <c r="Q337" t="s">
        <v>2663</v>
      </c>
      <c r="R337" t="s">
        <v>1735</v>
      </c>
    </row>
    <row r="338" spans="1:18" x14ac:dyDescent="0.25">
      <c r="A338" s="28" t="str">
        <f t="shared" si="5"/>
        <v>00378522Warren ES1846 Loop StBowling GreenKY42101</v>
      </c>
      <c r="B338" s="29" t="s">
        <v>8225</v>
      </c>
      <c r="C338" t="s">
        <v>3215</v>
      </c>
      <c r="D338" t="s">
        <v>3829</v>
      </c>
      <c r="E338" t="s">
        <v>3830</v>
      </c>
      <c r="F338" t="s">
        <v>2784</v>
      </c>
      <c r="G338" t="s">
        <v>267</v>
      </c>
      <c r="H338" t="s">
        <v>54</v>
      </c>
      <c r="I338" t="s">
        <v>268</v>
      </c>
      <c r="J338" t="s">
        <v>1736</v>
      </c>
      <c r="K338" t="s">
        <v>3830</v>
      </c>
      <c r="L338" t="s">
        <v>8606</v>
      </c>
      <c r="M338" t="s">
        <v>3133</v>
      </c>
      <c r="N338" t="s">
        <v>10</v>
      </c>
      <c r="O338" t="s">
        <v>54</v>
      </c>
      <c r="P338" t="s">
        <v>946</v>
      </c>
      <c r="Q338" t="s">
        <v>2663</v>
      </c>
      <c r="R338" t="s">
        <v>1735</v>
      </c>
    </row>
    <row r="339" spans="1:18" x14ac:dyDescent="0.25">
      <c r="A339" s="28" t="str">
        <f t="shared" si="5"/>
        <v>00378522Oakland Elementary School2494 Church StOaklandKY42159</v>
      </c>
      <c r="B339" s="29" t="s">
        <v>8225</v>
      </c>
      <c r="C339" t="s">
        <v>3215</v>
      </c>
      <c r="D339" t="s">
        <v>3676</v>
      </c>
      <c r="E339" t="s">
        <v>2767</v>
      </c>
      <c r="F339" t="s">
        <v>2768</v>
      </c>
      <c r="G339" t="s">
        <v>2769</v>
      </c>
      <c r="H339" t="s">
        <v>54</v>
      </c>
      <c r="I339" t="s">
        <v>2770</v>
      </c>
      <c r="J339" t="s">
        <v>1736</v>
      </c>
      <c r="K339" t="s">
        <v>2767</v>
      </c>
      <c r="L339" t="s">
        <v>8607</v>
      </c>
      <c r="M339" t="s">
        <v>3133</v>
      </c>
      <c r="N339" t="s">
        <v>10</v>
      </c>
      <c r="O339" t="s">
        <v>54</v>
      </c>
      <c r="P339" t="s">
        <v>946</v>
      </c>
      <c r="Q339" t="s">
        <v>2663</v>
      </c>
      <c r="R339" t="s">
        <v>1735</v>
      </c>
    </row>
    <row r="340" spans="1:18" x14ac:dyDescent="0.25">
      <c r="A340" s="28" t="str">
        <f t="shared" si="5"/>
        <v>00378522Lost River Elementary School450 Modern WayBowling GreenKY42101</v>
      </c>
      <c r="B340" s="29" t="s">
        <v>8225</v>
      </c>
      <c r="C340" t="s">
        <v>3215</v>
      </c>
      <c r="D340" t="s">
        <v>3596</v>
      </c>
      <c r="E340" t="s">
        <v>2761</v>
      </c>
      <c r="F340" t="s">
        <v>2762</v>
      </c>
      <c r="G340" t="s">
        <v>267</v>
      </c>
      <c r="H340" t="s">
        <v>54</v>
      </c>
      <c r="I340" t="s">
        <v>268</v>
      </c>
      <c r="J340" t="s">
        <v>1736</v>
      </c>
      <c r="K340" t="s">
        <v>2761</v>
      </c>
      <c r="L340" t="s">
        <v>8608</v>
      </c>
      <c r="M340" t="s">
        <v>3133</v>
      </c>
      <c r="N340" t="s">
        <v>10</v>
      </c>
      <c r="O340" t="s">
        <v>54</v>
      </c>
      <c r="P340" t="s">
        <v>946</v>
      </c>
      <c r="Q340" t="s">
        <v>2663</v>
      </c>
      <c r="R340" t="s">
        <v>1735</v>
      </c>
    </row>
    <row r="341" spans="1:18" x14ac:dyDescent="0.25">
      <c r="A341" s="28" t="str">
        <f t="shared" si="5"/>
        <v>00378522Briarwood Elementary School265 Lovers LnBowling GreenKY42103</v>
      </c>
      <c r="B341" s="29" t="s">
        <v>8225</v>
      </c>
      <c r="C341" t="s">
        <v>3215</v>
      </c>
      <c r="D341" t="s">
        <v>3307</v>
      </c>
      <c r="E341" t="s">
        <v>2749</v>
      </c>
      <c r="F341" t="s">
        <v>2750</v>
      </c>
      <c r="G341" t="s">
        <v>267</v>
      </c>
      <c r="H341" t="s">
        <v>54</v>
      </c>
      <c r="I341" t="s">
        <v>275</v>
      </c>
      <c r="J341" t="s">
        <v>1736</v>
      </c>
      <c r="K341" t="s">
        <v>2749</v>
      </c>
      <c r="L341" t="s">
        <v>8609</v>
      </c>
      <c r="M341" t="s">
        <v>3133</v>
      </c>
      <c r="N341" t="s">
        <v>10</v>
      </c>
      <c r="O341" t="s">
        <v>54</v>
      </c>
      <c r="P341" t="s">
        <v>946</v>
      </c>
      <c r="Q341" t="s">
        <v>2663</v>
      </c>
      <c r="R341" t="s">
        <v>1735</v>
      </c>
    </row>
    <row r="342" spans="1:18" x14ac:dyDescent="0.25">
      <c r="A342" s="28" t="str">
        <f t="shared" si="5"/>
        <v>00378522Fallsburg Elementary School6869 N Highway 3LouisaKY41230</v>
      </c>
      <c r="B342" s="29" t="s">
        <v>8225</v>
      </c>
      <c r="C342" t="s">
        <v>3215</v>
      </c>
      <c r="D342" t="s">
        <v>3460</v>
      </c>
      <c r="E342" t="s">
        <v>1848</v>
      </c>
      <c r="F342" t="s">
        <v>1849</v>
      </c>
      <c r="G342" t="s">
        <v>1850</v>
      </c>
      <c r="H342" t="s">
        <v>54</v>
      </c>
      <c r="I342" t="s">
        <v>1851</v>
      </c>
      <c r="J342" t="s">
        <v>1736</v>
      </c>
      <c r="K342" t="s">
        <v>1848</v>
      </c>
      <c r="L342" t="s">
        <v>8610</v>
      </c>
      <c r="M342" t="s">
        <v>3133</v>
      </c>
      <c r="N342" t="s">
        <v>10</v>
      </c>
      <c r="O342" t="s">
        <v>54</v>
      </c>
      <c r="P342" t="s">
        <v>946</v>
      </c>
      <c r="Q342" t="s">
        <v>2663</v>
      </c>
      <c r="R342" t="s">
        <v>1735</v>
      </c>
    </row>
    <row r="343" spans="1:18" x14ac:dyDescent="0.25">
      <c r="A343" s="28" t="str">
        <f t="shared" si="5"/>
        <v>00378522Fallsburg Elementary School6869 N Highway 3LouisaKY41230</v>
      </c>
      <c r="B343" s="29" t="s">
        <v>8225</v>
      </c>
      <c r="C343" t="s">
        <v>3215</v>
      </c>
      <c r="D343" t="s">
        <v>3461</v>
      </c>
      <c r="E343" t="s">
        <v>1848</v>
      </c>
      <c r="F343" t="s">
        <v>1849</v>
      </c>
      <c r="G343" t="s">
        <v>1850</v>
      </c>
      <c r="H343" t="s">
        <v>54</v>
      </c>
      <c r="I343" t="s">
        <v>1851</v>
      </c>
      <c r="J343" t="s">
        <v>1736</v>
      </c>
      <c r="K343" t="s">
        <v>1848</v>
      </c>
      <c r="L343" t="s">
        <v>8611</v>
      </c>
      <c r="M343" t="s">
        <v>3133</v>
      </c>
      <c r="N343" t="s">
        <v>10</v>
      </c>
      <c r="O343" t="s">
        <v>54</v>
      </c>
      <c r="P343" t="s">
        <v>946</v>
      </c>
      <c r="Q343" t="s">
        <v>2663</v>
      </c>
      <c r="R343" t="s">
        <v>1735</v>
      </c>
    </row>
    <row r="344" spans="1:18" x14ac:dyDescent="0.25">
      <c r="A344" s="28" t="str">
        <f t="shared" si="5"/>
        <v>00378522Blaine Elementary School600 Highway 2562BlaineKY41124</v>
      </c>
      <c r="B344" s="29" t="s">
        <v>8225</v>
      </c>
      <c r="C344" t="s">
        <v>3215</v>
      </c>
      <c r="D344" t="s">
        <v>3283</v>
      </c>
      <c r="E344" t="s">
        <v>1843</v>
      </c>
      <c r="F344" t="s">
        <v>1844</v>
      </c>
      <c r="G344" t="s">
        <v>1845</v>
      </c>
      <c r="H344" t="s">
        <v>54</v>
      </c>
      <c r="I344" t="s">
        <v>1846</v>
      </c>
      <c r="J344" t="s">
        <v>1736</v>
      </c>
      <c r="K344" t="s">
        <v>1843</v>
      </c>
      <c r="L344" t="s">
        <v>8612</v>
      </c>
      <c r="M344" t="s">
        <v>3133</v>
      </c>
      <c r="N344" t="s">
        <v>10</v>
      </c>
      <c r="O344" t="s">
        <v>54</v>
      </c>
      <c r="P344" t="s">
        <v>946</v>
      </c>
      <c r="Q344" t="s">
        <v>2663</v>
      </c>
      <c r="R344" t="s">
        <v>1735</v>
      </c>
    </row>
    <row r="345" spans="1:18" x14ac:dyDescent="0.25">
      <c r="A345" s="28" t="str">
        <f t="shared" si="5"/>
        <v>00378522Camp Dick Robinson Elem School279 N Camp Dick RdLancasterKY40444</v>
      </c>
      <c r="B345" s="29" t="s">
        <v>8225</v>
      </c>
      <c r="C345" t="s">
        <v>3215</v>
      </c>
      <c r="D345" t="s">
        <v>3336</v>
      </c>
      <c r="E345" t="s">
        <v>1018</v>
      </c>
      <c r="F345" t="s">
        <v>1019</v>
      </c>
      <c r="G345" t="s">
        <v>1020</v>
      </c>
      <c r="H345" t="s">
        <v>54</v>
      </c>
      <c r="I345" t="s">
        <v>1021</v>
      </c>
      <c r="J345" t="s">
        <v>1736</v>
      </c>
      <c r="K345" t="s">
        <v>1018</v>
      </c>
      <c r="L345" t="s">
        <v>8613</v>
      </c>
      <c r="M345" t="s">
        <v>3133</v>
      </c>
      <c r="N345" t="s">
        <v>10</v>
      </c>
      <c r="O345" t="s">
        <v>54</v>
      </c>
      <c r="P345" t="s">
        <v>946</v>
      </c>
      <c r="Q345" t="s">
        <v>2663</v>
      </c>
      <c r="R345" t="s">
        <v>1735</v>
      </c>
    </row>
    <row r="346" spans="1:18" x14ac:dyDescent="0.25">
      <c r="A346" s="28" t="str">
        <f t="shared" si="5"/>
        <v>00378522Sedalia ES5252 State Route 97MayfieldKY42066</v>
      </c>
      <c r="B346" s="29" t="s">
        <v>8225</v>
      </c>
      <c r="C346" t="s">
        <v>3215</v>
      </c>
      <c r="D346" t="s">
        <v>3747</v>
      </c>
      <c r="E346" t="s">
        <v>4293</v>
      </c>
      <c r="F346" t="s">
        <v>1074</v>
      </c>
      <c r="G346" t="s">
        <v>1058</v>
      </c>
      <c r="H346" t="s">
        <v>54</v>
      </c>
      <c r="I346" t="s">
        <v>1059</v>
      </c>
      <c r="J346" t="s">
        <v>1736</v>
      </c>
      <c r="K346" t="s">
        <v>4293</v>
      </c>
      <c r="L346" t="s">
        <v>8614</v>
      </c>
      <c r="M346" t="s">
        <v>3133</v>
      </c>
      <c r="N346" t="s">
        <v>10</v>
      </c>
      <c r="O346" t="s">
        <v>54</v>
      </c>
      <c r="P346" t="s">
        <v>946</v>
      </c>
      <c r="Q346" t="s">
        <v>2663</v>
      </c>
      <c r="R346" t="s">
        <v>1735</v>
      </c>
    </row>
    <row r="347" spans="1:18" x14ac:dyDescent="0.25">
      <c r="A347" s="28" t="str">
        <f t="shared" si="5"/>
        <v>00378522Lowes Elementary School6775 State Route 440HickoryKY42051</v>
      </c>
      <c r="B347" s="29" t="s">
        <v>8225</v>
      </c>
      <c r="C347" t="s">
        <v>3215</v>
      </c>
      <c r="D347" t="s">
        <v>3599</v>
      </c>
      <c r="E347" t="s">
        <v>1069</v>
      </c>
      <c r="F347" t="s">
        <v>1070</v>
      </c>
      <c r="G347" t="s">
        <v>1071</v>
      </c>
      <c r="H347" t="s">
        <v>54</v>
      </c>
      <c r="I347" t="s">
        <v>1072</v>
      </c>
      <c r="J347" t="s">
        <v>1736</v>
      </c>
      <c r="K347" t="s">
        <v>1069</v>
      </c>
      <c r="L347" t="s">
        <v>8615</v>
      </c>
      <c r="M347" t="s">
        <v>3133</v>
      </c>
      <c r="N347" t="s">
        <v>10</v>
      </c>
      <c r="O347" t="s">
        <v>54</v>
      </c>
      <c r="P347" t="s">
        <v>946</v>
      </c>
      <c r="Q347" t="s">
        <v>2663</v>
      </c>
      <c r="R347" t="s">
        <v>1735</v>
      </c>
    </row>
    <row r="348" spans="1:18" x14ac:dyDescent="0.25">
      <c r="A348" s="28" t="str">
        <f t="shared" si="5"/>
        <v>00378522Grants Lick ES944 Clay Ridge RdAlexandriaKY41001</v>
      </c>
      <c r="B348" s="29" t="s">
        <v>8225</v>
      </c>
      <c r="C348" t="s">
        <v>3215</v>
      </c>
      <c r="D348" t="s">
        <v>3494</v>
      </c>
      <c r="E348" t="s">
        <v>4164</v>
      </c>
      <c r="F348" t="s">
        <v>4165</v>
      </c>
      <c r="G348" t="s">
        <v>439</v>
      </c>
      <c r="H348" t="s">
        <v>54</v>
      </c>
      <c r="I348" t="s">
        <v>440</v>
      </c>
      <c r="J348" t="s">
        <v>1736</v>
      </c>
      <c r="K348" t="s">
        <v>4164</v>
      </c>
      <c r="L348" t="s">
        <v>8616</v>
      </c>
      <c r="M348" t="s">
        <v>3133</v>
      </c>
      <c r="N348" t="s">
        <v>10</v>
      </c>
      <c r="O348" t="s">
        <v>54</v>
      </c>
      <c r="P348" t="s">
        <v>946</v>
      </c>
      <c r="Q348" t="s">
        <v>2663</v>
      </c>
      <c r="R348" t="s">
        <v>1735</v>
      </c>
    </row>
    <row r="349" spans="1:18" x14ac:dyDescent="0.25">
      <c r="A349" s="28" t="str">
        <f t="shared" si="5"/>
        <v>00378522Farmington Elementary School7730 State Route 121 SMayfieldKY42066</v>
      </c>
      <c r="B349" s="29" t="s">
        <v>8225</v>
      </c>
      <c r="C349" t="s">
        <v>3215</v>
      </c>
      <c r="D349" t="s">
        <v>3469</v>
      </c>
      <c r="E349" t="s">
        <v>1066</v>
      </c>
      <c r="F349" t="s">
        <v>1067</v>
      </c>
      <c r="G349" t="s">
        <v>1058</v>
      </c>
      <c r="H349" t="s">
        <v>54</v>
      </c>
      <c r="I349" t="s">
        <v>1059</v>
      </c>
      <c r="J349" t="s">
        <v>1736</v>
      </c>
      <c r="K349" t="s">
        <v>1066</v>
      </c>
      <c r="L349" t="s">
        <v>8617</v>
      </c>
      <c r="M349" t="s">
        <v>3133</v>
      </c>
      <c r="N349" t="s">
        <v>10</v>
      </c>
      <c r="O349" t="s">
        <v>54</v>
      </c>
      <c r="P349" t="s">
        <v>946</v>
      </c>
      <c r="Q349" t="s">
        <v>2663</v>
      </c>
      <c r="R349" t="s">
        <v>1735</v>
      </c>
    </row>
    <row r="350" spans="1:18" x14ac:dyDescent="0.25">
      <c r="A350" s="28" t="str">
        <f t="shared" si="5"/>
        <v>00378522Farmington Elementary School7730 State Route 121 SMayfieldKY42066</v>
      </c>
      <c r="B350" s="29" t="s">
        <v>8225</v>
      </c>
      <c r="C350" t="s">
        <v>3215</v>
      </c>
      <c r="D350" t="s">
        <v>3470</v>
      </c>
      <c r="E350" t="s">
        <v>1066</v>
      </c>
      <c r="F350" t="s">
        <v>1067</v>
      </c>
      <c r="G350" t="s">
        <v>1058</v>
      </c>
      <c r="H350" t="s">
        <v>54</v>
      </c>
      <c r="I350" t="s">
        <v>1059</v>
      </c>
      <c r="J350" t="s">
        <v>1736</v>
      </c>
      <c r="K350" t="s">
        <v>1066</v>
      </c>
      <c r="L350" t="s">
        <v>8618</v>
      </c>
      <c r="M350" t="s">
        <v>3133</v>
      </c>
      <c r="N350" t="s">
        <v>10</v>
      </c>
      <c r="O350" t="s">
        <v>54</v>
      </c>
      <c r="P350" t="s">
        <v>946</v>
      </c>
      <c r="Q350" t="s">
        <v>2663</v>
      </c>
      <c r="R350" t="s">
        <v>1735</v>
      </c>
    </row>
    <row r="351" spans="1:18" x14ac:dyDescent="0.25">
      <c r="A351" s="28" t="str">
        <f t="shared" si="5"/>
        <v>00378522West Perry ES72 Miss Edna LnHazardKY41701</v>
      </c>
      <c r="B351" s="29" t="s">
        <v>8225</v>
      </c>
      <c r="C351" t="s">
        <v>3215</v>
      </c>
      <c r="D351" t="s">
        <v>3837</v>
      </c>
      <c r="E351" t="s">
        <v>4979</v>
      </c>
      <c r="F351" t="s">
        <v>2425</v>
      </c>
      <c r="G351" t="s">
        <v>1258</v>
      </c>
      <c r="H351" t="s">
        <v>54</v>
      </c>
      <c r="I351" t="s">
        <v>1259</v>
      </c>
      <c r="J351" t="s">
        <v>1736</v>
      </c>
      <c r="K351" t="s">
        <v>4979</v>
      </c>
      <c r="L351" t="s">
        <v>8619</v>
      </c>
      <c r="M351" t="s">
        <v>3133</v>
      </c>
      <c r="N351" t="s">
        <v>10</v>
      </c>
      <c r="O351" t="s">
        <v>54</v>
      </c>
      <c r="P351" t="s">
        <v>946</v>
      </c>
      <c r="Q351" t="s">
        <v>2663</v>
      </c>
      <c r="R351" t="s">
        <v>1735</v>
      </c>
    </row>
    <row r="352" spans="1:18" x14ac:dyDescent="0.25">
      <c r="A352" s="28" t="str">
        <f t="shared" si="5"/>
        <v>00378522Robert W Combs ESPo Box 100HappyKY41746</v>
      </c>
      <c r="B352" s="29" t="s">
        <v>8225</v>
      </c>
      <c r="C352" t="s">
        <v>3215</v>
      </c>
      <c r="D352" t="s">
        <v>3711</v>
      </c>
      <c r="E352" t="s">
        <v>4975</v>
      </c>
      <c r="F352" t="s">
        <v>4976</v>
      </c>
      <c r="G352" t="s">
        <v>2416</v>
      </c>
      <c r="H352" t="s">
        <v>54</v>
      </c>
      <c r="I352" t="s">
        <v>2417</v>
      </c>
      <c r="J352" t="s">
        <v>1736</v>
      </c>
      <c r="K352" t="s">
        <v>4975</v>
      </c>
      <c r="L352" t="s">
        <v>8620</v>
      </c>
      <c r="M352" t="s">
        <v>3133</v>
      </c>
      <c r="N352" t="s">
        <v>10</v>
      </c>
      <c r="O352" t="s">
        <v>54</v>
      </c>
      <c r="P352" t="s">
        <v>946</v>
      </c>
      <c r="Q352" t="s">
        <v>2663</v>
      </c>
      <c r="R352" t="s">
        <v>1735</v>
      </c>
    </row>
    <row r="353" spans="1:18" x14ac:dyDescent="0.25">
      <c r="A353" s="28" t="str">
        <f t="shared" si="5"/>
        <v>00378522East Perry Elementary School301 Perry Circle RdHazardKY41701</v>
      </c>
      <c r="B353" s="29" t="s">
        <v>8225</v>
      </c>
      <c r="C353" t="s">
        <v>3215</v>
      </c>
      <c r="D353" t="s">
        <v>3438</v>
      </c>
      <c r="E353" t="s">
        <v>2409</v>
      </c>
      <c r="F353" t="s">
        <v>3429</v>
      </c>
      <c r="G353" t="s">
        <v>1258</v>
      </c>
      <c r="H353" t="s">
        <v>54</v>
      </c>
      <c r="I353" t="s">
        <v>1259</v>
      </c>
      <c r="J353" t="s">
        <v>1736</v>
      </c>
      <c r="K353" t="s">
        <v>2409</v>
      </c>
      <c r="L353" t="s">
        <v>8621</v>
      </c>
      <c r="M353" t="s">
        <v>3133</v>
      </c>
      <c r="N353" t="s">
        <v>10</v>
      </c>
      <c r="O353" t="s">
        <v>54</v>
      </c>
      <c r="P353" t="s">
        <v>946</v>
      </c>
      <c r="Q353" t="s">
        <v>2663</v>
      </c>
      <c r="R353" t="s">
        <v>1735</v>
      </c>
    </row>
    <row r="354" spans="1:18" x14ac:dyDescent="0.25">
      <c r="A354" s="28" t="str">
        <f t="shared" si="5"/>
        <v>00378522Buckhorn School18392 Ky Highway 28BuckhornKY41721</v>
      </c>
      <c r="B354" s="29" t="s">
        <v>8225</v>
      </c>
      <c r="C354" t="s">
        <v>3215</v>
      </c>
      <c r="D354" t="s">
        <v>3312</v>
      </c>
      <c r="E354" t="s">
        <v>2404</v>
      </c>
      <c r="F354" t="s">
        <v>2405</v>
      </c>
      <c r="G354" t="s">
        <v>2406</v>
      </c>
      <c r="H354" t="s">
        <v>54</v>
      </c>
      <c r="I354" t="s">
        <v>2407</v>
      </c>
      <c r="J354" t="s">
        <v>1736</v>
      </c>
      <c r="K354" t="s">
        <v>2404</v>
      </c>
      <c r="L354" t="s">
        <v>8622</v>
      </c>
      <c r="M354" t="s">
        <v>3133</v>
      </c>
      <c r="N354" t="s">
        <v>10</v>
      </c>
      <c r="O354" t="s">
        <v>54</v>
      </c>
      <c r="P354" t="s">
        <v>946</v>
      </c>
      <c r="Q354" t="s">
        <v>2663</v>
      </c>
      <c r="R354" t="s">
        <v>1735</v>
      </c>
    </row>
    <row r="355" spans="1:18" x14ac:dyDescent="0.25">
      <c r="A355" s="28" t="str">
        <f t="shared" si="5"/>
        <v>00378522Dorothy Howell Elem School909 Central Row RdElsmereKY41018</v>
      </c>
      <c r="B355" s="29" t="s">
        <v>8225</v>
      </c>
      <c r="C355" t="s">
        <v>3215</v>
      </c>
      <c r="D355" t="s">
        <v>3424</v>
      </c>
      <c r="E355" t="s">
        <v>753</v>
      </c>
      <c r="F355" t="s">
        <v>754</v>
      </c>
      <c r="G355" t="s">
        <v>755</v>
      </c>
      <c r="H355" t="s">
        <v>54</v>
      </c>
      <c r="I355" t="s">
        <v>751</v>
      </c>
      <c r="J355" t="s">
        <v>1736</v>
      </c>
      <c r="K355" t="s">
        <v>753</v>
      </c>
      <c r="L355" t="s">
        <v>8623</v>
      </c>
      <c r="M355" t="s">
        <v>3133</v>
      </c>
      <c r="N355" t="s">
        <v>10</v>
      </c>
      <c r="O355" t="s">
        <v>54</v>
      </c>
      <c r="P355" t="s">
        <v>946</v>
      </c>
      <c r="Q355" t="s">
        <v>2663</v>
      </c>
      <c r="R355" t="s">
        <v>1735</v>
      </c>
    </row>
    <row r="356" spans="1:18" x14ac:dyDescent="0.25">
      <c r="A356" s="28" t="str">
        <f t="shared" si="5"/>
        <v>00378522Kathryn Winn Primary School907 Hawkins StCarrolltonKY41008</v>
      </c>
      <c r="B356" s="29" t="s">
        <v>8225</v>
      </c>
      <c r="C356" t="s">
        <v>3215</v>
      </c>
      <c r="D356" t="s">
        <v>3551</v>
      </c>
      <c r="E356" t="s">
        <v>466</v>
      </c>
      <c r="F356" t="s">
        <v>467</v>
      </c>
      <c r="G356" t="s">
        <v>468</v>
      </c>
      <c r="H356" t="s">
        <v>54</v>
      </c>
      <c r="I356" t="s">
        <v>469</v>
      </c>
      <c r="J356" t="s">
        <v>1736</v>
      </c>
      <c r="K356" t="s">
        <v>466</v>
      </c>
      <c r="L356" t="s">
        <v>8624</v>
      </c>
      <c r="M356" t="s">
        <v>3133</v>
      </c>
      <c r="N356" t="s">
        <v>10</v>
      </c>
      <c r="O356" t="s">
        <v>54</v>
      </c>
      <c r="P356" t="s">
        <v>946</v>
      </c>
      <c r="Q356" t="s">
        <v>2663</v>
      </c>
      <c r="R356" t="s">
        <v>1735</v>
      </c>
    </row>
    <row r="357" spans="1:18" x14ac:dyDescent="0.25">
      <c r="A357" s="28" t="str">
        <f t="shared" si="5"/>
        <v>00378522Caverna Elementary School1106 N Dixie HwyCave CityKY42127</v>
      </c>
      <c r="B357" s="29" t="s">
        <v>8225</v>
      </c>
      <c r="C357" t="s">
        <v>3215</v>
      </c>
      <c r="D357" t="s">
        <v>3355</v>
      </c>
      <c r="E357" t="s">
        <v>509</v>
      </c>
      <c r="F357" t="s">
        <v>510</v>
      </c>
      <c r="G357" t="s">
        <v>511</v>
      </c>
      <c r="H357" t="s">
        <v>54</v>
      </c>
      <c r="I357" t="s">
        <v>512</v>
      </c>
      <c r="J357" t="s">
        <v>1736</v>
      </c>
      <c r="K357" t="s">
        <v>509</v>
      </c>
      <c r="L357" t="s">
        <v>8625</v>
      </c>
      <c r="M357" t="s">
        <v>3133</v>
      </c>
      <c r="N357" t="s">
        <v>10</v>
      </c>
      <c r="O357" t="s">
        <v>54</v>
      </c>
      <c r="P357" t="s">
        <v>946</v>
      </c>
      <c r="Q357" t="s">
        <v>2663</v>
      </c>
      <c r="R357" t="s">
        <v>1735</v>
      </c>
    </row>
    <row r="358" spans="1:18" x14ac:dyDescent="0.25">
      <c r="A358" s="28" t="str">
        <f t="shared" si="5"/>
        <v>00378522Stamping Ground Elementary Sch3233 Main StStamping GrdKY40379</v>
      </c>
      <c r="B358" s="29" t="s">
        <v>8225</v>
      </c>
      <c r="C358" t="s">
        <v>3215</v>
      </c>
      <c r="D358" t="s">
        <v>3780</v>
      </c>
      <c r="E358" t="s">
        <v>2623</v>
      </c>
      <c r="F358" t="s">
        <v>2624</v>
      </c>
      <c r="G358" t="s">
        <v>2625</v>
      </c>
      <c r="H358" t="s">
        <v>54</v>
      </c>
      <c r="I358" t="s">
        <v>2626</v>
      </c>
      <c r="J358" t="s">
        <v>1736</v>
      </c>
      <c r="K358" t="s">
        <v>2623</v>
      </c>
      <c r="L358" t="s">
        <v>8626</v>
      </c>
      <c r="M358" t="s">
        <v>3133</v>
      </c>
      <c r="N358" t="s">
        <v>10</v>
      </c>
      <c r="O358" t="s">
        <v>54</v>
      </c>
      <c r="P358" t="s">
        <v>946</v>
      </c>
      <c r="Q358" t="s">
        <v>2663</v>
      </c>
      <c r="R358" t="s">
        <v>1735</v>
      </c>
    </row>
    <row r="359" spans="1:18" x14ac:dyDescent="0.25">
      <c r="A359" s="28" t="str">
        <f t="shared" si="5"/>
        <v>00378522Lemons Mill ES300 School House StGeorgetownKY40324</v>
      </c>
      <c r="B359" s="29" t="s">
        <v>8225</v>
      </c>
      <c r="C359" t="s">
        <v>3215</v>
      </c>
      <c r="D359" t="s">
        <v>3580</v>
      </c>
      <c r="E359" t="s">
        <v>5083</v>
      </c>
      <c r="F359" t="s">
        <v>2617</v>
      </c>
      <c r="G359" t="s">
        <v>2610</v>
      </c>
      <c r="H359" t="s">
        <v>54</v>
      </c>
      <c r="I359" t="s">
        <v>2611</v>
      </c>
      <c r="J359" t="s">
        <v>1736</v>
      </c>
      <c r="K359" t="s">
        <v>5083</v>
      </c>
      <c r="L359" t="s">
        <v>8627</v>
      </c>
      <c r="M359" t="s">
        <v>3133</v>
      </c>
      <c r="N359" t="s">
        <v>10</v>
      </c>
      <c r="O359" t="s">
        <v>54</v>
      </c>
      <c r="P359" t="s">
        <v>946</v>
      </c>
      <c r="Q359" t="s">
        <v>2663</v>
      </c>
      <c r="R359" t="s">
        <v>1735</v>
      </c>
    </row>
    <row r="360" spans="1:18" x14ac:dyDescent="0.25">
      <c r="A360" s="28" t="str">
        <f t="shared" si="5"/>
        <v>00378522Northern ES3600 Cincinnati RdGeorgetownKY40324</v>
      </c>
      <c r="B360" s="29" t="s">
        <v>8225</v>
      </c>
      <c r="C360" t="s">
        <v>3215</v>
      </c>
      <c r="D360" t="s">
        <v>3668</v>
      </c>
      <c r="E360" t="s">
        <v>5086</v>
      </c>
      <c r="F360" t="s">
        <v>2619</v>
      </c>
      <c r="G360" t="s">
        <v>2610</v>
      </c>
      <c r="H360" t="s">
        <v>54</v>
      </c>
      <c r="I360" t="s">
        <v>2611</v>
      </c>
      <c r="J360" t="s">
        <v>1736</v>
      </c>
      <c r="K360" t="s">
        <v>5086</v>
      </c>
      <c r="L360" t="s">
        <v>8628</v>
      </c>
      <c r="M360" t="s">
        <v>3133</v>
      </c>
      <c r="N360" t="s">
        <v>10</v>
      </c>
      <c r="O360" t="s">
        <v>54</v>
      </c>
      <c r="P360" t="s">
        <v>946</v>
      </c>
      <c r="Q360" t="s">
        <v>2663</v>
      </c>
      <c r="R360" t="s">
        <v>1735</v>
      </c>
    </row>
    <row r="361" spans="1:18" x14ac:dyDescent="0.25">
      <c r="A361" s="28" t="str">
        <f t="shared" si="5"/>
        <v>00378522Crossroads ES4755 E Highway 60OwingsvilleKY40360</v>
      </c>
      <c r="B361" s="29" t="s">
        <v>8225</v>
      </c>
      <c r="C361" t="s">
        <v>3215</v>
      </c>
      <c r="D361" t="s">
        <v>3405</v>
      </c>
      <c r="E361" t="s">
        <v>4098</v>
      </c>
      <c r="F361" t="s">
        <v>157</v>
      </c>
      <c r="G361" t="s">
        <v>158</v>
      </c>
      <c r="H361" t="s">
        <v>54</v>
      </c>
      <c r="I361" t="s">
        <v>159</v>
      </c>
      <c r="J361" t="s">
        <v>1736</v>
      </c>
      <c r="K361" t="s">
        <v>4098</v>
      </c>
      <c r="L361" t="s">
        <v>8629</v>
      </c>
      <c r="M361" t="s">
        <v>3133</v>
      </c>
      <c r="N361" t="s">
        <v>10</v>
      </c>
      <c r="O361" t="s">
        <v>54</v>
      </c>
      <c r="P361" t="s">
        <v>946</v>
      </c>
      <c r="Q361" t="s">
        <v>2663</v>
      </c>
      <c r="R361" t="s">
        <v>1735</v>
      </c>
    </row>
    <row r="362" spans="1:18" x14ac:dyDescent="0.25">
      <c r="A362" s="28" t="str">
        <f t="shared" si="5"/>
        <v>00378522Argillite Elementary School4157 State Route 1ArgilliteKY41121</v>
      </c>
      <c r="B362" s="29" t="s">
        <v>8225</v>
      </c>
      <c r="C362" t="s">
        <v>3215</v>
      </c>
      <c r="D362" t="s">
        <v>3238</v>
      </c>
      <c r="E362" t="s">
        <v>1113</v>
      </c>
      <c r="F362" t="s">
        <v>1114</v>
      </c>
      <c r="G362" t="s">
        <v>1115</v>
      </c>
      <c r="H362" t="s">
        <v>54</v>
      </c>
      <c r="I362" t="s">
        <v>1116</v>
      </c>
      <c r="J362" t="s">
        <v>1736</v>
      </c>
      <c r="K362" t="s">
        <v>1113</v>
      </c>
      <c r="L362" t="s">
        <v>8630</v>
      </c>
      <c r="M362" t="s">
        <v>3133</v>
      </c>
      <c r="N362" t="s">
        <v>10</v>
      </c>
      <c r="O362" t="s">
        <v>54</v>
      </c>
      <c r="P362" t="s">
        <v>946</v>
      </c>
      <c r="Q362" t="s">
        <v>2663</v>
      </c>
      <c r="R362" t="s">
        <v>1735</v>
      </c>
    </row>
    <row r="363" spans="1:18" x14ac:dyDescent="0.25">
      <c r="A363" s="28" t="str">
        <f t="shared" si="5"/>
        <v>00378522Wurtland Elementary School611 East StWurtlandKY41144</v>
      </c>
      <c r="B363" s="29" t="s">
        <v>8225</v>
      </c>
      <c r="C363" t="s">
        <v>3215</v>
      </c>
      <c r="D363" t="s">
        <v>3863</v>
      </c>
      <c r="E363" t="s">
        <v>1128</v>
      </c>
      <c r="F363" t="s">
        <v>1129</v>
      </c>
      <c r="G363" t="s">
        <v>1130</v>
      </c>
      <c r="H363" t="s">
        <v>54</v>
      </c>
      <c r="I363" t="s">
        <v>1121</v>
      </c>
      <c r="J363" t="s">
        <v>1736</v>
      </c>
      <c r="K363" t="s">
        <v>1128</v>
      </c>
      <c r="L363" t="s">
        <v>8631</v>
      </c>
      <c r="M363" t="s">
        <v>3133</v>
      </c>
      <c r="N363" t="s">
        <v>10</v>
      </c>
      <c r="O363" t="s">
        <v>54</v>
      </c>
      <c r="P363" t="s">
        <v>946</v>
      </c>
      <c r="Q363" t="s">
        <v>2663</v>
      </c>
      <c r="R363" t="s">
        <v>1735</v>
      </c>
    </row>
    <row r="364" spans="1:18" x14ac:dyDescent="0.25">
      <c r="A364" s="28" t="str">
        <f t="shared" si="5"/>
        <v>00378522Trigg Co Primary School205 Main StCadizKY42211</v>
      </c>
      <c r="B364" s="29" t="s">
        <v>8225</v>
      </c>
      <c r="C364" t="s">
        <v>3215</v>
      </c>
      <c r="D364" t="s">
        <v>3808</v>
      </c>
      <c r="E364" t="s">
        <v>2705</v>
      </c>
      <c r="F364" t="s">
        <v>2706</v>
      </c>
      <c r="G364" t="s">
        <v>2707</v>
      </c>
      <c r="H364" t="s">
        <v>54</v>
      </c>
      <c r="I364" t="s">
        <v>2708</v>
      </c>
      <c r="J364" t="s">
        <v>1736</v>
      </c>
      <c r="K364" t="s">
        <v>2705</v>
      </c>
      <c r="L364" t="s">
        <v>8632</v>
      </c>
      <c r="M364" t="s">
        <v>3133</v>
      </c>
      <c r="N364" t="s">
        <v>10</v>
      </c>
      <c r="O364" t="s">
        <v>54</v>
      </c>
      <c r="P364" t="s">
        <v>946</v>
      </c>
      <c r="Q364" t="s">
        <v>2663</v>
      </c>
      <c r="R364" t="s">
        <v>1735</v>
      </c>
    </row>
    <row r="365" spans="1:18" x14ac:dyDescent="0.25">
      <c r="A365" s="28" t="str">
        <f t="shared" si="5"/>
        <v>00378522Irvington Elementary School1 Wildcat WayIrvingtonKY40146</v>
      </c>
      <c r="B365" s="29" t="s">
        <v>8225</v>
      </c>
      <c r="C365" t="s">
        <v>3215</v>
      </c>
      <c r="D365" t="s">
        <v>3526</v>
      </c>
      <c r="E365" t="s">
        <v>351</v>
      </c>
      <c r="F365" t="s">
        <v>352</v>
      </c>
      <c r="G365" t="s">
        <v>353</v>
      </c>
      <c r="H365" t="s">
        <v>54</v>
      </c>
      <c r="I365" t="s">
        <v>354</v>
      </c>
      <c r="J365" t="s">
        <v>1736</v>
      </c>
      <c r="K365" t="s">
        <v>351</v>
      </c>
      <c r="L365" t="s">
        <v>8633</v>
      </c>
      <c r="M365" t="s">
        <v>3133</v>
      </c>
      <c r="N365" t="s">
        <v>10</v>
      </c>
      <c r="O365" t="s">
        <v>54</v>
      </c>
      <c r="P365" t="s">
        <v>946</v>
      </c>
      <c r="Q365" t="s">
        <v>2663</v>
      </c>
      <c r="R365" t="s">
        <v>1735</v>
      </c>
    </row>
    <row r="366" spans="1:18" x14ac:dyDescent="0.25">
      <c r="A366" s="28" t="str">
        <f t="shared" si="5"/>
        <v>00378522Ben Johnson Elementary SchoolPo Box 51Mc DanielsKY40152</v>
      </c>
      <c r="B366" s="29" t="s">
        <v>8225</v>
      </c>
      <c r="C366" t="s">
        <v>3215</v>
      </c>
      <c r="D366" t="s">
        <v>3264</v>
      </c>
      <c r="E366" t="s">
        <v>339</v>
      </c>
      <c r="F366" t="s">
        <v>4138</v>
      </c>
      <c r="G366" t="s">
        <v>340</v>
      </c>
      <c r="H366" t="s">
        <v>54</v>
      </c>
      <c r="I366" t="s">
        <v>341</v>
      </c>
      <c r="J366" t="s">
        <v>1736</v>
      </c>
      <c r="K366" t="s">
        <v>339</v>
      </c>
      <c r="L366" t="s">
        <v>8634</v>
      </c>
      <c r="M366" t="s">
        <v>3133</v>
      </c>
      <c r="N366" t="s">
        <v>10</v>
      </c>
      <c r="O366" t="s">
        <v>54</v>
      </c>
      <c r="P366" t="s">
        <v>946</v>
      </c>
      <c r="Q366" t="s">
        <v>2663</v>
      </c>
      <c r="R366" t="s">
        <v>1735</v>
      </c>
    </row>
    <row r="367" spans="1:18" x14ac:dyDescent="0.25">
      <c r="A367" s="28" t="str">
        <f t="shared" si="5"/>
        <v>00378522Southside Elementary School728 Ginkgo DrShelbyvilleKY40065</v>
      </c>
      <c r="B367" s="29" t="s">
        <v>8225</v>
      </c>
      <c r="C367" t="s">
        <v>3215</v>
      </c>
      <c r="D367" t="s">
        <v>3765</v>
      </c>
      <c r="E367" t="s">
        <v>1224</v>
      </c>
      <c r="F367" t="s">
        <v>2648</v>
      </c>
      <c r="G367" t="s">
        <v>2634</v>
      </c>
      <c r="H367" t="s">
        <v>54</v>
      </c>
      <c r="I367" t="s">
        <v>2635</v>
      </c>
      <c r="J367" t="s">
        <v>1736</v>
      </c>
      <c r="K367" t="s">
        <v>1224</v>
      </c>
      <c r="L367" t="s">
        <v>8635</v>
      </c>
      <c r="M367" t="s">
        <v>3133</v>
      </c>
      <c r="N367" t="s">
        <v>10</v>
      </c>
      <c r="O367" t="s">
        <v>54</v>
      </c>
      <c r="P367" t="s">
        <v>946</v>
      </c>
      <c r="Q367" t="s">
        <v>2663</v>
      </c>
      <c r="R367" t="s">
        <v>1735</v>
      </c>
    </row>
    <row r="368" spans="1:18" x14ac:dyDescent="0.25">
      <c r="A368" s="28" t="str">
        <f t="shared" si="5"/>
        <v>00378522Wright Elementary School500 Rocket LnShelbyvilleKY40065</v>
      </c>
      <c r="B368" s="29" t="s">
        <v>8225</v>
      </c>
      <c r="C368" t="s">
        <v>3215</v>
      </c>
      <c r="D368" t="s">
        <v>3858</v>
      </c>
      <c r="E368" t="s">
        <v>2650</v>
      </c>
      <c r="F368" t="s">
        <v>2651</v>
      </c>
      <c r="G368" t="s">
        <v>2634</v>
      </c>
      <c r="H368" t="s">
        <v>54</v>
      </c>
      <c r="I368" t="s">
        <v>2635</v>
      </c>
      <c r="J368" t="s">
        <v>1736</v>
      </c>
      <c r="K368" t="s">
        <v>2650</v>
      </c>
      <c r="L368" t="s">
        <v>8636</v>
      </c>
      <c r="M368" t="s">
        <v>3133</v>
      </c>
      <c r="N368" t="s">
        <v>10</v>
      </c>
      <c r="O368" t="s">
        <v>54</v>
      </c>
      <c r="P368" t="s">
        <v>946</v>
      </c>
      <c r="Q368" t="s">
        <v>2663</v>
      </c>
      <c r="R368" t="s">
        <v>1735</v>
      </c>
    </row>
    <row r="369" spans="1:18" x14ac:dyDescent="0.25">
      <c r="A369" s="28" t="str">
        <f t="shared" si="5"/>
        <v>00378522Clear Creek Elementary School279 Chapel HlShelbyvilleKY40065</v>
      </c>
      <c r="B369" s="29" t="s">
        <v>8225</v>
      </c>
      <c r="C369" t="s">
        <v>3215</v>
      </c>
      <c r="D369" t="s">
        <v>3384</v>
      </c>
      <c r="E369" t="s">
        <v>2632</v>
      </c>
      <c r="F369" t="s">
        <v>2633</v>
      </c>
      <c r="G369" t="s">
        <v>2634</v>
      </c>
      <c r="H369" t="s">
        <v>54</v>
      </c>
      <c r="I369" t="s">
        <v>2635</v>
      </c>
      <c r="J369" t="s">
        <v>1736</v>
      </c>
      <c r="K369" t="s">
        <v>2632</v>
      </c>
      <c r="L369" t="s">
        <v>8637</v>
      </c>
      <c r="M369" t="s">
        <v>3133</v>
      </c>
      <c r="N369" t="s">
        <v>10</v>
      </c>
      <c r="O369" t="s">
        <v>54</v>
      </c>
      <c r="P369" t="s">
        <v>946</v>
      </c>
      <c r="Q369" t="s">
        <v>2663</v>
      </c>
      <c r="R369" t="s">
        <v>1735</v>
      </c>
    </row>
    <row r="370" spans="1:18" x14ac:dyDescent="0.25">
      <c r="A370" s="28" t="str">
        <f t="shared" si="5"/>
        <v>00378522Isonville ES5980 S Kentucky 32IsonvilleKY41149</v>
      </c>
      <c r="B370" s="29" t="s">
        <v>8225</v>
      </c>
      <c r="C370" t="s">
        <v>3215</v>
      </c>
      <c r="D370" t="s">
        <v>3528</v>
      </c>
      <c r="E370" t="s">
        <v>4211</v>
      </c>
      <c r="F370" t="s">
        <v>732</v>
      </c>
      <c r="G370" t="s">
        <v>733</v>
      </c>
      <c r="H370" t="s">
        <v>54</v>
      </c>
      <c r="I370" t="s">
        <v>734</v>
      </c>
      <c r="J370" t="s">
        <v>1736</v>
      </c>
      <c r="K370" t="s">
        <v>4211</v>
      </c>
      <c r="L370" t="s">
        <v>8638</v>
      </c>
      <c r="M370" t="s">
        <v>3133</v>
      </c>
      <c r="N370" t="s">
        <v>10</v>
      </c>
      <c r="O370" t="s">
        <v>54</v>
      </c>
      <c r="P370" t="s">
        <v>946</v>
      </c>
      <c r="Q370" t="s">
        <v>2663</v>
      </c>
      <c r="R370" t="s">
        <v>1735</v>
      </c>
    </row>
    <row r="371" spans="1:18" x14ac:dyDescent="0.25">
      <c r="A371" s="28" t="str">
        <f t="shared" si="5"/>
        <v>00378522Lincoln Co School District305 Danville AveStanfordKY40484</v>
      </c>
      <c r="B371" s="29" t="s">
        <v>8225</v>
      </c>
      <c r="C371" t="s">
        <v>3215</v>
      </c>
      <c r="D371" t="s">
        <v>3592</v>
      </c>
      <c r="E371" t="s">
        <v>1918</v>
      </c>
      <c r="F371" t="s">
        <v>3139</v>
      </c>
      <c r="G371" t="s">
        <v>1935</v>
      </c>
      <c r="H371" t="s">
        <v>54</v>
      </c>
      <c r="I371" t="s">
        <v>1936</v>
      </c>
      <c r="J371" t="s">
        <v>1736</v>
      </c>
      <c r="K371" t="s">
        <v>1918</v>
      </c>
      <c r="L371" t="s">
        <v>8639</v>
      </c>
      <c r="M371" t="s">
        <v>3133</v>
      </c>
      <c r="N371" t="s">
        <v>10</v>
      </c>
      <c r="O371" t="s">
        <v>54</v>
      </c>
      <c r="P371" t="s">
        <v>946</v>
      </c>
      <c r="Q371" t="s">
        <v>2663</v>
      </c>
      <c r="R371" t="s">
        <v>1735</v>
      </c>
    </row>
    <row r="372" spans="1:18" x14ac:dyDescent="0.25">
      <c r="A372" s="28" t="str">
        <f t="shared" si="5"/>
        <v>00378522Jackson City School940 Highland AveJacksonKY41339</v>
      </c>
      <c r="B372" s="29" t="s">
        <v>8225</v>
      </c>
      <c r="C372" t="s">
        <v>3215</v>
      </c>
      <c r="D372" t="s">
        <v>3532</v>
      </c>
      <c r="E372" t="s">
        <v>1358</v>
      </c>
      <c r="F372" t="s">
        <v>1359</v>
      </c>
      <c r="G372" t="s">
        <v>329</v>
      </c>
      <c r="H372" t="s">
        <v>54</v>
      </c>
      <c r="I372" t="s">
        <v>330</v>
      </c>
      <c r="J372" t="s">
        <v>1736</v>
      </c>
      <c r="K372" t="s">
        <v>1358</v>
      </c>
      <c r="L372" t="s">
        <v>8640</v>
      </c>
      <c r="M372" t="s">
        <v>3133</v>
      </c>
      <c r="N372" t="s">
        <v>10</v>
      </c>
      <c r="O372" t="s">
        <v>54</v>
      </c>
      <c r="P372" t="s">
        <v>946</v>
      </c>
      <c r="Q372" t="s">
        <v>2663</v>
      </c>
      <c r="R372" t="s">
        <v>1735</v>
      </c>
    </row>
    <row r="373" spans="1:18" x14ac:dyDescent="0.25">
      <c r="A373" s="28" t="str">
        <f t="shared" si="5"/>
        <v>00378522Corbin Primary School3551 5th Street RdCorbinKY40701</v>
      </c>
      <c r="B373" s="29" t="s">
        <v>8225</v>
      </c>
      <c r="C373" t="s">
        <v>3215</v>
      </c>
      <c r="D373" t="s">
        <v>3392</v>
      </c>
      <c r="E373" t="s">
        <v>607</v>
      </c>
      <c r="F373" t="s">
        <v>608</v>
      </c>
      <c r="G373" t="s">
        <v>604</v>
      </c>
      <c r="H373" t="s">
        <v>54</v>
      </c>
      <c r="I373" t="s">
        <v>605</v>
      </c>
      <c r="J373" t="s">
        <v>1736</v>
      </c>
      <c r="K373" t="s">
        <v>607</v>
      </c>
      <c r="L373" t="s">
        <v>8641</v>
      </c>
      <c r="M373" t="s">
        <v>3133</v>
      </c>
      <c r="N373" t="s">
        <v>10</v>
      </c>
      <c r="O373" t="s">
        <v>54</v>
      </c>
      <c r="P373" t="s">
        <v>946</v>
      </c>
      <c r="Q373" t="s">
        <v>2663</v>
      </c>
      <c r="R373" t="s">
        <v>1735</v>
      </c>
    </row>
    <row r="374" spans="1:18" x14ac:dyDescent="0.25">
      <c r="A374" s="28" t="str">
        <f t="shared" si="5"/>
        <v>00378522Newton Parrish ES510 W Byers AveOwensboroKY42303</v>
      </c>
      <c r="B374" s="29" t="s">
        <v>8225</v>
      </c>
      <c r="C374" t="s">
        <v>3215</v>
      </c>
      <c r="D374" t="s">
        <v>3652</v>
      </c>
      <c r="E374" t="s">
        <v>4943</v>
      </c>
      <c r="F374" t="s">
        <v>2367</v>
      </c>
      <c r="G374" t="s">
        <v>658</v>
      </c>
      <c r="H374" t="s">
        <v>54</v>
      </c>
      <c r="I374" t="s">
        <v>663</v>
      </c>
      <c r="J374" t="s">
        <v>1736</v>
      </c>
      <c r="K374" t="s">
        <v>4943</v>
      </c>
      <c r="L374" t="s">
        <v>8642</v>
      </c>
      <c r="M374" t="s">
        <v>3133</v>
      </c>
      <c r="N374" t="s">
        <v>10</v>
      </c>
      <c r="O374" t="s">
        <v>54</v>
      </c>
      <c r="P374" t="s">
        <v>946</v>
      </c>
      <c r="Q374" t="s">
        <v>2663</v>
      </c>
      <c r="R374" t="s">
        <v>1735</v>
      </c>
    </row>
    <row r="375" spans="1:18" x14ac:dyDescent="0.25">
      <c r="A375" s="28" t="str">
        <f t="shared" si="5"/>
        <v>00378522W R McNeill ES1800 Creason StBowling GreenKY42101</v>
      </c>
      <c r="B375" s="29" t="s">
        <v>8225</v>
      </c>
      <c r="C375" t="s">
        <v>3215</v>
      </c>
      <c r="D375" t="s">
        <v>3823</v>
      </c>
      <c r="E375" t="s">
        <v>4131</v>
      </c>
      <c r="F375" t="s">
        <v>281</v>
      </c>
      <c r="G375" t="s">
        <v>267</v>
      </c>
      <c r="H375" t="s">
        <v>54</v>
      </c>
      <c r="I375" t="s">
        <v>268</v>
      </c>
      <c r="J375" t="s">
        <v>1736</v>
      </c>
      <c r="K375" t="s">
        <v>4131</v>
      </c>
      <c r="L375" t="s">
        <v>8643</v>
      </c>
      <c r="M375" t="s">
        <v>3133</v>
      </c>
      <c r="N375" t="s">
        <v>10</v>
      </c>
      <c r="O375" t="s">
        <v>54</v>
      </c>
      <c r="P375" t="s">
        <v>946</v>
      </c>
      <c r="Q375" t="s">
        <v>2663</v>
      </c>
      <c r="R375" t="s">
        <v>1735</v>
      </c>
    </row>
    <row r="376" spans="1:18" x14ac:dyDescent="0.25">
      <c r="A376" s="28" t="str">
        <f t="shared" si="5"/>
        <v>00378522T C Cherry Elementary School1001 Liberty WayBowling GreenKY42104</v>
      </c>
      <c r="B376" s="29" t="s">
        <v>8225</v>
      </c>
      <c r="C376" t="s">
        <v>3215</v>
      </c>
      <c r="D376" t="s">
        <v>3785</v>
      </c>
      <c r="E376" t="s">
        <v>277</v>
      </c>
      <c r="F376" t="s">
        <v>278</v>
      </c>
      <c r="G376" t="s">
        <v>267</v>
      </c>
      <c r="H376" t="s">
        <v>54</v>
      </c>
      <c r="I376" t="s">
        <v>279</v>
      </c>
      <c r="J376" t="s">
        <v>1736</v>
      </c>
      <c r="K376" t="s">
        <v>277</v>
      </c>
      <c r="L376" t="s">
        <v>8644</v>
      </c>
      <c r="M376" t="s">
        <v>3133</v>
      </c>
      <c r="N376" t="s">
        <v>10</v>
      </c>
      <c r="O376" t="s">
        <v>54</v>
      </c>
      <c r="P376" t="s">
        <v>946</v>
      </c>
      <c r="Q376" t="s">
        <v>2663</v>
      </c>
      <c r="R376" t="s">
        <v>1735</v>
      </c>
    </row>
    <row r="377" spans="1:18" x14ac:dyDescent="0.25">
      <c r="A377" s="28" t="str">
        <f t="shared" si="5"/>
        <v>00378522Potter Gray Elementary School610 Wakefield StBowling GreenKY42103</v>
      </c>
      <c r="B377" s="29" t="s">
        <v>8225</v>
      </c>
      <c r="C377" t="s">
        <v>3215</v>
      </c>
      <c r="D377" t="s">
        <v>3704</v>
      </c>
      <c r="E377" t="s">
        <v>273</v>
      </c>
      <c r="F377" t="s">
        <v>274</v>
      </c>
      <c r="G377" t="s">
        <v>267</v>
      </c>
      <c r="H377" t="s">
        <v>54</v>
      </c>
      <c r="I377" t="s">
        <v>275</v>
      </c>
      <c r="J377" t="s">
        <v>1736</v>
      </c>
      <c r="K377" t="s">
        <v>273</v>
      </c>
      <c r="L377" t="s">
        <v>8645</v>
      </c>
      <c r="M377" t="s">
        <v>3133</v>
      </c>
      <c r="N377" t="s">
        <v>10</v>
      </c>
      <c r="O377" t="s">
        <v>54</v>
      </c>
      <c r="P377" t="s">
        <v>946</v>
      </c>
      <c r="Q377" t="s">
        <v>2663</v>
      </c>
      <c r="R377" t="s">
        <v>1735</v>
      </c>
    </row>
    <row r="378" spans="1:18" x14ac:dyDescent="0.25">
      <c r="A378" s="28" t="str">
        <f t="shared" si="5"/>
        <v>00378522Murray Elementary School111 S Broach StMurrayKY42071</v>
      </c>
      <c r="B378" s="29" t="s">
        <v>8225</v>
      </c>
      <c r="C378" t="s">
        <v>3215</v>
      </c>
      <c r="D378" t="s">
        <v>3647</v>
      </c>
      <c r="E378" t="s">
        <v>2253</v>
      </c>
      <c r="F378" t="s">
        <v>2254</v>
      </c>
      <c r="G378" t="s">
        <v>429</v>
      </c>
      <c r="H378" t="s">
        <v>54</v>
      </c>
      <c r="I378" t="s">
        <v>430</v>
      </c>
      <c r="J378" t="s">
        <v>1736</v>
      </c>
      <c r="K378" t="s">
        <v>2253</v>
      </c>
      <c r="L378" t="s">
        <v>8646</v>
      </c>
      <c r="M378" t="s">
        <v>3133</v>
      </c>
      <c r="N378" t="s">
        <v>10</v>
      </c>
      <c r="O378" t="s">
        <v>54</v>
      </c>
      <c r="P378" t="s">
        <v>946</v>
      </c>
      <c r="Q378" t="s">
        <v>2663</v>
      </c>
      <c r="R378" t="s">
        <v>1735</v>
      </c>
    </row>
    <row r="379" spans="1:18" x14ac:dyDescent="0.25">
      <c r="A379" s="28" t="str">
        <f t="shared" si="5"/>
        <v>00378522Dawson Springs Elementary Sch317 Eli StDawson SpgsKY42408</v>
      </c>
      <c r="B379" s="29" t="s">
        <v>8225</v>
      </c>
      <c r="C379" t="s">
        <v>3215</v>
      </c>
      <c r="D379" t="s">
        <v>3420</v>
      </c>
      <c r="E379" t="s">
        <v>698</v>
      </c>
      <c r="F379" t="s">
        <v>699</v>
      </c>
      <c r="G379" t="s">
        <v>700</v>
      </c>
      <c r="H379" t="s">
        <v>54</v>
      </c>
      <c r="I379" t="s">
        <v>701</v>
      </c>
      <c r="J379" t="s">
        <v>1736</v>
      </c>
      <c r="K379" t="s">
        <v>698</v>
      </c>
      <c r="L379" t="s">
        <v>8647</v>
      </c>
      <c r="M379" t="s">
        <v>3133</v>
      </c>
      <c r="N379" t="s">
        <v>10</v>
      </c>
      <c r="O379" t="s">
        <v>54</v>
      </c>
      <c r="P379" t="s">
        <v>946</v>
      </c>
      <c r="Q379" t="s">
        <v>2663</v>
      </c>
      <c r="R379" t="s">
        <v>1735</v>
      </c>
    </row>
    <row r="380" spans="1:18" x14ac:dyDescent="0.25">
      <c r="A380" s="28" t="str">
        <f t="shared" ref="A380:A443" si="6">R380&amp;K380&amp;F380&amp;G380&amp;H380&amp;I380</f>
        <v>00378522Western ES4008 State Route 85 ECentertownKY42328</v>
      </c>
      <c r="B380" s="29" t="s">
        <v>8225</v>
      </c>
      <c r="C380" t="s">
        <v>3215</v>
      </c>
      <c r="D380" t="s">
        <v>3839</v>
      </c>
      <c r="E380" t="s">
        <v>4875</v>
      </c>
      <c r="F380" t="s">
        <v>2317</v>
      </c>
      <c r="G380" t="s">
        <v>2318</v>
      </c>
      <c r="H380" t="s">
        <v>54</v>
      </c>
      <c r="I380" t="s">
        <v>2319</v>
      </c>
      <c r="J380" t="s">
        <v>1736</v>
      </c>
      <c r="K380" t="s">
        <v>4875</v>
      </c>
      <c r="L380" t="s">
        <v>8648</v>
      </c>
      <c r="M380" t="s">
        <v>3133</v>
      </c>
      <c r="N380" t="s">
        <v>10</v>
      </c>
      <c r="O380" t="s">
        <v>54</v>
      </c>
      <c r="P380" t="s">
        <v>946</v>
      </c>
      <c r="Q380" t="s">
        <v>2663</v>
      </c>
      <c r="R380" t="s">
        <v>1735</v>
      </c>
    </row>
    <row r="381" spans="1:18" x14ac:dyDescent="0.25">
      <c r="A381" s="28" t="str">
        <f t="shared" si="6"/>
        <v>00378522Southern Elementary School3836 S Us Highway 231Beaver DamKY42320</v>
      </c>
      <c r="B381" s="29" t="s">
        <v>8225</v>
      </c>
      <c r="C381" t="s">
        <v>3215</v>
      </c>
      <c r="D381" t="s">
        <v>3764</v>
      </c>
      <c r="E381" t="s">
        <v>864</v>
      </c>
      <c r="F381" t="s">
        <v>2311</v>
      </c>
      <c r="G381" t="s">
        <v>2298</v>
      </c>
      <c r="H381" t="s">
        <v>54</v>
      </c>
      <c r="I381" t="s">
        <v>2299</v>
      </c>
      <c r="J381" t="s">
        <v>1736</v>
      </c>
      <c r="K381" t="s">
        <v>864</v>
      </c>
      <c r="L381" t="s">
        <v>8649</v>
      </c>
      <c r="M381" t="s">
        <v>3133</v>
      </c>
      <c r="N381" t="s">
        <v>10</v>
      </c>
      <c r="O381" t="s">
        <v>54</v>
      </c>
      <c r="P381" t="s">
        <v>946</v>
      </c>
      <c r="Q381" t="s">
        <v>2663</v>
      </c>
      <c r="R381" t="s">
        <v>1735</v>
      </c>
    </row>
    <row r="382" spans="1:18" x14ac:dyDescent="0.25">
      <c r="A382" s="28" t="str">
        <f t="shared" si="6"/>
        <v>00378522Beaver Dam Elementary School183 E Us Highway 62Beaver DamKY42320</v>
      </c>
      <c r="B382" s="29" t="s">
        <v>8225</v>
      </c>
      <c r="C382" t="s">
        <v>3215</v>
      </c>
      <c r="D382" t="s">
        <v>3254</v>
      </c>
      <c r="E382" t="s">
        <v>2296</v>
      </c>
      <c r="F382" t="s">
        <v>2297</v>
      </c>
      <c r="G382" t="s">
        <v>2298</v>
      </c>
      <c r="H382" t="s">
        <v>54</v>
      </c>
      <c r="I382" t="s">
        <v>2299</v>
      </c>
      <c r="J382" t="s">
        <v>1736</v>
      </c>
      <c r="K382" t="s">
        <v>2296</v>
      </c>
      <c r="L382" t="s">
        <v>8650</v>
      </c>
      <c r="M382" t="s">
        <v>3133</v>
      </c>
      <c r="N382" t="s">
        <v>10</v>
      </c>
      <c r="O382" t="s">
        <v>54</v>
      </c>
      <c r="P382" t="s">
        <v>946</v>
      </c>
      <c r="Q382" t="s">
        <v>2663</v>
      </c>
      <c r="R382" t="s">
        <v>1735</v>
      </c>
    </row>
    <row r="383" spans="1:18" x14ac:dyDescent="0.25">
      <c r="A383" s="28" t="str">
        <f t="shared" si="6"/>
        <v>00378522Horse Branch Elementary School11980 Us Highway 62 EHorse BranchKY42349</v>
      </c>
      <c r="B383" s="29" t="s">
        <v>8225</v>
      </c>
      <c r="C383" t="s">
        <v>3215</v>
      </c>
      <c r="D383" t="s">
        <v>3520</v>
      </c>
      <c r="E383" t="s">
        <v>2306</v>
      </c>
      <c r="F383" t="s">
        <v>2307</v>
      </c>
      <c r="G383" t="s">
        <v>2308</v>
      </c>
      <c r="H383" t="s">
        <v>54</v>
      </c>
      <c r="I383" t="s">
        <v>2309</v>
      </c>
      <c r="J383" t="s">
        <v>1736</v>
      </c>
      <c r="K383" t="s">
        <v>2306</v>
      </c>
      <c r="L383" t="s">
        <v>8651</v>
      </c>
      <c r="M383" t="s">
        <v>3133</v>
      </c>
      <c r="N383" t="s">
        <v>10</v>
      </c>
      <c r="O383" t="s">
        <v>54</v>
      </c>
      <c r="P383" t="s">
        <v>946</v>
      </c>
      <c r="Q383" t="s">
        <v>2663</v>
      </c>
      <c r="R383" t="s">
        <v>1735</v>
      </c>
    </row>
    <row r="384" spans="1:18" x14ac:dyDescent="0.25">
      <c r="A384" s="28" t="str">
        <f t="shared" si="6"/>
        <v>00378522Hendron-Lone Oak Elem School2501 Marshall AvePaducahKY42003</v>
      </c>
      <c r="B384" s="29" t="s">
        <v>8225</v>
      </c>
      <c r="C384" t="s">
        <v>3215</v>
      </c>
      <c r="D384" t="s">
        <v>3509</v>
      </c>
      <c r="E384" t="s">
        <v>2097</v>
      </c>
      <c r="F384" t="s">
        <v>2098</v>
      </c>
      <c r="G384" t="s">
        <v>2089</v>
      </c>
      <c r="H384" t="s">
        <v>54</v>
      </c>
      <c r="I384" t="s">
        <v>2099</v>
      </c>
      <c r="J384" t="s">
        <v>1736</v>
      </c>
      <c r="K384" t="s">
        <v>2097</v>
      </c>
      <c r="L384" t="s">
        <v>8652</v>
      </c>
      <c r="M384" t="s">
        <v>3133</v>
      </c>
      <c r="N384" t="s">
        <v>10</v>
      </c>
      <c r="O384" t="s">
        <v>54</v>
      </c>
      <c r="P384" t="s">
        <v>946</v>
      </c>
      <c r="Q384" t="s">
        <v>2663</v>
      </c>
      <c r="R384" t="s">
        <v>1735</v>
      </c>
    </row>
    <row r="385" spans="1:18" x14ac:dyDescent="0.25">
      <c r="A385" s="28" t="str">
        <f t="shared" si="6"/>
        <v>00378522Uniontown Elementary SchoolPo Box 517UniontownKY42461</v>
      </c>
      <c r="B385" s="29" t="s">
        <v>8225</v>
      </c>
      <c r="C385" t="s">
        <v>3215</v>
      </c>
      <c r="D385" t="s">
        <v>3815</v>
      </c>
      <c r="E385" t="s">
        <v>2734</v>
      </c>
      <c r="F385" t="s">
        <v>5167</v>
      </c>
      <c r="G385" t="s">
        <v>2735</v>
      </c>
      <c r="H385" t="s">
        <v>54</v>
      </c>
      <c r="I385" t="s">
        <v>2736</v>
      </c>
      <c r="J385" t="s">
        <v>1736</v>
      </c>
      <c r="K385" t="s">
        <v>2734</v>
      </c>
      <c r="L385" t="s">
        <v>8653</v>
      </c>
      <c r="M385" t="s">
        <v>3133</v>
      </c>
      <c r="N385" t="s">
        <v>10</v>
      </c>
      <c r="O385" t="s">
        <v>54</v>
      </c>
      <c r="P385" t="s">
        <v>946</v>
      </c>
      <c r="Q385" t="s">
        <v>2663</v>
      </c>
      <c r="R385" t="s">
        <v>1735</v>
      </c>
    </row>
    <row r="386" spans="1:18" x14ac:dyDescent="0.25">
      <c r="A386" s="28" t="str">
        <f t="shared" si="6"/>
        <v>00378522North Livingston Elem School1372 Us Highway 60 EBurnaKY42028</v>
      </c>
      <c r="B386" s="29" t="s">
        <v>8225</v>
      </c>
      <c r="C386" t="s">
        <v>3215</v>
      </c>
      <c r="D386" t="s">
        <v>3657</v>
      </c>
      <c r="E386" t="s">
        <v>1942</v>
      </c>
      <c r="F386" t="s">
        <v>1943</v>
      </c>
      <c r="G386" t="s">
        <v>1944</v>
      </c>
      <c r="H386" t="s">
        <v>54</v>
      </c>
      <c r="I386" t="s">
        <v>1945</v>
      </c>
      <c r="J386" t="s">
        <v>1736</v>
      </c>
      <c r="K386" t="s">
        <v>1942</v>
      </c>
      <c r="L386" t="s">
        <v>8654</v>
      </c>
      <c r="M386" t="s">
        <v>3133</v>
      </c>
      <c r="N386" t="s">
        <v>10</v>
      </c>
      <c r="O386" t="s">
        <v>54</v>
      </c>
      <c r="P386" t="s">
        <v>946</v>
      </c>
      <c r="Q386" t="s">
        <v>2663</v>
      </c>
      <c r="R386" t="s">
        <v>1735</v>
      </c>
    </row>
    <row r="387" spans="1:18" x14ac:dyDescent="0.25">
      <c r="A387" s="28" t="str">
        <f t="shared" si="6"/>
        <v>00378522Robertson Co School District1762 Sardis RdMount OlivetKY41064</v>
      </c>
      <c r="B387" s="29" t="s">
        <v>8225</v>
      </c>
      <c r="C387" t="s">
        <v>3215</v>
      </c>
      <c r="D387" t="s">
        <v>3713</v>
      </c>
      <c r="E387" t="s">
        <v>2541</v>
      </c>
      <c r="F387" t="s">
        <v>3174</v>
      </c>
      <c r="G387" t="s">
        <v>2545</v>
      </c>
      <c r="H387" t="s">
        <v>54</v>
      </c>
      <c r="I387" t="s">
        <v>2546</v>
      </c>
      <c r="J387" t="s">
        <v>1736</v>
      </c>
      <c r="K387" t="s">
        <v>2541</v>
      </c>
      <c r="L387" t="s">
        <v>8655</v>
      </c>
      <c r="M387" t="s">
        <v>3133</v>
      </c>
      <c r="N387" t="s">
        <v>10</v>
      </c>
      <c r="O387" t="s">
        <v>54</v>
      </c>
      <c r="P387" t="s">
        <v>946</v>
      </c>
      <c r="Q387" t="s">
        <v>2663</v>
      </c>
      <c r="R387" t="s">
        <v>1735</v>
      </c>
    </row>
    <row r="388" spans="1:18" x14ac:dyDescent="0.25">
      <c r="A388" s="28" t="str">
        <f t="shared" si="6"/>
        <v>00378522Mason-Corinth Elem School225 Heekin RdWilliamstownKY41097</v>
      </c>
      <c r="B388" s="29" t="s">
        <v>8225</v>
      </c>
      <c r="C388" t="s">
        <v>3215</v>
      </c>
      <c r="D388" t="s">
        <v>3614</v>
      </c>
      <c r="E388" t="s">
        <v>1047</v>
      </c>
      <c r="F388" t="s">
        <v>1048</v>
      </c>
      <c r="G388" t="s">
        <v>1049</v>
      </c>
      <c r="H388" t="s">
        <v>54</v>
      </c>
      <c r="I388" t="s">
        <v>1050</v>
      </c>
      <c r="J388" t="s">
        <v>1736</v>
      </c>
      <c r="K388" t="s">
        <v>1047</v>
      </c>
      <c r="L388" t="s">
        <v>8656</v>
      </c>
      <c r="M388" t="s">
        <v>3133</v>
      </c>
      <c r="N388" t="s">
        <v>10</v>
      </c>
      <c r="O388" t="s">
        <v>54</v>
      </c>
      <c r="P388" t="s">
        <v>946</v>
      </c>
      <c r="Q388" t="s">
        <v>2663</v>
      </c>
      <c r="R388" t="s">
        <v>1735</v>
      </c>
    </row>
    <row r="389" spans="1:18" x14ac:dyDescent="0.25">
      <c r="A389" s="28" t="str">
        <f t="shared" si="6"/>
        <v>00378522Crittenden-Mt Zion Elem School270 Crittenden Mount Zion RdDry RidgeKY41035</v>
      </c>
      <c r="B389" s="29" t="s">
        <v>8225</v>
      </c>
      <c r="C389" t="s">
        <v>3215</v>
      </c>
      <c r="D389" t="s">
        <v>3403</v>
      </c>
      <c r="E389" t="s">
        <v>1039</v>
      </c>
      <c r="F389" t="s">
        <v>1040</v>
      </c>
      <c r="G389" t="s">
        <v>1041</v>
      </c>
      <c r="H389" t="s">
        <v>54</v>
      </c>
      <c r="I389" t="s">
        <v>1042</v>
      </c>
      <c r="J389" t="s">
        <v>1736</v>
      </c>
      <c r="K389" t="s">
        <v>1039</v>
      </c>
      <c r="L389" t="s">
        <v>8657</v>
      </c>
      <c r="M389" t="s">
        <v>3133</v>
      </c>
      <c r="N389" t="s">
        <v>10</v>
      </c>
      <c r="O389" t="s">
        <v>54</v>
      </c>
      <c r="P389" t="s">
        <v>946</v>
      </c>
      <c r="Q389" t="s">
        <v>2663</v>
      </c>
      <c r="R389" t="s">
        <v>1735</v>
      </c>
    </row>
    <row r="390" spans="1:18" x14ac:dyDescent="0.25">
      <c r="A390" s="28" t="str">
        <f t="shared" si="6"/>
        <v>00378522Martin Luther King Jr Elem Sch14405 Martin Luther King WayHopkinsvilleKY42240</v>
      </c>
      <c r="B390" s="29" t="s">
        <v>8225</v>
      </c>
      <c r="C390" t="s">
        <v>3215</v>
      </c>
      <c r="D390" t="s">
        <v>3612</v>
      </c>
      <c r="E390" t="s">
        <v>528</v>
      </c>
      <c r="F390" t="s">
        <v>529</v>
      </c>
      <c r="G390" t="s">
        <v>522</v>
      </c>
      <c r="H390" t="s">
        <v>54</v>
      </c>
      <c r="I390" t="s">
        <v>523</v>
      </c>
      <c r="J390" t="s">
        <v>1736</v>
      </c>
      <c r="K390" t="s">
        <v>528</v>
      </c>
      <c r="L390" t="s">
        <v>8658</v>
      </c>
      <c r="M390" t="s">
        <v>3133</v>
      </c>
      <c r="N390" t="s">
        <v>10</v>
      </c>
      <c r="O390" t="s">
        <v>54</v>
      </c>
      <c r="P390" t="s">
        <v>946</v>
      </c>
      <c r="Q390" t="s">
        <v>2663</v>
      </c>
      <c r="R390" t="s">
        <v>1735</v>
      </c>
    </row>
    <row r="391" spans="1:18" x14ac:dyDescent="0.25">
      <c r="A391" s="28" t="str">
        <f t="shared" si="6"/>
        <v>00378522South Hancock Elem School8631 State Route 69HawesvilleKY42348</v>
      </c>
      <c r="B391" s="29" t="s">
        <v>8225</v>
      </c>
      <c r="C391" t="s">
        <v>3215</v>
      </c>
      <c r="D391" t="s">
        <v>3760</v>
      </c>
      <c r="E391" t="s">
        <v>1139</v>
      </c>
      <c r="F391" t="s">
        <v>1140</v>
      </c>
      <c r="G391" t="s">
        <v>1141</v>
      </c>
      <c r="H391" t="s">
        <v>54</v>
      </c>
      <c r="I391" t="s">
        <v>1142</v>
      </c>
      <c r="J391" t="s">
        <v>1736</v>
      </c>
      <c r="K391" t="s">
        <v>1139</v>
      </c>
      <c r="L391" t="s">
        <v>8659</v>
      </c>
      <c r="M391" t="s">
        <v>3133</v>
      </c>
      <c r="N391" t="s">
        <v>10</v>
      </c>
      <c r="O391" t="s">
        <v>54</v>
      </c>
      <c r="P391" t="s">
        <v>946</v>
      </c>
      <c r="Q391" t="s">
        <v>2663</v>
      </c>
      <c r="R391" t="s">
        <v>1735</v>
      </c>
    </row>
    <row r="392" spans="1:18" x14ac:dyDescent="0.25">
      <c r="A392" s="28" t="str">
        <f t="shared" si="6"/>
        <v>00378522Johnson Elementary School1180 N Fort Thomas AveFort ThomasKY41075</v>
      </c>
      <c r="B392" s="29" t="s">
        <v>8225</v>
      </c>
      <c r="C392" t="s">
        <v>3215</v>
      </c>
      <c r="D392" t="s">
        <v>3545</v>
      </c>
      <c r="E392" t="s">
        <v>986</v>
      </c>
      <c r="F392" t="s">
        <v>987</v>
      </c>
      <c r="G392" t="s">
        <v>988</v>
      </c>
      <c r="H392" t="s">
        <v>54</v>
      </c>
      <c r="I392" t="s">
        <v>989</v>
      </c>
      <c r="J392" t="s">
        <v>1736</v>
      </c>
      <c r="K392" t="s">
        <v>986</v>
      </c>
      <c r="L392" t="s">
        <v>8660</v>
      </c>
      <c r="M392" t="s">
        <v>3133</v>
      </c>
      <c r="N392" t="s">
        <v>10</v>
      </c>
      <c r="O392" t="s">
        <v>54</v>
      </c>
      <c r="P392" t="s">
        <v>946</v>
      </c>
      <c r="Q392" t="s">
        <v>2663</v>
      </c>
      <c r="R392" t="s">
        <v>1735</v>
      </c>
    </row>
    <row r="393" spans="1:18" x14ac:dyDescent="0.25">
      <c r="A393" s="28" t="str">
        <f t="shared" si="6"/>
        <v>00378522Paris Elementary School1481 Main StParisKY40361</v>
      </c>
      <c r="B393" s="29" t="s">
        <v>8225</v>
      </c>
      <c r="C393" t="s">
        <v>3215</v>
      </c>
      <c r="D393" t="s">
        <v>3690</v>
      </c>
      <c r="E393" t="s">
        <v>2389</v>
      </c>
      <c r="F393" t="s">
        <v>2390</v>
      </c>
      <c r="G393" t="s">
        <v>252</v>
      </c>
      <c r="H393" t="s">
        <v>54</v>
      </c>
      <c r="I393" t="s">
        <v>253</v>
      </c>
      <c r="J393" t="s">
        <v>1736</v>
      </c>
      <c r="K393" t="s">
        <v>2389</v>
      </c>
      <c r="L393" t="s">
        <v>8661</v>
      </c>
      <c r="M393" t="s">
        <v>3133</v>
      </c>
      <c r="N393" t="s">
        <v>10</v>
      </c>
      <c r="O393" t="s">
        <v>54</v>
      </c>
      <c r="P393" t="s">
        <v>946</v>
      </c>
      <c r="Q393" t="s">
        <v>2663</v>
      </c>
      <c r="R393" t="s">
        <v>1735</v>
      </c>
    </row>
    <row r="394" spans="1:18" x14ac:dyDescent="0.25">
      <c r="A394" s="28" t="str">
        <f t="shared" si="6"/>
        <v>00378522Rodburn ES91 Christy CrkMoreheadKY40351</v>
      </c>
      <c r="B394" s="29" t="s">
        <v>8225</v>
      </c>
      <c r="C394" t="s">
        <v>3215</v>
      </c>
      <c r="D394" t="s">
        <v>3718</v>
      </c>
      <c r="E394" t="s">
        <v>5058</v>
      </c>
      <c r="F394" t="s">
        <v>2571</v>
      </c>
      <c r="G394" t="s">
        <v>2568</v>
      </c>
      <c r="H394" t="s">
        <v>54</v>
      </c>
      <c r="I394" t="s">
        <v>2569</v>
      </c>
      <c r="J394" t="s">
        <v>1736</v>
      </c>
      <c r="K394" t="s">
        <v>5058</v>
      </c>
      <c r="L394" t="s">
        <v>8662</v>
      </c>
      <c r="M394" t="s">
        <v>3133</v>
      </c>
      <c r="N394" t="s">
        <v>10</v>
      </c>
      <c r="O394" t="s">
        <v>54</v>
      </c>
      <c r="P394" t="s">
        <v>946</v>
      </c>
      <c r="Q394" t="s">
        <v>2663</v>
      </c>
      <c r="R394" t="s">
        <v>1735</v>
      </c>
    </row>
    <row r="395" spans="1:18" x14ac:dyDescent="0.25">
      <c r="A395" s="28" t="str">
        <f t="shared" si="6"/>
        <v>00378522Goose Rock Elementary School364 Highway 1524ManchesterKY40962</v>
      </c>
      <c r="B395" s="29" t="s">
        <v>8225</v>
      </c>
      <c r="C395" t="s">
        <v>3215</v>
      </c>
      <c r="D395" t="s">
        <v>3493</v>
      </c>
      <c r="E395" t="s">
        <v>573</v>
      </c>
      <c r="F395" t="s">
        <v>574</v>
      </c>
      <c r="G395" t="s">
        <v>570</v>
      </c>
      <c r="H395" t="s">
        <v>54</v>
      </c>
      <c r="I395" t="s">
        <v>571</v>
      </c>
      <c r="J395" t="s">
        <v>1736</v>
      </c>
      <c r="K395" t="s">
        <v>573</v>
      </c>
      <c r="L395" t="s">
        <v>8663</v>
      </c>
      <c r="M395" t="s">
        <v>3133</v>
      </c>
      <c r="N395" t="s">
        <v>10</v>
      </c>
      <c r="O395" t="s">
        <v>54</v>
      </c>
      <c r="P395" t="s">
        <v>946</v>
      </c>
      <c r="Q395" t="s">
        <v>2663</v>
      </c>
      <c r="R395" t="s">
        <v>1735</v>
      </c>
    </row>
    <row r="396" spans="1:18" x14ac:dyDescent="0.25">
      <c r="A396" s="28" t="str">
        <f t="shared" si="6"/>
        <v>00378522Southwest Calloway ES3426 Wiswell Rd WMurrayKY42071</v>
      </c>
      <c r="B396" s="29" t="s">
        <v>8225</v>
      </c>
      <c r="C396" t="s">
        <v>3215</v>
      </c>
      <c r="D396" t="s">
        <v>3767</v>
      </c>
      <c r="E396" t="s">
        <v>4156</v>
      </c>
      <c r="F396" t="s">
        <v>434</v>
      </c>
      <c r="G396" t="s">
        <v>429</v>
      </c>
      <c r="H396" t="s">
        <v>54</v>
      </c>
      <c r="I396" t="s">
        <v>430</v>
      </c>
      <c r="J396" t="s">
        <v>1736</v>
      </c>
      <c r="K396" t="s">
        <v>4156</v>
      </c>
      <c r="L396" t="s">
        <v>8664</v>
      </c>
      <c r="M396" t="s">
        <v>3133</v>
      </c>
      <c r="N396" t="s">
        <v>10</v>
      </c>
      <c r="O396" t="s">
        <v>54</v>
      </c>
      <c r="P396" t="s">
        <v>946</v>
      </c>
      <c r="Q396" t="s">
        <v>2663</v>
      </c>
      <c r="R396" t="s">
        <v>1735</v>
      </c>
    </row>
    <row r="397" spans="1:18" x14ac:dyDescent="0.25">
      <c r="A397" s="28" t="str">
        <f t="shared" si="6"/>
        <v>00378522Oran P Lawler Elem School100 Charlie Crane LnLeitchfieldKY42754</v>
      </c>
      <c r="B397" s="29" t="s">
        <v>8225</v>
      </c>
      <c r="C397" t="s">
        <v>3215</v>
      </c>
      <c r="D397" t="s">
        <v>3679</v>
      </c>
      <c r="E397" t="s">
        <v>1103</v>
      </c>
      <c r="F397" t="s">
        <v>1104</v>
      </c>
      <c r="G397" t="s">
        <v>1100</v>
      </c>
      <c r="H397" t="s">
        <v>54</v>
      </c>
      <c r="I397" t="s">
        <v>1101</v>
      </c>
      <c r="J397" t="s">
        <v>1736</v>
      </c>
      <c r="K397" t="s">
        <v>1103</v>
      </c>
      <c r="L397" t="s">
        <v>8665</v>
      </c>
      <c r="M397" t="s">
        <v>3133</v>
      </c>
      <c r="N397" t="s">
        <v>10</v>
      </c>
      <c r="O397" t="s">
        <v>54</v>
      </c>
      <c r="P397" t="s">
        <v>946</v>
      </c>
      <c r="Q397" t="s">
        <v>2663</v>
      </c>
      <c r="R397" t="s">
        <v>1735</v>
      </c>
    </row>
    <row r="398" spans="1:18" x14ac:dyDescent="0.25">
      <c r="A398" s="28" t="str">
        <f t="shared" si="6"/>
        <v>00378522Ekron Elementary School2500 Haysville RdEkronKY40117</v>
      </c>
      <c r="B398" s="29" t="s">
        <v>8225</v>
      </c>
      <c r="C398" t="s">
        <v>3215</v>
      </c>
      <c r="D398" t="s">
        <v>3444</v>
      </c>
      <c r="E398" t="s">
        <v>2139</v>
      </c>
      <c r="F398" t="s">
        <v>2140</v>
      </c>
      <c r="G398" t="s">
        <v>2141</v>
      </c>
      <c r="H398" t="s">
        <v>54</v>
      </c>
      <c r="I398" t="s">
        <v>2142</v>
      </c>
      <c r="J398" t="s">
        <v>1736</v>
      </c>
      <c r="K398" t="s">
        <v>2139</v>
      </c>
      <c r="L398" t="s">
        <v>8666</v>
      </c>
      <c r="M398" t="s">
        <v>3133</v>
      </c>
      <c r="N398" t="s">
        <v>10</v>
      </c>
      <c r="O398" t="s">
        <v>54</v>
      </c>
      <c r="P398" t="s">
        <v>946</v>
      </c>
      <c r="Q398" t="s">
        <v>2663</v>
      </c>
      <c r="R398" t="s">
        <v>1735</v>
      </c>
    </row>
    <row r="399" spans="1:18" x14ac:dyDescent="0.25">
      <c r="A399" s="28" t="str">
        <f t="shared" si="6"/>
        <v>00378522Lyon Co Elementary School201 W Fairview AveEddyvilleKY42038</v>
      </c>
      <c r="B399" s="29" t="s">
        <v>8225</v>
      </c>
      <c r="C399" t="s">
        <v>3215</v>
      </c>
      <c r="D399" t="s">
        <v>3605</v>
      </c>
      <c r="E399" t="s">
        <v>1988</v>
      </c>
      <c r="F399" t="s">
        <v>1989</v>
      </c>
      <c r="G399" t="s">
        <v>1990</v>
      </c>
      <c r="H399" t="s">
        <v>54</v>
      </c>
      <c r="I399" t="s">
        <v>1991</v>
      </c>
      <c r="J399" t="s">
        <v>1736</v>
      </c>
      <c r="K399" t="s">
        <v>1988</v>
      </c>
      <c r="L399" t="s">
        <v>8667</v>
      </c>
      <c r="M399" t="s">
        <v>3133</v>
      </c>
      <c r="N399" t="s">
        <v>10</v>
      </c>
      <c r="O399" t="s">
        <v>54</v>
      </c>
      <c r="P399" t="s">
        <v>946</v>
      </c>
      <c r="Q399" t="s">
        <v>2663</v>
      </c>
      <c r="R399" t="s">
        <v>1735</v>
      </c>
    </row>
    <row r="400" spans="1:18" x14ac:dyDescent="0.25">
      <c r="A400" s="28" t="str">
        <f t="shared" si="6"/>
        <v>00378522Early Childhood Lrng Ctr-South12862 State Route 180AshlandKY41102</v>
      </c>
      <c r="B400" s="29" t="s">
        <v>8225</v>
      </c>
      <c r="C400" t="s">
        <v>3215</v>
      </c>
      <c r="D400" t="s">
        <v>3431</v>
      </c>
      <c r="E400" t="s">
        <v>3432</v>
      </c>
      <c r="F400" t="s">
        <v>3433</v>
      </c>
      <c r="G400" t="s">
        <v>84</v>
      </c>
      <c r="H400" t="s">
        <v>54</v>
      </c>
      <c r="I400" t="s">
        <v>98</v>
      </c>
      <c r="J400" t="s">
        <v>1736</v>
      </c>
      <c r="K400" t="s">
        <v>3432</v>
      </c>
      <c r="L400" t="s">
        <v>8668</v>
      </c>
      <c r="M400" t="s">
        <v>3133</v>
      </c>
      <c r="N400" t="s">
        <v>10</v>
      </c>
      <c r="O400" t="s">
        <v>54</v>
      </c>
      <c r="P400" t="s">
        <v>946</v>
      </c>
      <c r="Q400" t="s">
        <v>2663</v>
      </c>
      <c r="R400" t="s">
        <v>1735</v>
      </c>
    </row>
    <row r="401" spans="1:18" x14ac:dyDescent="0.25">
      <c r="A401" s="28" t="str">
        <f t="shared" si="6"/>
        <v>00378522Benton Elementary School208 W 11th StBentonKY42025</v>
      </c>
      <c r="B401" s="29" t="s">
        <v>8225</v>
      </c>
      <c r="C401" t="s">
        <v>3215</v>
      </c>
      <c r="D401" t="s">
        <v>3267</v>
      </c>
      <c r="E401" t="s">
        <v>2042</v>
      </c>
      <c r="F401" t="s">
        <v>2043</v>
      </c>
      <c r="G401" t="s">
        <v>2044</v>
      </c>
      <c r="H401" t="s">
        <v>54</v>
      </c>
      <c r="I401" t="s">
        <v>2045</v>
      </c>
      <c r="J401" t="s">
        <v>1736</v>
      </c>
      <c r="K401" t="s">
        <v>2042</v>
      </c>
      <c r="L401" t="s">
        <v>8669</v>
      </c>
      <c r="M401" t="s">
        <v>3133</v>
      </c>
      <c r="N401" t="s">
        <v>10</v>
      </c>
      <c r="O401" t="s">
        <v>54</v>
      </c>
      <c r="P401" t="s">
        <v>946</v>
      </c>
      <c r="Q401" t="s">
        <v>2663</v>
      </c>
      <c r="R401" t="s">
        <v>1735</v>
      </c>
    </row>
    <row r="402" spans="1:18" x14ac:dyDescent="0.25">
      <c r="A402" s="28" t="str">
        <f t="shared" si="6"/>
        <v>00378522South Marshall Elementary Sch155 Sid Darnall RdBentonKY42025</v>
      </c>
      <c r="B402" s="29" t="s">
        <v>8225</v>
      </c>
      <c r="C402" t="s">
        <v>3215</v>
      </c>
      <c r="D402" t="s">
        <v>3762</v>
      </c>
      <c r="E402" t="s">
        <v>2058</v>
      </c>
      <c r="F402" t="s">
        <v>2059</v>
      </c>
      <c r="G402" t="s">
        <v>2044</v>
      </c>
      <c r="H402" t="s">
        <v>54</v>
      </c>
      <c r="I402" t="s">
        <v>2045</v>
      </c>
      <c r="J402" t="s">
        <v>1736</v>
      </c>
      <c r="K402" t="s">
        <v>2058</v>
      </c>
      <c r="L402" t="s">
        <v>8670</v>
      </c>
      <c r="M402" t="s">
        <v>3133</v>
      </c>
      <c r="N402" t="s">
        <v>10</v>
      </c>
      <c r="O402" t="s">
        <v>54</v>
      </c>
      <c r="P402" t="s">
        <v>946</v>
      </c>
      <c r="Q402" t="s">
        <v>2663</v>
      </c>
      <c r="R402" t="s">
        <v>1735</v>
      </c>
    </row>
    <row r="403" spans="1:18" x14ac:dyDescent="0.25">
      <c r="A403" s="28" t="str">
        <f t="shared" si="6"/>
        <v>00378522Central Elementary School115 Jim Goheen DrBentonKY42025</v>
      </c>
      <c r="B403" s="29" t="s">
        <v>8225</v>
      </c>
      <c r="C403" t="s">
        <v>3215</v>
      </c>
      <c r="D403" t="s">
        <v>3368</v>
      </c>
      <c r="E403" t="s">
        <v>1056</v>
      </c>
      <c r="F403" t="s">
        <v>2051</v>
      </c>
      <c r="G403" t="s">
        <v>2044</v>
      </c>
      <c r="H403" t="s">
        <v>54</v>
      </c>
      <c r="I403" t="s">
        <v>2045</v>
      </c>
      <c r="J403" t="s">
        <v>1736</v>
      </c>
      <c r="K403" t="s">
        <v>1056</v>
      </c>
      <c r="L403" t="s">
        <v>8671</v>
      </c>
      <c r="M403" t="s">
        <v>3133</v>
      </c>
      <c r="N403" t="s">
        <v>10</v>
      </c>
      <c r="O403" t="s">
        <v>54</v>
      </c>
      <c r="P403" t="s">
        <v>946</v>
      </c>
      <c r="Q403" t="s">
        <v>2663</v>
      </c>
      <c r="R403" t="s">
        <v>1735</v>
      </c>
    </row>
    <row r="404" spans="1:18" x14ac:dyDescent="0.25">
      <c r="A404" s="28" t="str">
        <f t="shared" si="6"/>
        <v>00378522Big Creek Elementary School523 N Highway 66OneidaKY40972</v>
      </c>
      <c r="B404" s="29" t="s">
        <v>8225</v>
      </c>
      <c r="C404" t="s">
        <v>3215</v>
      </c>
      <c r="D404" t="s">
        <v>3276</v>
      </c>
      <c r="E404" t="s">
        <v>563</v>
      </c>
      <c r="F404" t="s">
        <v>564</v>
      </c>
      <c r="G404" t="s">
        <v>565</v>
      </c>
      <c r="H404" t="s">
        <v>54</v>
      </c>
      <c r="I404" t="s">
        <v>566</v>
      </c>
      <c r="J404" t="s">
        <v>1736</v>
      </c>
      <c r="K404" t="s">
        <v>563</v>
      </c>
      <c r="L404" t="s">
        <v>8672</v>
      </c>
      <c r="M404" t="s">
        <v>3133</v>
      </c>
      <c r="N404" t="s">
        <v>10</v>
      </c>
      <c r="O404" t="s">
        <v>54</v>
      </c>
      <c r="P404" t="s">
        <v>946</v>
      </c>
      <c r="Q404" t="s">
        <v>2663</v>
      </c>
      <c r="R404" t="s">
        <v>1735</v>
      </c>
    </row>
    <row r="405" spans="1:18" x14ac:dyDescent="0.25">
      <c r="A405" s="28" t="str">
        <f t="shared" si="6"/>
        <v>00378522Burning Springs Elem School9847 N Highway 421ManchesterKY40962</v>
      </c>
      <c r="B405" s="29" t="s">
        <v>8225</v>
      </c>
      <c r="C405" t="s">
        <v>3215</v>
      </c>
      <c r="D405" t="s">
        <v>3317</v>
      </c>
      <c r="E405" t="s">
        <v>568</v>
      </c>
      <c r="F405" t="s">
        <v>569</v>
      </c>
      <c r="G405" t="s">
        <v>570</v>
      </c>
      <c r="H405" t="s">
        <v>54</v>
      </c>
      <c r="I405" t="s">
        <v>571</v>
      </c>
      <c r="J405" t="s">
        <v>1736</v>
      </c>
      <c r="K405" t="s">
        <v>568</v>
      </c>
      <c r="L405" t="s">
        <v>8673</v>
      </c>
      <c r="M405" t="s">
        <v>3133</v>
      </c>
      <c r="N405" t="s">
        <v>10</v>
      </c>
      <c r="O405" t="s">
        <v>54</v>
      </c>
      <c r="P405" t="s">
        <v>946</v>
      </c>
      <c r="Q405" t="s">
        <v>2663</v>
      </c>
      <c r="R405" t="s">
        <v>1735</v>
      </c>
    </row>
    <row r="406" spans="1:18" x14ac:dyDescent="0.25">
      <c r="A406" s="28" t="str">
        <f t="shared" si="6"/>
        <v>00378522Paces Creek Elementary School1983 S Highway 421ManchesterKY40962</v>
      </c>
      <c r="B406" s="29" t="s">
        <v>8225</v>
      </c>
      <c r="C406" t="s">
        <v>3215</v>
      </c>
      <c r="D406" t="s">
        <v>3688</v>
      </c>
      <c r="E406" t="s">
        <v>585</v>
      </c>
      <c r="F406" t="s">
        <v>586</v>
      </c>
      <c r="G406" t="s">
        <v>570</v>
      </c>
      <c r="H406" t="s">
        <v>54</v>
      </c>
      <c r="I406" t="s">
        <v>571</v>
      </c>
      <c r="J406" t="s">
        <v>1736</v>
      </c>
      <c r="K406" t="s">
        <v>585</v>
      </c>
      <c r="L406" t="s">
        <v>8674</v>
      </c>
      <c r="M406" t="s">
        <v>3133</v>
      </c>
      <c r="N406" t="s">
        <v>10</v>
      </c>
      <c r="O406" t="s">
        <v>54</v>
      </c>
      <c r="P406" t="s">
        <v>946</v>
      </c>
      <c r="Q406" t="s">
        <v>2663</v>
      </c>
      <c r="R406" t="s">
        <v>1735</v>
      </c>
    </row>
    <row r="407" spans="1:18" x14ac:dyDescent="0.25">
      <c r="A407" s="28" t="str">
        <f t="shared" si="6"/>
        <v>00378522Harlan Elementary School420 E Central StHarlanKY40831</v>
      </c>
      <c r="B407" s="29" t="s">
        <v>8225</v>
      </c>
      <c r="C407" t="s">
        <v>3215</v>
      </c>
      <c r="D407" t="s">
        <v>3503</v>
      </c>
      <c r="E407" t="s">
        <v>1211</v>
      </c>
      <c r="F407" t="s">
        <v>1212</v>
      </c>
      <c r="G407" t="s">
        <v>1199</v>
      </c>
      <c r="H407" t="s">
        <v>54</v>
      </c>
      <c r="I407" t="s">
        <v>1200</v>
      </c>
      <c r="J407" t="s">
        <v>1736</v>
      </c>
      <c r="K407" t="s">
        <v>1211</v>
      </c>
      <c r="L407" t="s">
        <v>8675</v>
      </c>
      <c r="M407" t="s">
        <v>3133</v>
      </c>
      <c r="N407" t="s">
        <v>10</v>
      </c>
      <c r="O407" t="s">
        <v>54</v>
      </c>
      <c r="P407" t="s">
        <v>946</v>
      </c>
      <c r="Q407" t="s">
        <v>2663</v>
      </c>
      <c r="R407" t="s">
        <v>1735</v>
      </c>
    </row>
    <row r="408" spans="1:18" x14ac:dyDescent="0.25">
      <c r="A408" s="28" t="str">
        <f t="shared" si="6"/>
        <v>00378522Menifee Co School DistrictPo Box 110FrenchburgKY40322</v>
      </c>
      <c r="B408" s="29" t="s">
        <v>8225</v>
      </c>
      <c r="C408" t="s">
        <v>3215</v>
      </c>
      <c r="D408" t="s">
        <v>3626</v>
      </c>
      <c r="E408" t="s">
        <v>2151</v>
      </c>
      <c r="F408" t="s">
        <v>5321</v>
      </c>
      <c r="G408" t="s">
        <v>2159</v>
      </c>
      <c r="H408" t="s">
        <v>54</v>
      </c>
      <c r="I408" t="s">
        <v>2160</v>
      </c>
      <c r="J408" t="s">
        <v>1736</v>
      </c>
      <c r="K408" t="s">
        <v>2151</v>
      </c>
      <c r="L408" t="s">
        <v>8676</v>
      </c>
      <c r="M408" t="s">
        <v>3133</v>
      </c>
      <c r="N408" t="s">
        <v>10</v>
      </c>
      <c r="O408" t="s">
        <v>54</v>
      </c>
      <c r="P408" t="s">
        <v>946</v>
      </c>
      <c r="Q408" t="s">
        <v>2663</v>
      </c>
      <c r="R408" t="s">
        <v>1735</v>
      </c>
    </row>
    <row r="409" spans="1:18" x14ac:dyDescent="0.25">
      <c r="A409" s="28" t="str">
        <f t="shared" si="6"/>
        <v>00378522Willis H Justice Elem School350 Mount Sterling RdWinchesterKY40391</v>
      </c>
      <c r="B409" s="29" t="s">
        <v>8225</v>
      </c>
      <c r="C409" t="s">
        <v>3215</v>
      </c>
      <c r="D409" t="s">
        <v>3856</v>
      </c>
      <c r="E409" t="s">
        <v>558</v>
      </c>
      <c r="F409" t="s">
        <v>559</v>
      </c>
      <c r="G409" t="s">
        <v>550</v>
      </c>
      <c r="H409" t="s">
        <v>54</v>
      </c>
      <c r="I409" t="s">
        <v>551</v>
      </c>
      <c r="J409" t="s">
        <v>1736</v>
      </c>
      <c r="K409" t="s">
        <v>558</v>
      </c>
      <c r="L409" t="s">
        <v>8677</v>
      </c>
      <c r="M409" t="s">
        <v>3133</v>
      </c>
      <c r="N409" t="s">
        <v>10</v>
      </c>
      <c r="O409" t="s">
        <v>54</v>
      </c>
      <c r="P409" t="s">
        <v>946</v>
      </c>
      <c r="Q409" t="s">
        <v>2663</v>
      </c>
      <c r="R409" t="s">
        <v>1735</v>
      </c>
    </row>
    <row r="410" spans="1:18" x14ac:dyDescent="0.25">
      <c r="A410" s="28" t="str">
        <f t="shared" si="6"/>
        <v>00378522Conkwright Elementary School360 Mount Sterling RdWinchesterKY40391</v>
      </c>
      <c r="B410" s="29" t="s">
        <v>8225</v>
      </c>
      <c r="C410" t="s">
        <v>3215</v>
      </c>
      <c r="D410" t="s">
        <v>3389</v>
      </c>
      <c r="E410" t="s">
        <v>548</v>
      </c>
      <c r="F410" t="s">
        <v>549</v>
      </c>
      <c r="G410" t="s">
        <v>550</v>
      </c>
      <c r="H410" t="s">
        <v>54</v>
      </c>
      <c r="I410" t="s">
        <v>551</v>
      </c>
      <c r="J410" t="s">
        <v>1736</v>
      </c>
      <c r="K410" t="s">
        <v>548</v>
      </c>
      <c r="L410" t="s">
        <v>8678</v>
      </c>
      <c r="M410" t="s">
        <v>3133</v>
      </c>
      <c r="N410" t="s">
        <v>10</v>
      </c>
      <c r="O410" t="s">
        <v>54</v>
      </c>
      <c r="P410" t="s">
        <v>946</v>
      </c>
      <c r="Q410" t="s">
        <v>2663</v>
      </c>
      <c r="R410" t="s">
        <v>1735</v>
      </c>
    </row>
    <row r="411" spans="1:18" x14ac:dyDescent="0.25">
      <c r="A411" s="28" t="str">
        <f t="shared" si="6"/>
        <v>00378522Shearer ES244 E Broadway StWinchesterKY40391</v>
      </c>
      <c r="B411" s="29" t="s">
        <v>8225</v>
      </c>
      <c r="C411" t="s">
        <v>3215</v>
      </c>
      <c r="D411" t="s">
        <v>3748</v>
      </c>
      <c r="E411" t="s">
        <v>4187</v>
      </c>
      <c r="F411" t="s">
        <v>553</v>
      </c>
      <c r="G411" t="s">
        <v>550</v>
      </c>
      <c r="H411" t="s">
        <v>54</v>
      </c>
      <c r="I411" t="s">
        <v>551</v>
      </c>
      <c r="J411" t="s">
        <v>1736</v>
      </c>
      <c r="K411" t="s">
        <v>4187</v>
      </c>
      <c r="L411" t="s">
        <v>8679</v>
      </c>
      <c r="M411" t="s">
        <v>3133</v>
      </c>
      <c r="N411" t="s">
        <v>10</v>
      </c>
      <c r="O411" t="s">
        <v>54</v>
      </c>
      <c r="P411" t="s">
        <v>946</v>
      </c>
      <c r="Q411" t="s">
        <v>2663</v>
      </c>
      <c r="R411" t="s">
        <v>1735</v>
      </c>
    </row>
    <row r="412" spans="1:18" x14ac:dyDescent="0.25">
      <c r="A412" s="28" t="str">
        <f t="shared" si="6"/>
        <v>00378522Middlesboro Elementary School3400 Cumberland AveMiddlesboroKY40965</v>
      </c>
      <c r="B412" s="29" t="s">
        <v>8225</v>
      </c>
      <c r="C412" t="s">
        <v>3215</v>
      </c>
      <c r="D412" t="s">
        <v>3631</v>
      </c>
      <c r="E412" t="s">
        <v>2177</v>
      </c>
      <c r="F412" t="s">
        <v>2178</v>
      </c>
      <c r="G412" t="s">
        <v>194</v>
      </c>
      <c r="H412" t="s">
        <v>54</v>
      </c>
      <c r="I412" t="s">
        <v>195</v>
      </c>
      <c r="J412" t="s">
        <v>1736</v>
      </c>
      <c r="K412" t="s">
        <v>2177</v>
      </c>
      <c r="L412" t="s">
        <v>8680</v>
      </c>
      <c r="M412" t="s">
        <v>3133</v>
      </c>
      <c r="N412" t="s">
        <v>10</v>
      </c>
      <c r="O412" t="s">
        <v>54</v>
      </c>
      <c r="P412" t="s">
        <v>946</v>
      </c>
      <c r="Q412" t="s">
        <v>2663</v>
      </c>
      <c r="R412" t="s">
        <v>1735</v>
      </c>
    </row>
    <row r="413" spans="1:18" x14ac:dyDescent="0.25">
      <c r="A413" s="28" t="str">
        <f t="shared" si="6"/>
        <v>00378522Charles Russell Elem School1100 Russell StAshlandKY41101</v>
      </c>
      <c r="B413" s="29" t="s">
        <v>8225</v>
      </c>
      <c r="C413" t="s">
        <v>3215</v>
      </c>
      <c r="D413" t="s">
        <v>3369</v>
      </c>
      <c r="E413" t="s">
        <v>82</v>
      </c>
      <c r="F413" t="s">
        <v>83</v>
      </c>
      <c r="G413" t="s">
        <v>84</v>
      </c>
      <c r="H413" t="s">
        <v>54</v>
      </c>
      <c r="I413" t="s">
        <v>85</v>
      </c>
      <c r="J413" t="s">
        <v>1736</v>
      </c>
      <c r="K413" t="s">
        <v>82</v>
      </c>
      <c r="L413" t="s">
        <v>8681</v>
      </c>
      <c r="M413" t="s">
        <v>3133</v>
      </c>
      <c r="N413" t="s">
        <v>10</v>
      </c>
      <c r="O413" t="s">
        <v>54</v>
      </c>
      <c r="P413" t="s">
        <v>946</v>
      </c>
      <c r="Q413" t="s">
        <v>2663</v>
      </c>
      <c r="R413" t="s">
        <v>1735</v>
      </c>
    </row>
    <row r="414" spans="1:18" x14ac:dyDescent="0.25">
      <c r="A414" s="28" t="str">
        <f t="shared" si="6"/>
        <v>00378522Taylorsville Elementary School420 Highview DrTaylorsvilleKY40071</v>
      </c>
      <c r="B414" s="29" t="s">
        <v>8225</v>
      </c>
      <c r="C414" t="s">
        <v>3215</v>
      </c>
      <c r="D414" t="s">
        <v>3795</v>
      </c>
      <c r="E414" t="s">
        <v>2684</v>
      </c>
      <c r="F414" t="s">
        <v>3794</v>
      </c>
      <c r="G414" t="s">
        <v>2681</v>
      </c>
      <c r="H414" t="s">
        <v>54</v>
      </c>
      <c r="I414" t="s">
        <v>2682</v>
      </c>
      <c r="J414" t="s">
        <v>1736</v>
      </c>
      <c r="K414" t="s">
        <v>2684</v>
      </c>
      <c r="L414" t="s">
        <v>8682</v>
      </c>
      <c r="M414" t="s">
        <v>3133</v>
      </c>
      <c r="N414" t="s">
        <v>10</v>
      </c>
      <c r="O414" t="s">
        <v>54</v>
      </c>
      <c r="P414" t="s">
        <v>946</v>
      </c>
      <c r="Q414" t="s">
        <v>2663</v>
      </c>
      <c r="R414" t="s">
        <v>1735</v>
      </c>
    </row>
    <row r="415" spans="1:18" x14ac:dyDescent="0.25">
      <c r="A415" s="28" t="str">
        <f t="shared" si="6"/>
        <v>00378522Spencer Co Elementary School1265 Mount Washington RdTaylorsvilleKY40071</v>
      </c>
      <c r="B415" s="29" t="s">
        <v>8225</v>
      </c>
      <c r="C415" t="s">
        <v>3215</v>
      </c>
      <c r="D415" t="s">
        <v>3768</v>
      </c>
      <c r="E415" t="s">
        <v>2679</v>
      </c>
      <c r="F415" t="s">
        <v>2680</v>
      </c>
      <c r="G415" t="s">
        <v>2681</v>
      </c>
      <c r="H415" t="s">
        <v>54</v>
      </c>
      <c r="I415" t="s">
        <v>2682</v>
      </c>
      <c r="J415" t="s">
        <v>1736</v>
      </c>
      <c r="K415" t="s">
        <v>2679</v>
      </c>
      <c r="L415" t="s">
        <v>8683</v>
      </c>
      <c r="M415" t="s">
        <v>3133</v>
      </c>
      <c r="N415" t="s">
        <v>10</v>
      </c>
      <c r="O415" t="s">
        <v>54</v>
      </c>
      <c r="P415" t="s">
        <v>946</v>
      </c>
      <c r="Q415" t="s">
        <v>2663</v>
      </c>
      <c r="R415" t="s">
        <v>1735</v>
      </c>
    </row>
    <row r="416" spans="1:18" x14ac:dyDescent="0.25">
      <c r="A416" s="28" t="str">
        <f t="shared" si="6"/>
        <v>00378522Paintsville ES325 2nd StPaintsvilleKY41240</v>
      </c>
      <c r="B416" s="29" t="s">
        <v>8225</v>
      </c>
      <c r="C416" t="s">
        <v>3215</v>
      </c>
      <c r="D416" t="s">
        <v>3689</v>
      </c>
      <c r="E416" t="s">
        <v>4961</v>
      </c>
      <c r="F416" t="s">
        <v>2385</v>
      </c>
      <c r="G416" t="s">
        <v>1676</v>
      </c>
      <c r="H416" t="s">
        <v>54</v>
      </c>
      <c r="I416" t="s">
        <v>1677</v>
      </c>
      <c r="J416" t="s">
        <v>1736</v>
      </c>
      <c r="K416" t="s">
        <v>4961</v>
      </c>
      <c r="L416" t="s">
        <v>8684</v>
      </c>
      <c r="M416" t="s">
        <v>3133</v>
      </c>
      <c r="N416" t="s">
        <v>10</v>
      </c>
      <c r="O416" t="s">
        <v>54</v>
      </c>
      <c r="P416" t="s">
        <v>946</v>
      </c>
      <c r="Q416" t="s">
        <v>2663</v>
      </c>
      <c r="R416" t="s">
        <v>1735</v>
      </c>
    </row>
    <row r="417" spans="1:18" x14ac:dyDescent="0.25">
      <c r="A417" s="28" t="str">
        <f t="shared" si="6"/>
        <v>00378522Fairview ES258 McKnight StAshlandKY41102</v>
      </c>
      <c r="B417" s="29" t="s">
        <v>8225</v>
      </c>
      <c r="C417" t="s">
        <v>3215</v>
      </c>
      <c r="D417" t="s">
        <v>3459</v>
      </c>
      <c r="E417" t="s">
        <v>4238</v>
      </c>
      <c r="F417" t="s">
        <v>771</v>
      </c>
      <c r="G417" t="s">
        <v>84</v>
      </c>
      <c r="H417" t="s">
        <v>54</v>
      </c>
      <c r="I417" t="s">
        <v>98</v>
      </c>
      <c r="J417" t="s">
        <v>1736</v>
      </c>
      <c r="K417" t="s">
        <v>4238</v>
      </c>
      <c r="L417" t="s">
        <v>8685</v>
      </c>
      <c r="M417" t="s">
        <v>3133</v>
      </c>
      <c r="N417" t="s">
        <v>10</v>
      </c>
      <c r="O417" t="s">
        <v>54</v>
      </c>
      <c r="P417" t="s">
        <v>946</v>
      </c>
      <c r="Q417" t="s">
        <v>2663</v>
      </c>
      <c r="R417" t="s">
        <v>1735</v>
      </c>
    </row>
    <row r="418" spans="1:18" x14ac:dyDescent="0.25">
      <c r="A418" s="28" t="str">
        <f t="shared" si="6"/>
        <v>00378522Burlington ES5946 N Orient StBurlingtonKY41005</v>
      </c>
      <c r="B418" s="29" t="s">
        <v>8225</v>
      </c>
      <c r="C418" t="s">
        <v>3215</v>
      </c>
      <c r="D418" t="s">
        <v>3316</v>
      </c>
      <c r="E418" t="s">
        <v>4119</v>
      </c>
      <c r="F418" t="s">
        <v>216</v>
      </c>
      <c r="G418" t="s">
        <v>217</v>
      </c>
      <c r="H418" t="s">
        <v>54</v>
      </c>
      <c r="I418" t="s">
        <v>218</v>
      </c>
      <c r="J418" t="s">
        <v>1736</v>
      </c>
      <c r="K418" t="s">
        <v>4119</v>
      </c>
      <c r="L418" t="s">
        <v>8686</v>
      </c>
      <c r="M418" t="s">
        <v>3133</v>
      </c>
      <c r="N418" t="s">
        <v>10</v>
      </c>
      <c r="O418" t="s">
        <v>54</v>
      </c>
      <c r="P418" t="s">
        <v>946</v>
      </c>
      <c r="Q418" t="s">
        <v>2663</v>
      </c>
      <c r="R418" t="s">
        <v>1735</v>
      </c>
    </row>
    <row r="419" spans="1:18" x14ac:dyDescent="0.25">
      <c r="A419" s="28" t="str">
        <f t="shared" si="6"/>
        <v>00378522Chester Goodridge ES3330 Cougar PathHebronKY41048</v>
      </c>
      <c r="B419" s="29" t="s">
        <v>8225</v>
      </c>
      <c r="C419" t="s">
        <v>3215</v>
      </c>
      <c r="D419" t="s">
        <v>3375</v>
      </c>
      <c r="E419" t="s">
        <v>4120</v>
      </c>
      <c r="F419" t="s">
        <v>222</v>
      </c>
      <c r="G419" t="s">
        <v>223</v>
      </c>
      <c r="H419" t="s">
        <v>54</v>
      </c>
      <c r="I419" t="s">
        <v>224</v>
      </c>
      <c r="J419" t="s">
        <v>1736</v>
      </c>
      <c r="K419" t="s">
        <v>4120</v>
      </c>
      <c r="L419" t="s">
        <v>8687</v>
      </c>
      <c r="M419" t="s">
        <v>3133</v>
      </c>
      <c r="N419" t="s">
        <v>10</v>
      </c>
      <c r="O419" t="s">
        <v>54</v>
      </c>
      <c r="P419" t="s">
        <v>946</v>
      </c>
      <c r="Q419" t="s">
        <v>2663</v>
      </c>
      <c r="R419" t="s">
        <v>1735</v>
      </c>
    </row>
    <row r="420" spans="1:18" x14ac:dyDescent="0.25">
      <c r="A420" s="28" t="str">
        <f t="shared" si="6"/>
        <v>00378522Shirley Mann ES10435 Us Highway 42UnionKY41091</v>
      </c>
      <c r="B420" s="29" t="s">
        <v>8225</v>
      </c>
      <c r="C420" t="s">
        <v>3215</v>
      </c>
      <c r="D420" t="s">
        <v>3751</v>
      </c>
      <c r="E420" t="s">
        <v>4113</v>
      </c>
      <c r="F420" t="s">
        <v>242</v>
      </c>
      <c r="G420" t="s">
        <v>233</v>
      </c>
      <c r="H420" t="s">
        <v>54</v>
      </c>
      <c r="I420" t="s">
        <v>234</v>
      </c>
      <c r="J420" t="s">
        <v>1736</v>
      </c>
      <c r="K420" t="s">
        <v>4113</v>
      </c>
      <c r="L420" t="s">
        <v>8688</v>
      </c>
      <c r="M420" t="s">
        <v>3133</v>
      </c>
      <c r="N420" t="s">
        <v>10</v>
      </c>
      <c r="O420" t="s">
        <v>54</v>
      </c>
      <c r="P420" t="s">
        <v>946</v>
      </c>
      <c r="Q420" t="s">
        <v>2663</v>
      </c>
      <c r="R420" t="s">
        <v>1735</v>
      </c>
    </row>
    <row r="421" spans="1:18" x14ac:dyDescent="0.25">
      <c r="A421" s="28" t="str">
        <f t="shared" si="6"/>
        <v>00378522New Haven ES10854 Us Highway 42UnionKY41091</v>
      </c>
      <c r="B421" s="29" t="s">
        <v>8225</v>
      </c>
      <c r="C421" t="s">
        <v>3215</v>
      </c>
      <c r="D421" t="s">
        <v>3651</v>
      </c>
      <c r="E421" t="s">
        <v>4126</v>
      </c>
      <c r="F421" t="s">
        <v>236</v>
      </c>
      <c r="G421" t="s">
        <v>233</v>
      </c>
      <c r="H421" t="s">
        <v>54</v>
      </c>
      <c r="I421" t="s">
        <v>234</v>
      </c>
      <c r="J421" t="s">
        <v>1736</v>
      </c>
      <c r="K421" t="s">
        <v>4126</v>
      </c>
      <c r="L421" t="s">
        <v>8689</v>
      </c>
      <c r="M421" t="s">
        <v>3133</v>
      </c>
      <c r="N421" t="s">
        <v>10</v>
      </c>
      <c r="O421" t="s">
        <v>54</v>
      </c>
      <c r="P421" t="s">
        <v>946</v>
      </c>
      <c r="Q421" t="s">
        <v>2663</v>
      </c>
      <c r="R421" t="s">
        <v>1735</v>
      </c>
    </row>
    <row r="422" spans="1:18" x14ac:dyDescent="0.25">
      <c r="A422" s="28" t="str">
        <f t="shared" si="6"/>
        <v>00378522Ockerman ES8250 Us Highway 42FlorenceKY41042</v>
      </c>
      <c r="B422" s="29" t="s">
        <v>8225</v>
      </c>
      <c r="C422" t="s">
        <v>3215</v>
      </c>
      <c r="D422" t="s">
        <v>3677</v>
      </c>
      <c r="E422" t="s">
        <v>4121</v>
      </c>
      <c r="F422" t="s">
        <v>240</v>
      </c>
      <c r="G422" t="s">
        <v>213</v>
      </c>
      <c r="H422" t="s">
        <v>54</v>
      </c>
      <c r="I422" t="s">
        <v>214</v>
      </c>
      <c r="J422" t="s">
        <v>1736</v>
      </c>
      <c r="K422" t="s">
        <v>4121</v>
      </c>
      <c r="L422" t="s">
        <v>8690</v>
      </c>
      <c r="M422" t="s">
        <v>3133</v>
      </c>
      <c r="N422" t="s">
        <v>10</v>
      </c>
      <c r="O422" t="s">
        <v>54</v>
      </c>
      <c r="P422" t="s">
        <v>946</v>
      </c>
      <c r="Q422" t="s">
        <v>2663</v>
      </c>
      <c r="R422" t="s">
        <v>1735</v>
      </c>
    </row>
    <row r="423" spans="1:18" x14ac:dyDescent="0.25">
      <c r="A423" s="28" t="str">
        <f t="shared" si="6"/>
        <v>00378522Stephens ES5687 N Bend RdBurlingtonKY41005</v>
      </c>
      <c r="B423" s="29" t="s">
        <v>8225</v>
      </c>
      <c r="C423" t="s">
        <v>3215</v>
      </c>
      <c r="D423" t="s">
        <v>3781</v>
      </c>
      <c r="E423" t="s">
        <v>4118</v>
      </c>
      <c r="F423" t="s">
        <v>244</v>
      </c>
      <c r="G423" t="s">
        <v>217</v>
      </c>
      <c r="H423" t="s">
        <v>54</v>
      </c>
      <c r="I423" t="s">
        <v>218</v>
      </c>
      <c r="J423" t="s">
        <v>1736</v>
      </c>
      <c r="K423" t="s">
        <v>4118</v>
      </c>
      <c r="L423" t="s">
        <v>8691</v>
      </c>
      <c r="M423" t="s">
        <v>3133</v>
      </c>
      <c r="N423" t="s">
        <v>10</v>
      </c>
      <c r="O423" t="s">
        <v>54</v>
      </c>
      <c r="P423" t="s">
        <v>946</v>
      </c>
      <c r="Q423" t="s">
        <v>2663</v>
      </c>
      <c r="R423" t="s">
        <v>1735</v>
      </c>
    </row>
    <row r="424" spans="1:18" x14ac:dyDescent="0.25">
      <c r="A424" s="28" t="str">
        <f t="shared" si="6"/>
        <v>00378522Kyrock ES5720 Ky Highway 259 NSweedenKY42285</v>
      </c>
      <c r="B424" s="29" t="s">
        <v>8225</v>
      </c>
      <c r="C424" t="s">
        <v>3215</v>
      </c>
      <c r="D424" t="s">
        <v>3567</v>
      </c>
      <c r="E424" t="s">
        <v>4206</v>
      </c>
      <c r="F424" t="s">
        <v>715</v>
      </c>
      <c r="G424" t="s">
        <v>716</v>
      </c>
      <c r="H424" t="s">
        <v>54</v>
      </c>
      <c r="I424" t="s">
        <v>717</v>
      </c>
      <c r="J424" t="s">
        <v>1736</v>
      </c>
      <c r="K424" t="s">
        <v>4206</v>
      </c>
      <c r="L424" t="s">
        <v>8692</v>
      </c>
      <c r="M424" t="s">
        <v>3133</v>
      </c>
      <c r="N424" t="s">
        <v>10</v>
      </c>
      <c r="O424" t="s">
        <v>54</v>
      </c>
      <c r="P424" t="s">
        <v>946</v>
      </c>
      <c r="Q424" t="s">
        <v>2663</v>
      </c>
      <c r="R424" t="s">
        <v>1735</v>
      </c>
    </row>
    <row r="425" spans="1:18" x14ac:dyDescent="0.25">
      <c r="A425" s="28" t="str">
        <f t="shared" si="6"/>
        <v>00378522Morgan Central Elem School3201 Highway 460 WWest LibertyKY41472</v>
      </c>
      <c r="B425" s="29" t="s">
        <v>8225</v>
      </c>
      <c r="C425" t="s">
        <v>3215</v>
      </c>
      <c r="D425" t="s">
        <v>3639</v>
      </c>
      <c r="E425" t="s">
        <v>2220</v>
      </c>
      <c r="F425" t="s">
        <v>2221</v>
      </c>
      <c r="G425" t="s">
        <v>2212</v>
      </c>
      <c r="H425" t="s">
        <v>54</v>
      </c>
      <c r="I425" t="s">
        <v>2213</v>
      </c>
      <c r="J425" t="s">
        <v>1736</v>
      </c>
      <c r="K425" t="s">
        <v>2220</v>
      </c>
      <c r="L425" t="s">
        <v>8693</v>
      </c>
      <c r="M425" t="s">
        <v>3133</v>
      </c>
      <c r="N425" t="s">
        <v>10</v>
      </c>
      <c r="O425" t="s">
        <v>54</v>
      </c>
      <c r="P425" t="s">
        <v>946</v>
      </c>
      <c r="Q425" t="s">
        <v>2663</v>
      </c>
      <c r="R425" t="s">
        <v>1735</v>
      </c>
    </row>
    <row r="426" spans="1:18" x14ac:dyDescent="0.25">
      <c r="A426" s="28" t="str">
        <f t="shared" si="6"/>
        <v>00378522Morgan Central Elem School3201 Highway 460 WWest LibertyKY41472</v>
      </c>
      <c r="B426" s="29" t="s">
        <v>8225</v>
      </c>
      <c r="C426" t="s">
        <v>3215</v>
      </c>
      <c r="D426" t="s">
        <v>3640</v>
      </c>
      <c r="E426" t="s">
        <v>2220</v>
      </c>
      <c r="F426" t="s">
        <v>2221</v>
      </c>
      <c r="G426" t="s">
        <v>2212</v>
      </c>
      <c r="H426" t="s">
        <v>54</v>
      </c>
      <c r="I426" t="s">
        <v>2213</v>
      </c>
      <c r="J426" t="s">
        <v>1736</v>
      </c>
      <c r="K426" t="s">
        <v>2220</v>
      </c>
      <c r="L426" t="s">
        <v>8694</v>
      </c>
      <c r="M426" t="s">
        <v>3133</v>
      </c>
      <c r="N426" t="s">
        <v>10</v>
      </c>
      <c r="O426" t="s">
        <v>54</v>
      </c>
      <c r="P426" t="s">
        <v>946</v>
      </c>
      <c r="Q426" t="s">
        <v>2663</v>
      </c>
      <c r="R426" t="s">
        <v>1735</v>
      </c>
    </row>
    <row r="427" spans="1:18" x14ac:dyDescent="0.25">
      <c r="A427" s="28" t="str">
        <f t="shared" si="6"/>
        <v>00378522Wrigley Elementary School7490 Highway 7West LibertyKY41472</v>
      </c>
      <c r="B427" s="29" t="s">
        <v>8225</v>
      </c>
      <c r="C427" t="s">
        <v>3215</v>
      </c>
      <c r="D427" t="s">
        <v>3859</v>
      </c>
      <c r="E427" t="s">
        <v>2223</v>
      </c>
      <c r="F427" t="s">
        <v>2224</v>
      </c>
      <c r="G427" t="s">
        <v>2212</v>
      </c>
      <c r="H427" t="s">
        <v>54</v>
      </c>
      <c r="I427" t="s">
        <v>2213</v>
      </c>
      <c r="J427" t="s">
        <v>1736</v>
      </c>
      <c r="K427" t="s">
        <v>2223</v>
      </c>
      <c r="L427" t="s">
        <v>8695</v>
      </c>
      <c r="M427" t="s">
        <v>3133</v>
      </c>
      <c r="N427" t="s">
        <v>10</v>
      </c>
      <c r="O427" t="s">
        <v>54</v>
      </c>
      <c r="P427" t="s">
        <v>946</v>
      </c>
      <c r="Q427" t="s">
        <v>2663</v>
      </c>
      <c r="R427" t="s">
        <v>1735</v>
      </c>
    </row>
    <row r="428" spans="1:18" x14ac:dyDescent="0.25">
      <c r="A428" s="28" t="str">
        <f t="shared" si="6"/>
        <v>00378522Buckner Elementary School4307 Brown BlvdLa GrangeKY40031</v>
      </c>
      <c r="B428" s="29" t="s">
        <v>8225</v>
      </c>
      <c r="C428" t="s">
        <v>3215</v>
      </c>
      <c r="D428" t="s">
        <v>3314</v>
      </c>
      <c r="E428" t="s">
        <v>2323</v>
      </c>
      <c r="F428" t="s">
        <v>2324</v>
      </c>
      <c r="G428" t="s">
        <v>2325</v>
      </c>
      <c r="H428" t="s">
        <v>54</v>
      </c>
      <c r="I428" t="s">
        <v>2326</v>
      </c>
      <c r="J428" t="s">
        <v>1736</v>
      </c>
      <c r="K428" t="s">
        <v>2323</v>
      </c>
      <c r="L428" t="s">
        <v>8696</v>
      </c>
      <c r="M428" t="s">
        <v>3133</v>
      </c>
      <c r="N428" t="s">
        <v>10</v>
      </c>
      <c r="O428" t="s">
        <v>54</v>
      </c>
      <c r="P428" t="s">
        <v>946</v>
      </c>
      <c r="Q428" t="s">
        <v>2663</v>
      </c>
      <c r="R428" t="s">
        <v>1735</v>
      </c>
    </row>
    <row r="429" spans="1:18" x14ac:dyDescent="0.25">
      <c r="A429" s="28" t="str">
        <f t="shared" si="6"/>
        <v>00378522Camden Station Elem School6401 W Highway 146CrestwoodKY40014</v>
      </c>
      <c r="B429" s="29" t="s">
        <v>8225</v>
      </c>
      <c r="C429" t="s">
        <v>3215</v>
      </c>
      <c r="D429" t="s">
        <v>3335</v>
      </c>
      <c r="E429" t="s">
        <v>2328</v>
      </c>
      <c r="F429" t="s">
        <v>2329</v>
      </c>
      <c r="G429" t="s">
        <v>2330</v>
      </c>
      <c r="H429" t="s">
        <v>54</v>
      </c>
      <c r="I429" t="s">
        <v>2331</v>
      </c>
      <c r="J429" t="s">
        <v>1736</v>
      </c>
      <c r="K429" t="s">
        <v>2328</v>
      </c>
      <c r="L429" t="s">
        <v>8697</v>
      </c>
      <c r="M429" t="s">
        <v>3133</v>
      </c>
      <c r="N429" t="s">
        <v>10</v>
      </c>
      <c r="O429" t="s">
        <v>54</v>
      </c>
      <c r="P429" t="s">
        <v>946</v>
      </c>
      <c r="Q429" t="s">
        <v>2663</v>
      </c>
      <c r="R429" t="s">
        <v>1735</v>
      </c>
    </row>
    <row r="430" spans="1:18" x14ac:dyDescent="0.25">
      <c r="A430" s="28" t="str">
        <f t="shared" si="6"/>
        <v>00378522Crestwood Elementary School6500 W Highway 146CrestwoodKY40014</v>
      </c>
      <c r="B430" s="29" t="s">
        <v>8225</v>
      </c>
      <c r="C430" t="s">
        <v>3215</v>
      </c>
      <c r="D430" t="s">
        <v>3401</v>
      </c>
      <c r="E430" t="s">
        <v>2336</v>
      </c>
      <c r="F430" t="s">
        <v>2337</v>
      </c>
      <c r="G430" t="s">
        <v>2330</v>
      </c>
      <c r="H430" t="s">
        <v>54</v>
      </c>
      <c r="I430" t="s">
        <v>2331</v>
      </c>
      <c r="J430" t="s">
        <v>1736</v>
      </c>
      <c r="K430" t="s">
        <v>2336</v>
      </c>
      <c r="L430" t="s">
        <v>8698</v>
      </c>
      <c r="M430" t="s">
        <v>3133</v>
      </c>
      <c r="N430" t="s">
        <v>10</v>
      </c>
      <c r="O430" t="s">
        <v>54</v>
      </c>
      <c r="P430" t="s">
        <v>946</v>
      </c>
      <c r="Q430" t="s">
        <v>2663</v>
      </c>
      <c r="R430" t="s">
        <v>1735</v>
      </c>
    </row>
    <row r="431" spans="1:18" x14ac:dyDescent="0.25">
      <c r="A431" s="28" t="str">
        <f t="shared" si="6"/>
        <v>00378522La Grange ES500 W Jefferson StLa GrangeKY40031</v>
      </c>
      <c r="B431" s="29" t="s">
        <v>8225</v>
      </c>
      <c r="C431" t="s">
        <v>3215</v>
      </c>
      <c r="D431" t="s">
        <v>3570</v>
      </c>
      <c r="E431" t="s">
        <v>4917</v>
      </c>
      <c r="F431" t="s">
        <v>2348</v>
      </c>
      <c r="G431" t="s">
        <v>2325</v>
      </c>
      <c r="H431" t="s">
        <v>54</v>
      </c>
      <c r="I431" t="s">
        <v>2326</v>
      </c>
      <c r="J431" t="s">
        <v>1736</v>
      </c>
      <c r="K431" t="s">
        <v>4917</v>
      </c>
      <c r="L431" t="s">
        <v>8699</v>
      </c>
      <c r="M431" t="s">
        <v>3133</v>
      </c>
      <c r="N431" t="s">
        <v>10</v>
      </c>
      <c r="O431" t="s">
        <v>54</v>
      </c>
      <c r="P431" t="s">
        <v>946</v>
      </c>
      <c r="Q431" t="s">
        <v>2663</v>
      </c>
      <c r="R431" t="s">
        <v>1735</v>
      </c>
    </row>
    <row r="432" spans="1:18" x14ac:dyDescent="0.25">
      <c r="A432" s="28" t="str">
        <f t="shared" si="6"/>
        <v>00378522Tyner ESPo Box 190TynerKY40486</v>
      </c>
      <c r="B432" s="29" t="s">
        <v>8225</v>
      </c>
      <c r="C432" t="s">
        <v>3215</v>
      </c>
      <c r="D432" t="s">
        <v>3812</v>
      </c>
      <c r="E432" t="s">
        <v>4410</v>
      </c>
      <c r="F432" t="s">
        <v>4411</v>
      </c>
      <c r="G432" t="s">
        <v>1353</v>
      </c>
      <c r="H432" t="s">
        <v>54</v>
      </c>
      <c r="I432" t="s">
        <v>1354</v>
      </c>
      <c r="J432" t="s">
        <v>1736</v>
      </c>
      <c r="K432" t="s">
        <v>4410</v>
      </c>
      <c r="L432" t="s">
        <v>8700</v>
      </c>
      <c r="M432" t="s">
        <v>3133</v>
      </c>
      <c r="N432" t="s">
        <v>10</v>
      </c>
      <c r="O432" t="s">
        <v>54</v>
      </c>
      <c r="P432" t="s">
        <v>946</v>
      </c>
      <c r="Q432" t="s">
        <v>2663</v>
      </c>
      <c r="R432" t="s">
        <v>1735</v>
      </c>
    </row>
    <row r="433" spans="1:18" x14ac:dyDescent="0.25">
      <c r="A433" s="28" t="str">
        <f t="shared" si="6"/>
        <v>00378522Academic Services Department212 Levassor PlaceCovingtonKY41014</v>
      </c>
      <c r="B433" s="29" t="s">
        <v>8225</v>
      </c>
      <c r="C433" t="s">
        <v>3215</v>
      </c>
      <c r="D433" t="s">
        <v>3230</v>
      </c>
      <c r="E433" t="s">
        <v>3226</v>
      </c>
      <c r="F433" t="s">
        <v>3227</v>
      </c>
      <c r="G433" t="s">
        <v>614</v>
      </c>
      <c r="H433" t="s">
        <v>54</v>
      </c>
      <c r="I433" t="s">
        <v>615</v>
      </c>
      <c r="J433" t="s">
        <v>1736</v>
      </c>
      <c r="K433" t="s">
        <v>3226</v>
      </c>
      <c r="L433" t="s">
        <v>8701</v>
      </c>
      <c r="M433" t="s">
        <v>3133</v>
      </c>
      <c r="N433" t="s">
        <v>10</v>
      </c>
      <c r="O433" t="s">
        <v>54</v>
      </c>
      <c r="P433" t="s">
        <v>946</v>
      </c>
      <c r="Q433" t="s">
        <v>2663</v>
      </c>
      <c r="R433" t="s">
        <v>1735</v>
      </c>
    </row>
    <row r="434" spans="1:18" x14ac:dyDescent="0.25">
      <c r="A434" s="28" t="str">
        <f t="shared" si="6"/>
        <v>00378522Eubank Elementary School285 W Highway 70EubankKY42567</v>
      </c>
      <c r="B434" s="29" t="s">
        <v>8225</v>
      </c>
      <c r="C434" t="s">
        <v>3215</v>
      </c>
      <c r="D434" t="s">
        <v>3455</v>
      </c>
      <c r="E434" t="s">
        <v>2509</v>
      </c>
      <c r="F434" t="s">
        <v>2510</v>
      </c>
      <c r="G434" t="s">
        <v>2511</v>
      </c>
      <c r="H434" t="s">
        <v>54</v>
      </c>
      <c r="I434" t="s">
        <v>2512</v>
      </c>
      <c r="J434" t="s">
        <v>1736</v>
      </c>
      <c r="K434" t="s">
        <v>2509</v>
      </c>
      <c r="L434" t="s">
        <v>8702</v>
      </c>
      <c r="M434" t="s">
        <v>3133</v>
      </c>
      <c r="N434" t="s">
        <v>10</v>
      </c>
      <c r="O434" t="s">
        <v>54</v>
      </c>
      <c r="P434" t="s">
        <v>946</v>
      </c>
      <c r="Q434" t="s">
        <v>2663</v>
      </c>
      <c r="R434" t="s">
        <v>1735</v>
      </c>
    </row>
    <row r="435" spans="1:18" x14ac:dyDescent="0.25">
      <c r="A435" s="28" t="str">
        <f t="shared" si="6"/>
        <v>00378522Nancy Elementary School240 Highway 196NancyKY42544</v>
      </c>
      <c r="B435" s="29" t="s">
        <v>8225</v>
      </c>
      <c r="C435" t="s">
        <v>3215</v>
      </c>
      <c r="D435" t="s">
        <v>3650</v>
      </c>
      <c r="E435" t="s">
        <v>2514</v>
      </c>
      <c r="F435" t="s">
        <v>2515</v>
      </c>
      <c r="G435" t="s">
        <v>2516</v>
      </c>
      <c r="H435" t="s">
        <v>54</v>
      </c>
      <c r="I435" t="s">
        <v>2517</v>
      </c>
      <c r="J435" t="s">
        <v>1736</v>
      </c>
      <c r="K435" t="s">
        <v>2514</v>
      </c>
      <c r="L435" t="s">
        <v>8703</v>
      </c>
      <c r="M435" t="s">
        <v>3133</v>
      </c>
      <c r="N435" t="s">
        <v>10</v>
      </c>
      <c r="O435" t="s">
        <v>54</v>
      </c>
      <c r="P435" t="s">
        <v>946</v>
      </c>
      <c r="Q435" t="s">
        <v>2663</v>
      </c>
      <c r="R435" t="s">
        <v>1735</v>
      </c>
    </row>
    <row r="436" spans="1:18" x14ac:dyDescent="0.25">
      <c r="A436" s="28" t="str">
        <f t="shared" si="6"/>
        <v>00378522Belfry Elementary School170 State Highway 319BelfryKY41514</v>
      </c>
      <c r="B436" s="29" t="s">
        <v>8225</v>
      </c>
      <c r="C436" t="s">
        <v>3215</v>
      </c>
      <c r="D436" t="s">
        <v>3766</v>
      </c>
      <c r="E436" t="s">
        <v>4995</v>
      </c>
      <c r="F436" t="s">
        <v>2472</v>
      </c>
      <c r="G436" t="s">
        <v>2473</v>
      </c>
      <c r="H436" t="s">
        <v>54</v>
      </c>
      <c r="I436" t="s">
        <v>2474</v>
      </c>
      <c r="J436" t="s">
        <v>1736</v>
      </c>
      <c r="K436" t="s">
        <v>4995</v>
      </c>
      <c r="L436" t="s">
        <v>8704</v>
      </c>
      <c r="M436" t="s">
        <v>3133</v>
      </c>
      <c r="N436" t="s">
        <v>10</v>
      </c>
      <c r="O436" t="s">
        <v>54</v>
      </c>
      <c r="P436" t="s">
        <v>946</v>
      </c>
      <c r="Q436" t="s">
        <v>2663</v>
      </c>
      <c r="R436" t="s">
        <v>1735</v>
      </c>
    </row>
    <row r="437" spans="1:18" x14ac:dyDescent="0.25">
      <c r="A437" s="28" t="str">
        <f t="shared" si="6"/>
        <v>00378522Dorton Elementary SchoolPo Box 260DortonKY41520</v>
      </c>
      <c r="B437" s="29" t="s">
        <v>8225</v>
      </c>
      <c r="C437" t="s">
        <v>3215</v>
      </c>
      <c r="D437" t="s">
        <v>3425</v>
      </c>
      <c r="E437" t="s">
        <v>2439</v>
      </c>
      <c r="F437" t="s">
        <v>4986</v>
      </c>
      <c r="G437" t="s">
        <v>2440</v>
      </c>
      <c r="H437" t="s">
        <v>54</v>
      </c>
      <c r="I437" t="s">
        <v>2441</v>
      </c>
      <c r="J437" t="s">
        <v>1736</v>
      </c>
      <c r="K437" t="s">
        <v>2439</v>
      </c>
      <c r="L437" t="s">
        <v>8705</v>
      </c>
      <c r="M437" t="s">
        <v>3133</v>
      </c>
      <c r="N437" t="s">
        <v>10</v>
      </c>
      <c r="O437" t="s">
        <v>54</v>
      </c>
      <c r="P437" t="s">
        <v>946</v>
      </c>
      <c r="Q437" t="s">
        <v>2663</v>
      </c>
      <c r="R437" t="s">
        <v>1735</v>
      </c>
    </row>
    <row r="438" spans="1:18" x14ac:dyDescent="0.25">
      <c r="A438" s="28" t="str">
        <f t="shared" si="6"/>
        <v>00378522Feds Creek Elementary School221 Fedscreek RdFedscreekKY41524</v>
      </c>
      <c r="B438" s="29" t="s">
        <v>8225</v>
      </c>
      <c r="C438" t="s">
        <v>3215</v>
      </c>
      <c r="D438" t="s">
        <v>3471</v>
      </c>
      <c r="E438" t="s">
        <v>2448</v>
      </c>
      <c r="F438" t="s">
        <v>2449</v>
      </c>
      <c r="G438" t="s">
        <v>2450</v>
      </c>
      <c r="H438" t="s">
        <v>54</v>
      </c>
      <c r="I438" t="s">
        <v>2451</v>
      </c>
      <c r="J438" t="s">
        <v>1736</v>
      </c>
      <c r="K438" t="s">
        <v>2448</v>
      </c>
      <c r="L438" t="s">
        <v>8706</v>
      </c>
      <c r="M438" t="s">
        <v>3133</v>
      </c>
      <c r="N438" t="s">
        <v>10</v>
      </c>
      <c r="O438" t="s">
        <v>54</v>
      </c>
      <c r="P438" t="s">
        <v>946</v>
      </c>
      <c r="Q438" t="s">
        <v>2663</v>
      </c>
      <c r="R438" t="s">
        <v>1735</v>
      </c>
    </row>
    <row r="439" spans="1:18" x14ac:dyDescent="0.25">
      <c r="A439" s="28" t="str">
        <f t="shared" si="6"/>
        <v>00378522Kimper Elementary School8151 State Highway 194 EKimperKY41539</v>
      </c>
      <c r="B439" s="29" t="s">
        <v>8225</v>
      </c>
      <c r="C439" t="s">
        <v>3215</v>
      </c>
      <c r="D439" t="s">
        <v>3558</v>
      </c>
      <c r="E439" t="s">
        <v>2458</v>
      </c>
      <c r="F439" t="s">
        <v>2459</v>
      </c>
      <c r="G439" t="s">
        <v>2460</v>
      </c>
      <c r="H439" t="s">
        <v>54</v>
      </c>
      <c r="I439" t="s">
        <v>2461</v>
      </c>
      <c r="J439" t="s">
        <v>1736</v>
      </c>
      <c r="K439" t="s">
        <v>2458</v>
      </c>
      <c r="L439" t="s">
        <v>8707</v>
      </c>
      <c r="M439" t="s">
        <v>3133</v>
      </c>
      <c r="N439" t="s">
        <v>10</v>
      </c>
      <c r="O439" t="s">
        <v>54</v>
      </c>
      <c r="P439" t="s">
        <v>946</v>
      </c>
      <c r="Q439" t="s">
        <v>2663</v>
      </c>
      <c r="R439" t="s">
        <v>1735</v>
      </c>
    </row>
    <row r="440" spans="1:18" x14ac:dyDescent="0.25">
      <c r="A440" s="28" t="str">
        <f t="shared" si="6"/>
        <v>00378522Valley ES163 Douglas ParkPikevilleKY41501</v>
      </c>
      <c r="B440" s="29" t="s">
        <v>8225</v>
      </c>
      <c r="C440" t="s">
        <v>3215</v>
      </c>
      <c r="D440" t="s">
        <v>3818</v>
      </c>
      <c r="E440" t="s">
        <v>5001</v>
      </c>
      <c r="F440" t="s">
        <v>5002</v>
      </c>
      <c r="G440" t="s">
        <v>2455</v>
      </c>
      <c r="H440" t="s">
        <v>54</v>
      </c>
      <c r="I440" t="s">
        <v>2456</v>
      </c>
      <c r="J440" t="s">
        <v>1736</v>
      </c>
      <c r="K440" t="s">
        <v>5001</v>
      </c>
      <c r="L440" t="s">
        <v>8708</v>
      </c>
      <c r="M440" t="s">
        <v>3133</v>
      </c>
      <c r="N440" t="s">
        <v>10</v>
      </c>
      <c r="O440" t="s">
        <v>54</v>
      </c>
      <c r="P440" t="s">
        <v>946</v>
      </c>
      <c r="Q440" t="s">
        <v>2663</v>
      </c>
      <c r="R440" t="s">
        <v>1735</v>
      </c>
    </row>
    <row r="441" spans="1:18" x14ac:dyDescent="0.25">
      <c r="A441" s="28" t="str">
        <f t="shared" si="6"/>
        <v>00378522Pineville Elementary School401 W Virginia AvePinevilleKY40977</v>
      </c>
      <c r="B441" s="29" t="s">
        <v>8225</v>
      </c>
      <c r="C441" t="s">
        <v>3215</v>
      </c>
      <c r="D441" t="s">
        <v>3700</v>
      </c>
      <c r="E441" t="s">
        <v>2486</v>
      </c>
      <c r="F441" t="s">
        <v>2487</v>
      </c>
      <c r="G441" t="s">
        <v>173</v>
      </c>
      <c r="H441" t="s">
        <v>54</v>
      </c>
      <c r="I441" t="s">
        <v>174</v>
      </c>
      <c r="J441" t="s">
        <v>1736</v>
      </c>
      <c r="K441" t="s">
        <v>2486</v>
      </c>
      <c r="L441" t="s">
        <v>8709</v>
      </c>
      <c r="M441" t="s">
        <v>3133</v>
      </c>
      <c r="N441" t="s">
        <v>10</v>
      </c>
      <c r="O441" t="s">
        <v>54</v>
      </c>
      <c r="P441" t="s">
        <v>946</v>
      </c>
      <c r="Q441" t="s">
        <v>2663</v>
      </c>
      <c r="R441" t="s">
        <v>1735</v>
      </c>
    </row>
    <row r="442" spans="1:18" x14ac:dyDescent="0.25">
      <c r="A442" s="28" t="str">
        <f t="shared" si="6"/>
        <v>00378522Berea Ind School District3 Pirate PkwyBereaKY40403</v>
      </c>
      <c r="B442" s="29" t="s">
        <v>8225</v>
      </c>
      <c r="C442" t="s">
        <v>3215</v>
      </c>
      <c r="D442" t="s">
        <v>3269</v>
      </c>
      <c r="E442" t="s">
        <v>204</v>
      </c>
      <c r="F442" t="s">
        <v>3075</v>
      </c>
      <c r="G442" t="s">
        <v>207</v>
      </c>
      <c r="H442" t="s">
        <v>54</v>
      </c>
      <c r="I442" t="s">
        <v>208</v>
      </c>
      <c r="J442" t="s">
        <v>1736</v>
      </c>
      <c r="K442" t="s">
        <v>204</v>
      </c>
      <c r="L442" t="s">
        <v>8710</v>
      </c>
      <c r="M442" t="s">
        <v>3133</v>
      </c>
      <c r="N442" t="s">
        <v>10</v>
      </c>
      <c r="O442" t="s">
        <v>54</v>
      </c>
      <c r="P442" t="s">
        <v>946</v>
      </c>
      <c r="Q442" t="s">
        <v>2663</v>
      </c>
      <c r="R442" t="s">
        <v>1735</v>
      </c>
    </row>
    <row r="443" spans="1:18" x14ac:dyDescent="0.25">
      <c r="A443" s="28" t="str">
        <f t="shared" si="6"/>
        <v>00378522Washington Co School Dist120 MacKville HlSpringfieldKY40069</v>
      </c>
      <c r="B443" s="29" t="s">
        <v>8225</v>
      </c>
      <c r="C443" t="s">
        <v>3215</v>
      </c>
      <c r="D443" t="s">
        <v>3832</v>
      </c>
      <c r="E443" t="s">
        <v>2789</v>
      </c>
      <c r="F443" t="s">
        <v>3194</v>
      </c>
      <c r="G443" t="s">
        <v>2797</v>
      </c>
      <c r="H443" t="s">
        <v>54</v>
      </c>
      <c r="I443" t="s">
        <v>2798</v>
      </c>
      <c r="J443" t="s">
        <v>1736</v>
      </c>
      <c r="K443" t="s">
        <v>2789</v>
      </c>
      <c r="L443" t="s">
        <v>8711</v>
      </c>
      <c r="M443" t="s">
        <v>3133</v>
      </c>
      <c r="N443" t="s">
        <v>10</v>
      </c>
      <c r="O443" t="s">
        <v>54</v>
      </c>
      <c r="P443" t="s">
        <v>946</v>
      </c>
      <c r="Q443" t="s">
        <v>2663</v>
      </c>
      <c r="R443" t="s">
        <v>1735</v>
      </c>
    </row>
    <row r="444" spans="1:18" x14ac:dyDescent="0.25">
      <c r="A444" s="28" t="str">
        <f t="shared" ref="A444:A507" si="7">R444&amp;K444&amp;F444&amp;G444&amp;H444&amp;I444</f>
        <v>00378522Hayes Lewis Elementary SchoolPo Box 70YeaddissKY41777</v>
      </c>
      <c r="B444" s="29" t="s">
        <v>8225</v>
      </c>
      <c r="C444" t="s">
        <v>3215</v>
      </c>
      <c r="D444" t="s">
        <v>3506</v>
      </c>
      <c r="E444" t="s">
        <v>1865</v>
      </c>
      <c r="F444" t="s">
        <v>4638</v>
      </c>
      <c r="G444" t="s">
        <v>1866</v>
      </c>
      <c r="H444" t="s">
        <v>54</v>
      </c>
      <c r="I444" t="s">
        <v>1867</v>
      </c>
      <c r="J444" t="s">
        <v>1736</v>
      </c>
      <c r="K444" t="s">
        <v>1865</v>
      </c>
      <c r="L444" t="s">
        <v>8712</v>
      </c>
      <c r="M444" t="s">
        <v>3133</v>
      </c>
      <c r="N444" t="s">
        <v>10</v>
      </c>
      <c r="O444" t="s">
        <v>54</v>
      </c>
      <c r="P444" t="s">
        <v>946</v>
      </c>
      <c r="Q444" t="s">
        <v>2663</v>
      </c>
      <c r="R444" t="s">
        <v>1735</v>
      </c>
    </row>
    <row r="445" spans="1:18" x14ac:dyDescent="0.25">
      <c r="A445" s="28" t="str">
        <f t="shared" si="7"/>
        <v>00378522Taylor Elementary School140 Gibson DrBrooksvilleKY41004</v>
      </c>
      <c r="B445" s="29" t="s">
        <v>8225</v>
      </c>
      <c r="C445" t="s">
        <v>3215</v>
      </c>
      <c r="D445" t="s">
        <v>3793</v>
      </c>
      <c r="E445" t="s">
        <v>317</v>
      </c>
      <c r="F445" t="s">
        <v>318</v>
      </c>
      <c r="G445" t="s">
        <v>319</v>
      </c>
      <c r="H445" t="s">
        <v>54</v>
      </c>
      <c r="I445" t="s">
        <v>320</v>
      </c>
      <c r="J445" t="s">
        <v>1736</v>
      </c>
      <c r="K445" t="s">
        <v>317</v>
      </c>
      <c r="L445" t="s">
        <v>8713</v>
      </c>
      <c r="M445" t="s">
        <v>3133</v>
      </c>
      <c r="N445" t="s">
        <v>10</v>
      </c>
      <c r="O445" t="s">
        <v>54</v>
      </c>
      <c r="P445" t="s">
        <v>946</v>
      </c>
      <c r="Q445" t="s">
        <v>2663</v>
      </c>
      <c r="R445" t="s">
        <v>1735</v>
      </c>
    </row>
    <row r="446" spans="1:18" x14ac:dyDescent="0.25">
      <c r="A446" s="28" t="str">
        <f t="shared" si="7"/>
        <v>00378522Lee Co School DistrictPo Box 668BeattyvilleKY41311</v>
      </c>
      <c r="B446" s="29" t="s">
        <v>8225</v>
      </c>
      <c r="C446" t="s">
        <v>3215</v>
      </c>
      <c r="D446" t="s">
        <v>3579</v>
      </c>
      <c r="E446" t="s">
        <v>1856</v>
      </c>
      <c r="F446" t="s">
        <v>5313</v>
      </c>
      <c r="G446" t="s">
        <v>1860</v>
      </c>
      <c r="H446" t="s">
        <v>54</v>
      </c>
      <c r="I446" t="s">
        <v>1861</v>
      </c>
      <c r="J446" t="s">
        <v>1736</v>
      </c>
      <c r="K446" t="s">
        <v>1856</v>
      </c>
      <c r="L446" t="s">
        <v>8714</v>
      </c>
      <c r="M446" t="s">
        <v>3133</v>
      </c>
      <c r="N446" t="s">
        <v>10</v>
      </c>
      <c r="O446" t="s">
        <v>54</v>
      </c>
      <c r="P446" t="s">
        <v>946</v>
      </c>
      <c r="Q446" t="s">
        <v>2663</v>
      </c>
      <c r="R446" t="s">
        <v>1735</v>
      </c>
    </row>
    <row r="447" spans="1:18" x14ac:dyDescent="0.25">
      <c r="A447" s="28" t="str">
        <f t="shared" si="7"/>
        <v>00378522Cecilia Valley ES931 E Main StCeciliaKY42724</v>
      </c>
      <c r="B447" s="29" t="s">
        <v>8225</v>
      </c>
      <c r="C447" t="s">
        <v>3215</v>
      </c>
      <c r="D447" t="s">
        <v>3357</v>
      </c>
      <c r="E447" t="s">
        <v>4349</v>
      </c>
      <c r="F447" t="s">
        <v>1146</v>
      </c>
      <c r="G447" t="s">
        <v>1147</v>
      </c>
      <c r="H447" t="s">
        <v>54</v>
      </c>
      <c r="I447" t="s">
        <v>1148</v>
      </c>
      <c r="J447" t="s">
        <v>1736</v>
      </c>
      <c r="K447" t="s">
        <v>4349</v>
      </c>
      <c r="L447" t="s">
        <v>8715</v>
      </c>
      <c r="M447" t="s">
        <v>3133</v>
      </c>
      <c r="N447" t="s">
        <v>10</v>
      </c>
      <c r="O447" t="s">
        <v>54</v>
      </c>
      <c r="P447" t="s">
        <v>946</v>
      </c>
      <c r="Q447" t="s">
        <v>2663</v>
      </c>
      <c r="R447" t="s">
        <v>1735</v>
      </c>
    </row>
    <row r="448" spans="1:18" x14ac:dyDescent="0.25">
      <c r="A448" s="28" t="str">
        <f t="shared" si="7"/>
        <v>00378522Creekside ES151 Horseshoe Bend RdSonoraKY42776</v>
      </c>
      <c r="B448" s="29" t="s">
        <v>8225</v>
      </c>
      <c r="C448" t="s">
        <v>3215</v>
      </c>
      <c r="D448" t="s">
        <v>3400</v>
      </c>
      <c r="E448" t="s">
        <v>4326</v>
      </c>
      <c r="F448" t="s">
        <v>1150</v>
      </c>
      <c r="G448" t="s">
        <v>1151</v>
      </c>
      <c r="H448" t="s">
        <v>54</v>
      </c>
      <c r="I448" t="s">
        <v>1152</v>
      </c>
      <c r="J448" t="s">
        <v>1736</v>
      </c>
      <c r="K448" t="s">
        <v>4326</v>
      </c>
      <c r="L448" t="s">
        <v>8716</v>
      </c>
      <c r="M448" t="s">
        <v>3133</v>
      </c>
      <c r="N448" t="s">
        <v>10</v>
      </c>
      <c r="O448" t="s">
        <v>54</v>
      </c>
      <c r="P448" t="s">
        <v>946</v>
      </c>
      <c r="Q448" t="s">
        <v>2663</v>
      </c>
      <c r="R448" t="s">
        <v>1735</v>
      </c>
    </row>
    <row r="449" spans="1:18" x14ac:dyDescent="0.25">
      <c r="A449" s="28" t="str">
        <f t="shared" si="7"/>
        <v>00378522G C Burkhead ES1323 Saint John RdElizabethtownKY42701</v>
      </c>
      <c r="B449" s="29" t="s">
        <v>8225</v>
      </c>
      <c r="C449" t="s">
        <v>3215</v>
      </c>
      <c r="D449" t="s">
        <v>3483</v>
      </c>
      <c r="E449" t="s">
        <v>4327</v>
      </c>
      <c r="F449" t="s">
        <v>1154</v>
      </c>
      <c r="G449" t="s">
        <v>727</v>
      </c>
      <c r="H449" t="s">
        <v>54</v>
      </c>
      <c r="I449" t="s">
        <v>728</v>
      </c>
      <c r="J449" t="s">
        <v>1736</v>
      </c>
      <c r="K449" t="s">
        <v>4327</v>
      </c>
      <c r="L449" t="s">
        <v>8717</v>
      </c>
      <c r="M449" t="s">
        <v>3133</v>
      </c>
      <c r="N449" t="s">
        <v>10</v>
      </c>
      <c r="O449" t="s">
        <v>54</v>
      </c>
      <c r="P449" t="s">
        <v>946</v>
      </c>
      <c r="Q449" t="s">
        <v>2663</v>
      </c>
      <c r="R449" t="s">
        <v>1735</v>
      </c>
    </row>
    <row r="450" spans="1:18" x14ac:dyDescent="0.25">
      <c r="A450" s="28" t="str">
        <f t="shared" si="7"/>
        <v>00378522Lakewood ES265 Learning Place LnCeciliaKY42724</v>
      </c>
      <c r="B450" s="29" t="s">
        <v>8225</v>
      </c>
      <c r="C450" t="s">
        <v>3215</v>
      </c>
      <c r="D450" t="s">
        <v>3571</v>
      </c>
      <c r="E450" t="s">
        <v>4324</v>
      </c>
      <c r="F450" t="s">
        <v>1158</v>
      </c>
      <c r="G450" t="s">
        <v>1147</v>
      </c>
      <c r="H450" t="s">
        <v>54</v>
      </c>
      <c r="I450" t="s">
        <v>1148</v>
      </c>
      <c r="J450" t="s">
        <v>1736</v>
      </c>
      <c r="K450" t="s">
        <v>4324</v>
      </c>
      <c r="L450" t="s">
        <v>8718</v>
      </c>
      <c r="M450" t="s">
        <v>3133</v>
      </c>
      <c r="N450" t="s">
        <v>10</v>
      </c>
      <c r="O450" t="s">
        <v>54</v>
      </c>
      <c r="P450" t="s">
        <v>946</v>
      </c>
      <c r="Q450" t="s">
        <v>2663</v>
      </c>
      <c r="R450" t="s">
        <v>1735</v>
      </c>
    </row>
    <row r="451" spans="1:18" x14ac:dyDescent="0.25">
      <c r="A451" s="28" t="str">
        <f t="shared" si="7"/>
        <v>00378522Walnut Hill ES2834 S Us 127LibertyKY42539</v>
      </c>
      <c r="B451" s="29" t="s">
        <v>8225</v>
      </c>
      <c r="C451" t="s">
        <v>3215</v>
      </c>
      <c r="D451" t="s">
        <v>3828</v>
      </c>
      <c r="E451" t="s">
        <v>4178</v>
      </c>
      <c r="F451" t="s">
        <v>505</v>
      </c>
      <c r="G451" t="s">
        <v>500</v>
      </c>
      <c r="H451" t="s">
        <v>54</v>
      </c>
      <c r="I451" t="s">
        <v>501</v>
      </c>
      <c r="J451" t="s">
        <v>1736</v>
      </c>
      <c r="K451" t="s">
        <v>4178</v>
      </c>
      <c r="L451" t="s">
        <v>8719</v>
      </c>
      <c r="M451" t="s">
        <v>3133</v>
      </c>
      <c r="N451" t="s">
        <v>10</v>
      </c>
      <c r="O451" t="s">
        <v>54</v>
      </c>
      <c r="P451" t="s">
        <v>946</v>
      </c>
      <c r="Q451" t="s">
        <v>2663</v>
      </c>
      <c r="R451" t="s">
        <v>1735</v>
      </c>
    </row>
    <row r="452" spans="1:18" x14ac:dyDescent="0.25">
      <c r="A452" s="28" t="str">
        <f t="shared" si="7"/>
        <v>00378522Jones Park Elementary School6295 E Kentucky 70LibertyKY42539</v>
      </c>
      <c r="B452" s="29" t="s">
        <v>8225</v>
      </c>
      <c r="C452" t="s">
        <v>3215</v>
      </c>
      <c r="D452" t="s">
        <v>3549</v>
      </c>
      <c r="E452" t="s">
        <v>498</v>
      </c>
      <c r="F452" t="s">
        <v>499</v>
      </c>
      <c r="G452" t="s">
        <v>500</v>
      </c>
      <c r="H452" t="s">
        <v>54</v>
      </c>
      <c r="I452" t="s">
        <v>501</v>
      </c>
      <c r="J452" t="s">
        <v>1736</v>
      </c>
      <c r="K452" t="s">
        <v>498</v>
      </c>
      <c r="L452" t="s">
        <v>8720</v>
      </c>
      <c r="M452" t="s">
        <v>3133</v>
      </c>
      <c r="N452" t="s">
        <v>10</v>
      </c>
      <c r="O452" t="s">
        <v>54</v>
      </c>
      <c r="P452" t="s">
        <v>946</v>
      </c>
      <c r="Q452" t="s">
        <v>2663</v>
      </c>
      <c r="R452" t="s">
        <v>1735</v>
      </c>
    </row>
    <row r="453" spans="1:18" x14ac:dyDescent="0.25">
      <c r="A453" s="28" t="str">
        <f t="shared" si="7"/>
        <v>00378522Calvary Elementary School3345 Highway 208LebanonKY40033</v>
      </c>
      <c r="B453" s="29" t="s">
        <v>8225</v>
      </c>
      <c r="C453" t="s">
        <v>3215</v>
      </c>
      <c r="D453" t="s">
        <v>3332</v>
      </c>
      <c r="E453" t="s">
        <v>2025</v>
      </c>
      <c r="F453" t="s">
        <v>2026</v>
      </c>
      <c r="G453" t="s">
        <v>2027</v>
      </c>
      <c r="H453" t="s">
        <v>54</v>
      </c>
      <c r="I453" t="s">
        <v>2028</v>
      </c>
      <c r="J453" t="s">
        <v>1736</v>
      </c>
      <c r="K453" t="s">
        <v>2025</v>
      </c>
      <c r="L453" t="s">
        <v>8721</v>
      </c>
      <c r="M453" t="s">
        <v>3133</v>
      </c>
      <c r="N453" t="s">
        <v>10</v>
      </c>
      <c r="O453" t="s">
        <v>54</v>
      </c>
      <c r="P453" t="s">
        <v>946</v>
      </c>
      <c r="Q453" t="s">
        <v>2663</v>
      </c>
      <c r="R453" t="s">
        <v>1735</v>
      </c>
    </row>
    <row r="454" spans="1:18" x14ac:dyDescent="0.25">
      <c r="A454" s="28" t="str">
        <f t="shared" si="7"/>
        <v>00378522Marion Co Knight Academy200 Corporate DrLebanonKY40033</v>
      </c>
      <c r="B454" s="29" t="s">
        <v>8225</v>
      </c>
      <c r="C454" t="s">
        <v>3215</v>
      </c>
      <c r="D454" t="s">
        <v>3575</v>
      </c>
      <c r="E454" t="s">
        <v>4706</v>
      </c>
      <c r="F454" t="s">
        <v>3576</v>
      </c>
      <c r="G454" t="s">
        <v>2027</v>
      </c>
      <c r="H454" t="s">
        <v>54</v>
      </c>
      <c r="I454" t="s">
        <v>2028</v>
      </c>
      <c r="J454" t="s">
        <v>1736</v>
      </c>
      <c r="K454" t="s">
        <v>4706</v>
      </c>
      <c r="L454" t="s">
        <v>8722</v>
      </c>
      <c r="M454" t="s">
        <v>3133</v>
      </c>
      <c r="N454" t="s">
        <v>10</v>
      </c>
      <c r="O454" t="s">
        <v>54</v>
      </c>
      <c r="P454" t="s">
        <v>946</v>
      </c>
      <c r="Q454" t="s">
        <v>2663</v>
      </c>
      <c r="R454" t="s">
        <v>1735</v>
      </c>
    </row>
    <row r="455" spans="1:18" x14ac:dyDescent="0.25">
      <c r="A455" s="28" t="str">
        <f t="shared" si="7"/>
        <v>00378522West Marion ES8175 N Loretto RdLorettoKY40037</v>
      </c>
      <c r="B455" s="29" t="s">
        <v>8225</v>
      </c>
      <c r="C455" t="s">
        <v>3215</v>
      </c>
      <c r="D455" t="s">
        <v>3836</v>
      </c>
      <c r="E455" t="s">
        <v>4707</v>
      </c>
      <c r="F455" t="s">
        <v>2036</v>
      </c>
      <c r="G455" t="s">
        <v>2037</v>
      </c>
      <c r="H455" t="s">
        <v>54</v>
      </c>
      <c r="I455" t="s">
        <v>2038</v>
      </c>
      <c r="J455" t="s">
        <v>1736</v>
      </c>
      <c r="K455" t="s">
        <v>4707</v>
      </c>
      <c r="L455" t="s">
        <v>8723</v>
      </c>
      <c r="M455" t="s">
        <v>3133</v>
      </c>
      <c r="N455" t="s">
        <v>10</v>
      </c>
      <c r="O455" t="s">
        <v>54</v>
      </c>
      <c r="P455" t="s">
        <v>946</v>
      </c>
      <c r="Q455" t="s">
        <v>2663</v>
      </c>
      <c r="R455" t="s">
        <v>1735</v>
      </c>
    </row>
    <row r="456" spans="1:18" x14ac:dyDescent="0.25">
      <c r="A456" s="28" t="str">
        <f t="shared" si="7"/>
        <v>00378522Collins Lane Elementary School1 Cougar LnFrankfortKY40601</v>
      </c>
      <c r="B456" s="29" t="s">
        <v>8225</v>
      </c>
      <c r="C456" t="s">
        <v>3215</v>
      </c>
      <c r="D456" t="s">
        <v>3388</v>
      </c>
      <c r="E456" t="s">
        <v>953</v>
      </c>
      <c r="F456" t="s">
        <v>954</v>
      </c>
      <c r="G456" t="s">
        <v>10</v>
      </c>
      <c r="H456" t="s">
        <v>54</v>
      </c>
      <c r="I456" t="s">
        <v>946</v>
      </c>
      <c r="J456" t="s">
        <v>1736</v>
      </c>
      <c r="K456" t="s">
        <v>953</v>
      </c>
      <c r="L456" t="s">
        <v>8724</v>
      </c>
      <c r="M456" t="s">
        <v>3133</v>
      </c>
      <c r="N456" t="s">
        <v>10</v>
      </c>
      <c r="O456" t="s">
        <v>54</v>
      </c>
      <c r="P456" t="s">
        <v>946</v>
      </c>
      <c r="Q456" t="s">
        <v>2663</v>
      </c>
      <c r="R456" t="s">
        <v>1735</v>
      </c>
    </row>
    <row r="457" spans="1:18" x14ac:dyDescent="0.25">
      <c r="A457" s="28" t="str">
        <f t="shared" si="7"/>
        <v>00378522Bridgeport Elementary School10 Doctors DrFrankfortKY40601</v>
      </c>
      <c r="B457" s="29" t="s">
        <v>8225</v>
      </c>
      <c r="C457" t="s">
        <v>3215</v>
      </c>
      <c r="D457" t="s">
        <v>3308</v>
      </c>
      <c r="E457" t="s">
        <v>950</v>
      </c>
      <c r="F457" t="s">
        <v>951</v>
      </c>
      <c r="G457" t="s">
        <v>10</v>
      </c>
      <c r="H457" t="s">
        <v>54</v>
      </c>
      <c r="I457" t="s">
        <v>946</v>
      </c>
      <c r="J457" t="s">
        <v>1736</v>
      </c>
      <c r="K457" t="s">
        <v>950</v>
      </c>
      <c r="L457" t="s">
        <v>8725</v>
      </c>
      <c r="M457" t="s">
        <v>3133</v>
      </c>
      <c r="N457" t="s">
        <v>10</v>
      </c>
      <c r="O457" t="s">
        <v>54</v>
      </c>
      <c r="P457" t="s">
        <v>946</v>
      </c>
      <c r="Q457" t="s">
        <v>2663</v>
      </c>
      <c r="R457" t="s">
        <v>1735</v>
      </c>
    </row>
    <row r="458" spans="1:18" x14ac:dyDescent="0.25">
      <c r="A458" s="28" t="str">
        <f t="shared" si="7"/>
        <v>00378522Early Learning Village East200 Laralan AveFrankfortKY40601</v>
      </c>
      <c r="B458" s="29" t="s">
        <v>8225</v>
      </c>
      <c r="C458" t="s">
        <v>3215</v>
      </c>
      <c r="D458" t="s">
        <v>3435</v>
      </c>
      <c r="E458" t="s">
        <v>956</v>
      </c>
      <c r="F458" t="s">
        <v>957</v>
      </c>
      <c r="G458" t="s">
        <v>10</v>
      </c>
      <c r="H458" t="s">
        <v>54</v>
      </c>
      <c r="I458" t="s">
        <v>946</v>
      </c>
      <c r="J458" t="s">
        <v>1736</v>
      </c>
      <c r="K458" t="s">
        <v>956</v>
      </c>
      <c r="L458" t="s">
        <v>8726</v>
      </c>
      <c r="M458" t="s">
        <v>3133</v>
      </c>
      <c r="N458" t="s">
        <v>10</v>
      </c>
      <c r="O458" t="s">
        <v>54</v>
      </c>
      <c r="P458" t="s">
        <v>946</v>
      </c>
      <c r="Q458" t="s">
        <v>2663</v>
      </c>
      <c r="R458" t="s">
        <v>1735</v>
      </c>
    </row>
    <row r="459" spans="1:18" x14ac:dyDescent="0.25">
      <c r="A459" s="28" t="str">
        <f t="shared" si="7"/>
        <v>00378522Taylor Co Primary Center106 Ingram AveCampbellsvlleKY42718</v>
      </c>
      <c r="B459" s="29" t="s">
        <v>8225</v>
      </c>
      <c r="C459" t="s">
        <v>3215</v>
      </c>
      <c r="D459" t="s">
        <v>3786</v>
      </c>
      <c r="E459" t="s">
        <v>2688</v>
      </c>
      <c r="F459" t="s">
        <v>2689</v>
      </c>
      <c r="G459" t="s">
        <v>454</v>
      </c>
      <c r="H459" t="s">
        <v>54</v>
      </c>
      <c r="I459" t="s">
        <v>455</v>
      </c>
      <c r="J459" t="s">
        <v>1736</v>
      </c>
      <c r="K459" t="s">
        <v>2688</v>
      </c>
      <c r="L459" t="s">
        <v>8727</v>
      </c>
      <c r="M459" t="s">
        <v>3133</v>
      </c>
      <c r="N459" t="s">
        <v>10</v>
      </c>
      <c r="O459" t="s">
        <v>54</v>
      </c>
      <c r="P459" t="s">
        <v>946</v>
      </c>
      <c r="Q459" t="s">
        <v>2663</v>
      </c>
      <c r="R459" t="s">
        <v>1735</v>
      </c>
    </row>
    <row r="460" spans="1:18" x14ac:dyDescent="0.25">
      <c r="A460" s="28" t="str">
        <f t="shared" si="7"/>
        <v>00378522Dixon Elementary School277 State Route 1340DixonKY42409</v>
      </c>
      <c r="B460" s="29" t="s">
        <v>8225</v>
      </c>
      <c r="C460" t="s">
        <v>3215</v>
      </c>
      <c r="D460" t="s">
        <v>3423</v>
      </c>
      <c r="E460" t="s">
        <v>2814</v>
      </c>
      <c r="F460" t="s">
        <v>2815</v>
      </c>
      <c r="G460" t="s">
        <v>2816</v>
      </c>
      <c r="H460" t="s">
        <v>54</v>
      </c>
      <c r="I460" t="s">
        <v>2817</v>
      </c>
      <c r="J460" t="s">
        <v>1736</v>
      </c>
      <c r="K460" t="s">
        <v>2814</v>
      </c>
      <c r="L460" t="s">
        <v>8728</v>
      </c>
      <c r="M460" t="s">
        <v>3133</v>
      </c>
      <c r="N460" t="s">
        <v>10</v>
      </c>
      <c r="O460" t="s">
        <v>54</v>
      </c>
      <c r="P460" t="s">
        <v>946</v>
      </c>
      <c r="Q460" t="s">
        <v>2663</v>
      </c>
      <c r="R460" t="s">
        <v>1735</v>
      </c>
    </row>
    <row r="461" spans="1:18" x14ac:dyDescent="0.25">
      <c r="A461" s="28" t="str">
        <f t="shared" si="7"/>
        <v>00378522Providence Elementary School470 S Broadway StProvidenceKY42450</v>
      </c>
      <c r="B461" s="29" t="s">
        <v>8225</v>
      </c>
      <c r="C461" t="s">
        <v>3215</v>
      </c>
      <c r="D461" t="s">
        <v>3708</v>
      </c>
      <c r="E461" t="s">
        <v>2819</v>
      </c>
      <c r="F461" t="s">
        <v>2820</v>
      </c>
      <c r="G461" t="s">
        <v>2821</v>
      </c>
      <c r="H461" t="s">
        <v>54</v>
      </c>
      <c r="I461" t="s">
        <v>2822</v>
      </c>
      <c r="J461" t="s">
        <v>1736</v>
      </c>
      <c r="K461" t="s">
        <v>2819</v>
      </c>
      <c r="L461" t="s">
        <v>8729</v>
      </c>
      <c r="M461" t="s">
        <v>3133</v>
      </c>
      <c r="N461" t="s">
        <v>10</v>
      </c>
      <c r="O461" t="s">
        <v>54</v>
      </c>
      <c r="P461" t="s">
        <v>946</v>
      </c>
      <c r="Q461" t="s">
        <v>2663</v>
      </c>
      <c r="R461" t="s">
        <v>1735</v>
      </c>
    </row>
    <row r="462" spans="1:18" x14ac:dyDescent="0.25">
      <c r="A462" s="28" t="str">
        <f t="shared" si="7"/>
        <v>00378522Brandenburg Primary School750 Broadway StBrandenburgKY40108</v>
      </c>
      <c r="B462" s="29" t="s">
        <v>8225</v>
      </c>
      <c r="C462" t="s">
        <v>3215</v>
      </c>
      <c r="D462" t="s">
        <v>3303</v>
      </c>
      <c r="E462" t="s">
        <v>2134</v>
      </c>
      <c r="F462" t="s">
        <v>2135</v>
      </c>
      <c r="G462" t="s">
        <v>2136</v>
      </c>
      <c r="H462" t="s">
        <v>54</v>
      </c>
      <c r="I462" t="s">
        <v>2137</v>
      </c>
      <c r="J462" t="s">
        <v>1736</v>
      </c>
      <c r="K462" t="s">
        <v>2134</v>
      </c>
      <c r="L462" t="s">
        <v>8730</v>
      </c>
      <c r="M462" t="s">
        <v>3133</v>
      </c>
      <c r="N462" t="s">
        <v>10</v>
      </c>
      <c r="O462" t="s">
        <v>54</v>
      </c>
      <c r="P462" t="s">
        <v>946</v>
      </c>
      <c r="Q462" t="s">
        <v>2663</v>
      </c>
      <c r="R462" t="s">
        <v>1735</v>
      </c>
    </row>
    <row r="463" spans="1:18" x14ac:dyDescent="0.25">
      <c r="A463" s="28" t="str">
        <f t="shared" si="7"/>
        <v>00378522Northern Elementary School6155 Highway 39SomersetKY42503</v>
      </c>
      <c r="B463" s="29" t="s">
        <v>8225</v>
      </c>
      <c r="C463" t="s">
        <v>3215</v>
      </c>
      <c r="D463" t="s">
        <v>3669</v>
      </c>
      <c r="E463" t="s">
        <v>851</v>
      </c>
      <c r="F463" t="s">
        <v>2519</v>
      </c>
      <c r="G463" t="s">
        <v>2520</v>
      </c>
      <c r="H463" t="s">
        <v>54</v>
      </c>
      <c r="I463" t="s">
        <v>2521</v>
      </c>
      <c r="J463" t="s">
        <v>1736</v>
      </c>
      <c r="K463" t="s">
        <v>851</v>
      </c>
      <c r="L463" t="s">
        <v>8731</v>
      </c>
      <c r="M463" t="s">
        <v>3133</v>
      </c>
      <c r="N463" t="s">
        <v>10</v>
      </c>
      <c r="O463" t="s">
        <v>54</v>
      </c>
      <c r="P463" t="s">
        <v>946</v>
      </c>
      <c r="Q463" t="s">
        <v>2663</v>
      </c>
      <c r="R463" t="s">
        <v>1735</v>
      </c>
    </row>
    <row r="464" spans="1:18" x14ac:dyDescent="0.25">
      <c r="A464" s="28" t="str">
        <f t="shared" si="7"/>
        <v>00378522Kerrick Elementary School2210 Upper Hunters TrceLouisvilleKY40216</v>
      </c>
      <c r="B464" s="29" t="s">
        <v>8225</v>
      </c>
      <c r="C464" t="s">
        <v>3215</v>
      </c>
      <c r="D464" t="s">
        <v>3557</v>
      </c>
      <c r="E464" t="s">
        <v>1531</v>
      </c>
      <c r="F464" t="s">
        <v>1532</v>
      </c>
      <c r="G464" t="s">
        <v>382</v>
      </c>
      <c r="H464" t="s">
        <v>54</v>
      </c>
      <c r="I464" t="s">
        <v>1440</v>
      </c>
      <c r="J464" t="s">
        <v>1736</v>
      </c>
      <c r="K464" t="s">
        <v>1531</v>
      </c>
      <c r="L464" t="s">
        <v>8732</v>
      </c>
      <c r="M464" t="s">
        <v>3133</v>
      </c>
      <c r="N464" t="s">
        <v>10</v>
      </c>
      <c r="O464" t="s">
        <v>54</v>
      </c>
      <c r="P464" t="s">
        <v>946</v>
      </c>
      <c r="Q464" t="s">
        <v>2663</v>
      </c>
      <c r="R464" t="s">
        <v>1735</v>
      </c>
    </row>
    <row r="465" spans="1:18" x14ac:dyDescent="0.25">
      <c r="A465" s="28" t="str">
        <f t="shared" si="7"/>
        <v>00378522South Elementary School2005 Us Highway 431 SBeechmontKY42323</v>
      </c>
      <c r="B465" s="29" t="s">
        <v>8225</v>
      </c>
      <c r="C465" t="s">
        <v>3215</v>
      </c>
      <c r="D465" t="s">
        <v>3757</v>
      </c>
      <c r="E465" t="s">
        <v>2246</v>
      </c>
      <c r="F465" t="s">
        <v>2247</v>
      </c>
      <c r="G465" t="s">
        <v>2248</v>
      </c>
      <c r="H465" t="s">
        <v>54</v>
      </c>
      <c r="I465" t="s">
        <v>2249</v>
      </c>
      <c r="J465" t="s">
        <v>1736</v>
      </c>
      <c r="K465" t="s">
        <v>2246</v>
      </c>
      <c r="L465" t="s">
        <v>8733</v>
      </c>
      <c r="M465" t="s">
        <v>3133</v>
      </c>
      <c r="N465" t="s">
        <v>10</v>
      </c>
      <c r="O465" t="s">
        <v>54</v>
      </c>
      <c r="P465" t="s">
        <v>946</v>
      </c>
      <c r="Q465" t="s">
        <v>2663</v>
      </c>
      <c r="R465" t="s">
        <v>1735</v>
      </c>
    </row>
    <row r="466" spans="1:18" x14ac:dyDescent="0.25">
      <c r="A466" s="28" t="str">
        <f t="shared" si="7"/>
        <v>00378522Cannonsburg Elementary School12219 Midland Trail RdAshlandKY41102</v>
      </c>
      <c r="B466" s="29" t="s">
        <v>8225</v>
      </c>
      <c r="C466" t="s">
        <v>3215</v>
      </c>
      <c r="D466" t="s">
        <v>3345</v>
      </c>
      <c r="E466" t="s">
        <v>285</v>
      </c>
      <c r="F466" t="s">
        <v>286</v>
      </c>
      <c r="G466" t="s">
        <v>84</v>
      </c>
      <c r="H466" t="s">
        <v>54</v>
      </c>
      <c r="I466" t="s">
        <v>98</v>
      </c>
      <c r="J466" t="s">
        <v>1736</v>
      </c>
      <c r="K466" t="s">
        <v>285</v>
      </c>
      <c r="L466" t="s">
        <v>8734</v>
      </c>
      <c r="M466" t="s">
        <v>3133</v>
      </c>
      <c r="N466" t="s">
        <v>10</v>
      </c>
      <c r="O466" t="s">
        <v>54</v>
      </c>
      <c r="P466" t="s">
        <v>946</v>
      </c>
      <c r="Q466" t="s">
        <v>2663</v>
      </c>
      <c r="R466" t="s">
        <v>1735</v>
      </c>
    </row>
    <row r="467" spans="1:18" x14ac:dyDescent="0.25">
      <c r="A467" s="28" t="str">
        <f t="shared" si="7"/>
        <v>00378522Catlettsburg Elementary School3348 Court StCatlettsburgKY41129</v>
      </c>
      <c r="B467" s="29" t="s">
        <v>8225</v>
      </c>
      <c r="C467" t="s">
        <v>3215</v>
      </c>
      <c r="D467" t="s">
        <v>3354</v>
      </c>
      <c r="E467" t="s">
        <v>288</v>
      </c>
      <c r="F467" t="s">
        <v>289</v>
      </c>
      <c r="G467" t="s">
        <v>290</v>
      </c>
      <c r="H467" t="s">
        <v>54</v>
      </c>
      <c r="I467" t="s">
        <v>291</v>
      </c>
      <c r="J467" t="s">
        <v>1736</v>
      </c>
      <c r="K467" t="s">
        <v>288</v>
      </c>
      <c r="L467" t="s">
        <v>8735</v>
      </c>
      <c r="M467" t="s">
        <v>3133</v>
      </c>
      <c r="N467" t="s">
        <v>10</v>
      </c>
      <c r="O467" t="s">
        <v>54</v>
      </c>
      <c r="P467" t="s">
        <v>946</v>
      </c>
      <c r="Q467" t="s">
        <v>2663</v>
      </c>
      <c r="R467" t="s">
        <v>1735</v>
      </c>
    </row>
    <row r="468" spans="1:18" x14ac:dyDescent="0.25">
      <c r="A468" s="28" t="str">
        <f t="shared" si="7"/>
        <v>00378522Central City Elementary School1501 N 2nd StCentral CityKY42330</v>
      </c>
      <c r="B468" s="29" t="s">
        <v>8225</v>
      </c>
      <c r="C468" t="s">
        <v>3215</v>
      </c>
      <c r="D468" t="s">
        <v>3360</v>
      </c>
      <c r="E468" t="s">
        <v>2233</v>
      </c>
      <c r="F468" t="s">
        <v>2234</v>
      </c>
      <c r="G468" t="s">
        <v>2235</v>
      </c>
      <c r="H468" t="s">
        <v>54</v>
      </c>
      <c r="I468" t="s">
        <v>2236</v>
      </c>
      <c r="J468" t="s">
        <v>1736</v>
      </c>
      <c r="K468" t="s">
        <v>2233</v>
      </c>
      <c r="L468" t="s">
        <v>8736</v>
      </c>
      <c r="M468" t="s">
        <v>3133</v>
      </c>
      <c r="N468" t="s">
        <v>10</v>
      </c>
      <c r="O468" t="s">
        <v>54</v>
      </c>
      <c r="P468" t="s">
        <v>946</v>
      </c>
      <c r="Q468" t="s">
        <v>2663</v>
      </c>
      <c r="R468" t="s">
        <v>1735</v>
      </c>
    </row>
    <row r="469" spans="1:18" x14ac:dyDescent="0.25">
      <c r="A469" s="28" t="str">
        <f t="shared" si="7"/>
        <v>00378522Summit Elementary School830 State Route 716AshlandKY41102</v>
      </c>
      <c r="B469" s="29" t="s">
        <v>8225</v>
      </c>
      <c r="C469" t="s">
        <v>3215</v>
      </c>
      <c r="D469" t="s">
        <v>3784</v>
      </c>
      <c r="E469" t="s">
        <v>296</v>
      </c>
      <c r="F469" t="s">
        <v>297</v>
      </c>
      <c r="G469" t="s">
        <v>84</v>
      </c>
      <c r="H469" t="s">
        <v>54</v>
      </c>
      <c r="I469" t="s">
        <v>98</v>
      </c>
      <c r="J469" t="s">
        <v>1736</v>
      </c>
      <c r="K469" t="s">
        <v>296</v>
      </c>
      <c r="L469" t="s">
        <v>8737</v>
      </c>
      <c r="M469" t="s">
        <v>3133</v>
      </c>
      <c r="N469" t="s">
        <v>10</v>
      </c>
      <c r="O469" t="s">
        <v>54</v>
      </c>
      <c r="P469" t="s">
        <v>946</v>
      </c>
      <c r="Q469" t="s">
        <v>2663</v>
      </c>
      <c r="R469" t="s">
        <v>1735</v>
      </c>
    </row>
    <row r="470" spans="1:18" x14ac:dyDescent="0.25">
      <c r="A470" s="28" t="str">
        <f t="shared" si="7"/>
        <v>00378522Botts Elementary SchoolPo Box 39DennistonKY40316</v>
      </c>
      <c r="B470" s="29" t="s">
        <v>8225</v>
      </c>
      <c r="C470" t="s">
        <v>3215</v>
      </c>
      <c r="D470" t="s">
        <v>3297</v>
      </c>
      <c r="E470" t="s">
        <v>2153</v>
      </c>
      <c r="F470" t="s">
        <v>4143</v>
      </c>
      <c r="G470" t="s">
        <v>2154</v>
      </c>
      <c r="H470" t="s">
        <v>54</v>
      </c>
      <c r="I470" t="s">
        <v>2155</v>
      </c>
      <c r="J470" t="s">
        <v>1736</v>
      </c>
      <c r="K470" t="s">
        <v>2153</v>
      </c>
      <c r="L470" t="s">
        <v>8738</v>
      </c>
      <c r="M470" t="s">
        <v>3133</v>
      </c>
      <c r="N470" t="s">
        <v>10</v>
      </c>
      <c r="O470" t="s">
        <v>54</v>
      </c>
      <c r="P470" t="s">
        <v>946</v>
      </c>
      <c r="Q470" t="s">
        <v>2663</v>
      </c>
      <c r="R470" t="s">
        <v>1735</v>
      </c>
    </row>
    <row r="471" spans="1:18" x14ac:dyDescent="0.25">
      <c r="A471" s="28" t="str">
        <f t="shared" si="7"/>
        <v>00378522Menifee Elementary K-8 School57 Indian Creek RdFrenchburgKY40322</v>
      </c>
      <c r="B471" s="29" t="s">
        <v>8225</v>
      </c>
      <c r="C471" t="s">
        <v>3215</v>
      </c>
      <c r="D471" t="s">
        <v>3627</v>
      </c>
      <c r="E471" t="s">
        <v>2157</v>
      </c>
      <c r="F471" t="s">
        <v>2158</v>
      </c>
      <c r="G471" t="s">
        <v>2159</v>
      </c>
      <c r="H471" t="s">
        <v>54</v>
      </c>
      <c r="I471" t="s">
        <v>2160</v>
      </c>
      <c r="J471" t="s">
        <v>1736</v>
      </c>
      <c r="K471" t="s">
        <v>2157</v>
      </c>
      <c r="L471" t="s">
        <v>8739</v>
      </c>
      <c r="M471" t="s">
        <v>3133</v>
      </c>
      <c r="N471" t="s">
        <v>10</v>
      </c>
      <c r="O471" t="s">
        <v>54</v>
      </c>
      <c r="P471" t="s">
        <v>946</v>
      </c>
      <c r="Q471" t="s">
        <v>2663</v>
      </c>
      <c r="R471" t="s">
        <v>1735</v>
      </c>
    </row>
    <row r="472" spans="1:18" x14ac:dyDescent="0.25">
      <c r="A472" s="28" t="str">
        <f t="shared" si="7"/>
        <v>00378522Ninth District Elementary Sch2800 Indiana AveLatoniaKY41015</v>
      </c>
      <c r="B472" s="29" t="s">
        <v>8225</v>
      </c>
      <c r="C472" t="s">
        <v>3215</v>
      </c>
      <c r="D472" t="s">
        <v>3656</v>
      </c>
      <c r="E472" t="s">
        <v>624</v>
      </c>
      <c r="F472" t="s">
        <v>625</v>
      </c>
      <c r="G472" t="s">
        <v>626</v>
      </c>
      <c r="H472" t="s">
        <v>54</v>
      </c>
      <c r="I472" t="s">
        <v>622</v>
      </c>
      <c r="J472" t="s">
        <v>1736</v>
      </c>
      <c r="K472" t="s">
        <v>624</v>
      </c>
      <c r="L472" t="s">
        <v>8740</v>
      </c>
      <c r="M472" t="s">
        <v>3133</v>
      </c>
      <c r="N472" t="s">
        <v>10</v>
      </c>
      <c r="O472" t="s">
        <v>54</v>
      </c>
      <c r="P472" t="s">
        <v>946</v>
      </c>
      <c r="Q472" t="s">
        <v>2663</v>
      </c>
      <c r="R472" t="s">
        <v>1735</v>
      </c>
    </row>
    <row r="473" spans="1:18" x14ac:dyDescent="0.25">
      <c r="A473" s="28" t="str">
        <f t="shared" si="7"/>
        <v>00378522Central City Elementary School1501 N 2nd StCentral CityKY42330</v>
      </c>
      <c r="B473" s="29" t="s">
        <v>8225</v>
      </c>
      <c r="C473" t="s">
        <v>3215</v>
      </c>
      <c r="D473" t="s">
        <v>3361</v>
      </c>
      <c r="E473" t="s">
        <v>2233</v>
      </c>
      <c r="F473" t="s">
        <v>2234</v>
      </c>
      <c r="G473" t="s">
        <v>2235</v>
      </c>
      <c r="H473" t="s">
        <v>54</v>
      </c>
      <c r="I473" t="s">
        <v>2236</v>
      </c>
      <c r="J473" t="s">
        <v>1736</v>
      </c>
      <c r="K473" t="s">
        <v>2233</v>
      </c>
      <c r="L473" t="s">
        <v>8741</v>
      </c>
      <c r="M473" t="s">
        <v>3133</v>
      </c>
      <c r="N473" t="s">
        <v>10</v>
      </c>
      <c r="O473" t="s">
        <v>54</v>
      </c>
      <c r="P473" t="s">
        <v>946</v>
      </c>
      <c r="Q473" t="s">
        <v>2663</v>
      </c>
      <c r="R473" t="s">
        <v>1735</v>
      </c>
    </row>
    <row r="474" spans="1:18" x14ac:dyDescent="0.25">
      <c r="A474" s="28" t="str">
        <f t="shared" si="7"/>
        <v>00378522John G Carlisle ES910 Holman AveCovingtonKY41011</v>
      </c>
      <c r="B474" s="29" t="s">
        <v>8225</v>
      </c>
      <c r="C474" t="s">
        <v>3215</v>
      </c>
      <c r="D474" t="s">
        <v>3544</v>
      </c>
      <c r="E474" t="s">
        <v>4191</v>
      </c>
      <c r="F474" t="s">
        <v>617</v>
      </c>
      <c r="G474" t="s">
        <v>614</v>
      </c>
      <c r="H474" t="s">
        <v>54</v>
      </c>
      <c r="I474" t="s">
        <v>618</v>
      </c>
      <c r="J474" t="s">
        <v>1736</v>
      </c>
      <c r="K474" t="s">
        <v>4191</v>
      </c>
      <c r="L474" t="s">
        <v>8742</v>
      </c>
      <c r="M474" t="s">
        <v>3133</v>
      </c>
      <c r="N474" t="s">
        <v>10</v>
      </c>
      <c r="O474" t="s">
        <v>54</v>
      </c>
      <c r="P474" t="s">
        <v>946</v>
      </c>
      <c r="Q474" t="s">
        <v>2663</v>
      </c>
      <c r="R474" t="s">
        <v>1735</v>
      </c>
    </row>
    <row r="475" spans="1:18" x14ac:dyDescent="0.25">
      <c r="A475" s="28" t="str">
        <f t="shared" si="7"/>
        <v>00378522Eastside Elementary School1226 Us Highway 62 ECynthianaKY41031</v>
      </c>
      <c r="B475" s="29" t="s">
        <v>8225</v>
      </c>
      <c r="C475" t="s">
        <v>3215</v>
      </c>
      <c r="D475" t="s">
        <v>3441</v>
      </c>
      <c r="E475" t="s">
        <v>1216</v>
      </c>
      <c r="F475" t="s">
        <v>1217</v>
      </c>
      <c r="G475" t="s">
        <v>1218</v>
      </c>
      <c r="H475" t="s">
        <v>54</v>
      </c>
      <c r="I475" t="s">
        <v>1219</v>
      </c>
      <c r="J475" t="s">
        <v>1736</v>
      </c>
      <c r="K475" t="s">
        <v>1216</v>
      </c>
      <c r="L475" t="s">
        <v>8743</v>
      </c>
      <c r="M475" t="s">
        <v>3133</v>
      </c>
      <c r="N475" t="s">
        <v>10</v>
      </c>
      <c r="O475" t="s">
        <v>54</v>
      </c>
      <c r="P475" t="s">
        <v>946</v>
      </c>
      <c r="Q475" t="s">
        <v>2663</v>
      </c>
      <c r="R475" t="s">
        <v>1735</v>
      </c>
    </row>
    <row r="476" spans="1:18" x14ac:dyDescent="0.25">
      <c r="A476" s="28" t="str">
        <f t="shared" si="7"/>
        <v>00378522Northside Elementary School2415 Us Highway 27 NCynthianaKY41031</v>
      </c>
      <c r="B476" s="29" t="s">
        <v>8225</v>
      </c>
      <c r="C476" t="s">
        <v>3215</v>
      </c>
      <c r="D476" t="s">
        <v>3670</v>
      </c>
      <c r="E476" t="s">
        <v>1221</v>
      </c>
      <c r="F476" t="s">
        <v>1222</v>
      </c>
      <c r="G476" t="s">
        <v>1218</v>
      </c>
      <c r="H476" t="s">
        <v>54</v>
      </c>
      <c r="I476" t="s">
        <v>1219</v>
      </c>
      <c r="J476" t="s">
        <v>1736</v>
      </c>
      <c r="K476" t="s">
        <v>1221</v>
      </c>
      <c r="L476" t="s">
        <v>8744</v>
      </c>
      <c r="M476" t="s">
        <v>3133</v>
      </c>
      <c r="N476" t="s">
        <v>10</v>
      </c>
      <c r="O476" t="s">
        <v>54</v>
      </c>
      <c r="P476" t="s">
        <v>946</v>
      </c>
      <c r="Q476" t="s">
        <v>2663</v>
      </c>
      <c r="R476" t="s">
        <v>1735</v>
      </c>
    </row>
    <row r="477" spans="1:18" x14ac:dyDescent="0.25">
      <c r="A477" s="28" t="str">
        <f t="shared" si="7"/>
        <v>00378522Westside ES1585 Ky Highway 356CynthianaKY41031</v>
      </c>
      <c r="B477" s="29" t="s">
        <v>8225</v>
      </c>
      <c r="C477" t="s">
        <v>3215</v>
      </c>
      <c r="D477" t="s">
        <v>3840</v>
      </c>
      <c r="E477" t="s">
        <v>4385</v>
      </c>
      <c r="F477" t="s">
        <v>3841</v>
      </c>
      <c r="G477" t="s">
        <v>1218</v>
      </c>
      <c r="H477" t="s">
        <v>54</v>
      </c>
      <c r="I477" t="s">
        <v>1219</v>
      </c>
      <c r="J477" t="s">
        <v>1736</v>
      </c>
      <c r="K477" t="s">
        <v>4385</v>
      </c>
      <c r="L477" t="s">
        <v>8745</v>
      </c>
      <c r="M477" t="s">
        <v>3133</v>
      </c>
      <c r="N477" t="s">
        <v>10</v>
      </c>
      <c r="O477" t="s">
        <v>54</v>
      </c>
      <c r="P477" t="s">
        <v>946</v>
      </c>
      <c r="Q477" t="s">
        <v>2663</v>
      </c>
      <c r="R477" t="s">
        <v>1735</v>
      </c>
    </row>
    <row r="478" spans="1:18" x14ac:dyDescent="0.25">
      <c r="A478" s="28" t="str">
        <f t="shared" si="7"/>
        <v>00378522North Washington Elem School5658 Highway 433WillisburgKY40078</v>
      </c>
      <c r="B478" s="29" t="s">
        <v>8225</v>
      </c>
      <c r="C478" t="s">
        <v>3215</v>
      </c>
      <c r="D478" t="s">
        <v>3663</v>
      </c>
      <c r="E478" t="s">
        <v>2791</v>
      </c>
      <c r="F478" t="s">
        <v>2792</v>
      </c>
      <c r="G478" t="s">
        <v>2793</v>
      </c>
      <c r="H478" t="s">
        <v>54</v>
      </c>
      <c r="I478" t="s">
        <v>2794</v>
      </c>
      <c r="J478" t="s">
        <v>1736</v>
      </c>
      <c r="K478" t="s">
        <v>2791</v>
      </c>
      <c r="L478" t="s">
        <v>8746</v>
      </c>
      <c r="M478" t="s">
        <v>3133</v>
      </c>
      <c r="N478" t="s">
        <v>10</v>
      </c>
      <c r="O478" t="s">
        <v>54</v>
      </c>
      <c r="P478" t="s">
        <v>946</v>
      </c>
      <c r="Q478" t="s">
        <v>2663</v>
      </c>
      <c r="R478" t="s">
        <v>1735</v>
      </c>
    </row>
    <row r="479" spans="1:18" x14ac:dyDescent="0.25">
      <c r="A479" s="28" t="str">
        <f t="shared" si="7"/>
        <v>00378522Lee Co Elementary School1665 Highway 11 SBeattyvilleKY41311</v>
      </c>
      <c r="B479" s="29" t="s">
        <v>8225</v>
      </c>
      <c r="C479" t="s">
        <v>3215</v>
      </c>
      <c r="D479" t="s">
        <v>3578</v>
      </c>
      <c r="E479" t="s">
        <v>1858</v>
      </c>
      <c r="F479" t="s">
        <v>1859</v>
      </c>
      <c r="G479" t="s">
        <v>1860</v>
      </c>
      <c r="H479" t="s">
        <v>54</v>
      </c>
      <c r="I479" t="s">
        <v>1861</v>
      </c>
      <c r="J479" t="s">
        <v>1736</v>
      </c>
      <c r="K479" t="s">
        <v>1858</v>
      </c>
      <c r="L479" t="s">
        <v>8747</v>
      </c>
      <c r="M479" t="s">
        <v>3133</v>
      </c>
      <c r="N479" t="s">
        <v>10</v>
      </c>
      <c r="O479" t="s">
        <v>54</v>
      </c>
      <c r="P479" t="s">
        <v>946</v>
      </c>
      <c r="Q479" t="s">
        <v>2663</v>
      </c>
      <c r="R479" t="s">
        <v>1735</v>
      </c>
    </row>
    <row r="480" spans="1:18" x14ac:dyDescent="0.25">
      <c r="A480" s="28" t="str">
        <f t="shared" si="7"/>
        <v>00378522Gallatin Co Upper ES50 Pawprint PathWarsawKY41095</v>
      </c>
      <c r="B480" s="29" t="s">
        <v>8225</v>
      </c>
      <c r="C480" t="s">
        <v>3215</v>
      </c>
      <c r="D480" t="s">
        <v>3487</v>
      </c>
      <c r="E480" t="s">
        <v>4289</v>
      </c>
      <c r="F480" t="s">
        <v>3488</v>
      </c>
      <c r="G480" t="s">
        <v>1013</v>
      </c>
      <c r="H480" t="s">
        <v>54</v>
      </c>
      <c r="I480" t="s">
        <v>1014</v>
      </c>
      <c r="J480" t="s">
        <v>1736</v>
      </c>
      <c r="K480" t="s">
        <v>4289</v>
      </c>
      <c r="L480" t="s">
        <v>8748</v>
      </c>
      <c r="M480" t="s">
        <v>3133</v>
      </c>
      <c r="N480" t="s">
        <v>10</v>
      </c>
      <c r="O480" t="s">
        <v>54</v>
      </c>
      <c r="P480" t="s">
        <v>946</v>
      </c>
      <c r="Q480" t="s">
        <v>2663</v>
      </c>
      <c r="R480" t="s">
        <v>1735</v>
      </c>
    </row>
    <row r="481" spans="1:18" x14ac:dyDescent="0.25">
      <c r="A481" s="28" t="str">
        <f t="shared" si="7"/>
        <v>00378522North Middletown Elem SchoolPo Box 67N MiddletownKY40357</v>
      </c>
      <c r="B481" s="29" t="s">
        <v>8225</v>
      </c>
      <c r="C481" t="s">
        <v>3215</v>
      </c>
      <c r="D481" t="s">
        <v>3659</v>
      </c>
      <c r="E481" t="s">
        <v>258</v>
      </c>
      <c r="F481" t="s">
        <v>3660</v>
      </c>
      <c r="G481" t="s">
        <v>260</v>
      </c>
      <c r="H481" t="s">
        <v>54</v>
      </c>
      <c r="I481" t="s">
        <v>261</v>
      </c>
      <c r="J481" t="s">
        <v>1736</v>
      </c>
      <c r="K481" t="s">
        <v>258</v>
      </c>
      <c r="L481" t="s">
        <v>8749</v>
      </c>
      <c r="M481" t="s">
        <v>3133</v>
      </c>
      <c r="N481" t="s">
        <v>10</v>
      </c>
      <c r="O481" t="s">
        <v>54</v>
      </c>
      <c r="P481" t="s">
        <v>946</v>
      </c>
      <c r="Q481" t="s">
        <v>2663</v>
      </c>
      <c r="R481" t="s">
        <v>1735</v>
      </c>
    </row>
    <row r="482" spans="1:18" x14ac:dyDescent="0.25">
      <c r="A482" s="28" t="str">
        <f t="shared" si="7"/>
        <v>00378522Hustonville ES93 College StHustonvilleKY40437</v>
      </c>
      <c r="B482" s="29" t="s">
        <v>8225</v>
      </c>
      <c r="C482" t="s">
        <v>3215</v>
      </c>
      <c r="D482" t="s">
        <v>3523</v>
      </c>
      <c r="E482" t="s">
        <v>4661</v>
      </c>
      <c r="F482" t="s">
        <v>1927</v>
      </c>
      <c r="G482" t="s">
        <v>1928</v>
      </c>
      <c r="H482" t="s">
        <v>54</v>
      </c>
      <c r="I482" t="s">
        <v>1929</v>
      </c>
      <c r="J482" t="s">
        <v>1736</v>
      </c>
      <c r="K482" t="s">
        <v>4661</v>
      </c>
      <c r="L482" t="s">
        <v>8750</v>
      </c>
      <c r="M482" t="s">
        <v>3133</v>
      </c>
      <c r="N482" t="s">
        <v>10</v>
      </c>
      <c r="O482" t="s">
        <v>54</v>
      </c>
      <c r="P482" t="s">
        <v>946</v>
      </c>
      <c r="Q482" t="s">
        <v>2663</v>
      </c>
      <c r="R482" t="s">
        <v>1735</v>
      </c>
    </row>
    <row r="483" spans="1:18" x14ac:dyDescent="0.25">
      <c r="A483" s="28" t="str">
        <f t="shared" si="7"/>
        <v>00378522Waynesburg ES345 Ky Highway 328 WWaynesburgKY40489</v>
      </c>
      <c r="B483" s="29" t="s">
        <v>8225</v>
      </c>
      <c r="C483" t="s">
        <v>3215</v>
      </c>
      <c r="D483" t="s">
        <v>3834</v>
      </c>
      <c r="E483" t="s">
        <v>4651</v>
      </c>
      <c r="F483" t="s">
        <v>1938</v>
      </c>
      <c r="G483" t="s">
        <v>1924</v>
      </c>
      <c r="H483" t="s">
        <v>54</v>
      </c>
      <c r="I483" t="s">
        <v>1925</v>
      </c>
      <c r="J483" t="s">
        <v>1736</v>
      </c>
      <c r="K483" t="s">
        <v>4651</v>
      </c>
      <c r="L483" t="s">
        <v>8751</v>
      </c>
      <c r="M483" t="s">
        <v>3133</v>
      </c>
      <c r="N483" t="s">
        <v>10</v>
      </c>
      <c r="O483" t="s">
        <v>54</v>
      </c>
      <c r="P483" t="s">
        <v>946</v>
      </c>
      <c r="Q483" t="s">
        <v>2663</v>
      </c>
      <c r="R483" t="s">
        <v>1735</v>
      </c>
    </row>
    <row r="484" spans="1:18" x14ac:dyDescent="0.25">
      <c r="A484" s="28" t="str">
        <f t="shared" si="7"/>
        <v>00378522Elliott Co ISPo Box 708Sandy HookKY41171</v>
      </c>
      <c r="B484" s="29" t="s">
        <v>8225</v>
      </c>
      <c r="C484" t="s">
        <v>3215</v>
      </c>
      <c r="D484" t="s">
        <v>3737</v>
      </c>
      <c r="E484" t="s">
        <v>4212</v>
      </c>
      <c r="F484" t="s">
        <v>4213</v>
      </c>
      <c r="G484" t="s">
        <v>737</v>
      </c>
      <c r="H484" t="s">
        <v>54</v>
      </c>
      <c r="I484" t="s">
        <v>738</v>
      </c>
      <c r="J484" t="s">
        <v>1736</v>
      </c>
      <c r="K484" t="s">
        <v>4212</v>
      </c>
      <c r="L484" t="s">
        <v>8752</v>
      </c>
      <c r="M484" t="s">
        <v>3133</v>
      </c>
      <c r="N484" t="s">
        <v>10</v>
      </c>
      <c r="O484" t="s">
        <v>54</v>
      </c>
      <c r="P484" t="s">
        <v>946</v>
      </c>
      <c r="Q484" t="s">
        <v>2663</v>
      </c>
      <c r="R484" t="s">
        <v>1735</v>
      </c>
    </row>
    <row r="485" spans="1:18" x14ac:dyDescent="0.25">
      <c r="A485" s="28" t="str">
        <f t="shared" si="7"/>
        <v>00378522Gamaliel Elementary School320 W Main StGamalielKY42140</v>
      </c>
      <c r="B485" s="29" t="s">
        <v>8225</v>
      </c>
      <c r="C485" t="s">
        <v>3215</v>
      </c>
      <c r="D485" t="s">
        <v>3491</v>
      </c>
      <c r="E485" t="s">
        <v>2182</v>
      </c>
      <c r="F485" t="s">
        <v>2183</v>
      </c>
      <c r="G485" t="s">
        <v>2184</v>
      </c>
      <c r="H485" t="s">
        <v>54</v>
      </c>
      <c r="I485" t="s">
        <v>2185</v>
      </c>
      <c r="J485" t="s">
        <v>1736</v>
      </c>
      <c r="K485" t="s">
        <v>2182</v>
      </c>
      <c r="L485" t="s">
        <v>8753</v>
      </c>
      <c r="M485" t="s">
        <v>3133</v>
      </c>
      <c r="N485" t="s">
        <v>10</v>
      </c>
      <c r="O485" t="s">
        <v>54</v>
      </c>
      <c r="P485" t="s">
        <v>946</v>
      </c>
      <c r="Q485" t="s">
        <v>2663</v>
      </c>
      <c r="R485" t="s">
        <v>1735</v>
      </c>
    </row>
    <row r="486" spans="1:18" x14ac:dyDescent="0.25">
      <c r="A486" s="28" t="str">
        <f t="shared" si="7"/>
        <v>00378522Mt Sterling Elementary School6601 Indian Mound RdMt SterlingKY40353</v>
      </c>
      <c r="B486" s="29" t="s">
        <v>8225</v>
      </c>
      <c r="C486" t="s">
        <v>3215</v>
      </c>
      <c r="D486" t="s">
        <v>3641</v>
      </c>
      <c r="E486" t="s">
        <v>2205</v>
      </c>
      <c r="F486" t="s">
        <v>2206</v>
      </c>
      <c r="G486" t="s">
        <v>2199</v>
      </c>
      <c r="H486" t="s">
        <v>54</v>
      </c>
      <c r="I486" t="s">
        <v>2200</v>
      </c>
      <c r="J486" t="s">
        <v>1736</v>
      </c>
      <c r="K486" t="s">
        <v>2205</v>
      </c>
      <c r="L486" t="s">
        <v>8754</v>
      </c>
      <c r="M486" t="s">
        <v>3133</v>
      </c>
      <c r="N486" t="s">
        <v>10</v>
      </c>
      <c r="O486" t="s">
        <v>54</v>
      </c>
      <c r="P486" t="s">
        <v>946</v>
      </c>
      <c r="Q486" t="s">
        <v>2663</v>
      </c>
      <c r="R486" t="s">
        <v>1735</v>
      </c>
    </row>
    <row r="487" spans="1:18" x14ac:dyDescent="0.25">
      <c r="A487" s="28" t="str">
        <f t="shared" si="7"/>
        <v>00378522Milton Elementary School9245 Highway 421 NMiltonKY40045</v>
      </c>
      <c r="B487" s="29" t="s">
        <v>8225</v>
      </c>
      <c r="C487" t="s">
        <v>3215</v>
      </c>
      <c r="D487" t="s">
        <v>3632</v>
      </c>
      <c r="E487" t="s">
        <v>2717</v>
      </c>
      <c r="F487" t="s">
        <v>2718</v>
      </c>
      <c r="G487" t="s">
        <v>2719</v>
      </c>
      <c r="H487" t="s">
        <v>54</v>
      </c>
      <c r="I487" t="s">
        <v>2720</v>
      </c>
      <c r="J487" t="s">
        <v>1736</v>
      </c>
      <c r="K487" t="s">
        <v>2717</v>
      </c>
      <c r="L487" t="s">
        <v>8755</v>
      </c>
      <c r="M487" t="s">
        <v>3133</v>
      </c>
      <c r="N487" t="s">
        <v>10</v>
      </c>
      <c r="O487" t="s">
        <v>54</v>
      </c>
      <c r="P487" t="s">
        <v>946</v>
      </c>
      <c r="Q487" t="s">
        <v>2663</v>
      </c>
      <c r="R487" t="s">
        <v>1735</v>
      </c>
    </row>
    <row r="488" spans="1:18" x14ac:dyDescent="0.25">
      <c r="A488" s="28" t="str">
        <f t="shared" si="7"/>
        <v>00378522Dewitt Elementary School139 Kentucky 718Flat LickKY40935</v>
      </c>
      <c r="B488" s="29" t="s">
        <v>8225</v>
      </c>
      <c r="C488" t="s">
        <v>3215</v>
      </c>
      <c r="D488" t="s">
        <v>3422</v>
      </c>
      <c r="E488" t="s">
        <v>1774</v>
      </c>
      <c r="F488" t="s">
        <v>4613</v>
      </c>
      <c r="G488" t="s">
        <v>1775</v>
      </c>
      <c r="H488" t="s">
        <v>54</v>
      </c>
      <c r="I488" t="s">
        <v>1776</v>
      </c>
      <c r="J488" t="s">
        <v>1736</v>
      </c>
      <c r="K488" t="s">
        <v>1774</v>
      </c>
      <c r="L488" t="s">
        <v>8756</v>
      </c>
      <c r="M488" t="s">
        <v>3133</v>
      </c>
      <c r="N488" t="s">
        <v>10</v>
      </c>
      <c r="O488" t="s">
        <v>54</v>
      </c>
      <c r="P488" t="s">
        <v>946</v>
      </c>
      <c r="Q488" t="s">
        <v>2663</v>
      </c>
      <c r="R488" t="s">
        <v>1735</v>
      </c>
    </row>
    <row r="489" spans="1:18" x14ac:dyDescent="0.25">
      <c r="A489" s="28" t="str">
        <f t="shared" si="7"/>
        <v>00378522Girdler Elementary SchoolPo Box 259GirdlerKY40943</v>
      </c>
      <c r="B489" s="29" t="s">
        <v>8225</v>
      </c>
      <c r="C489" t="s">
        <v>3215</v>
      </c>
      <c r="D489" t="s">
        <v>3492</v>
      </c>
      <c r="E489" t="s">
        <v>1784</v>
      </c>
      <c r="F489" t="s">
        <v>4614</v>
      </c>
      <c r="G489" t="s">
        <v>1785</v>
      </c>
      <c r="H489" t="s">
        <v>54</v>
      </c>
      <c r="I489" t="s">
        <v>1786</v>
      </c>
      <c r="J489" t="s">
        <v>1736</v>
      </c>
      <c r="K489" t="s">
        <v>1784</v>
      </c>
      <c r="L489" t="s">
        <v>8757</v>
      </c>
      <c r="M489" t="s">
        <v>3133</v>
      </c>
      <c r="N489" t="s">
        <v>10</v>
      </c>
      <c r="O489" t="s">
        <v>54</v>
      </c>
      <c r="P489" t="s">
        <v>946</v>
      </c>
      <c r="Q489" t="s">
        <v>2663</v>
      </c>
      <c r="R489" t="s">
        <v>1735</v>
      </c>
    </row>
    <row r="490" spans="1:18" x14ac:dyDescent="0.25">
      <c r="A490" s="28" t="str">
        <f t="shared" si="7"/>
        <v>00378522Bremen Elementary School5000 Main StBremenKY42325</v>
      </c>
      <c r="B490" s="29" t="s">
        <v>8225</v>
      </c>
      <c r="C490" t="s">
        <v>3215</v>
      </c>
      <c r="D490" t="s">
        <v>3306</v>
      </c>
      <c r="E490" t="s">
        <v>2228</v>
      </c>
      <c r="F490" t="s">
        <v>2229</v>
      </c>
      <c r="G490" t="s">
        <v>2230</v>
      </c>
      <c r="H490" t="s">
        <v>54</v>
      </c>
      <c r="I490" t="s">
        <v>2231</v>
      </c>
      <c r="J490" t="s">
        <v>1736</v>
      </c>
      <c r="K490" t="s">
        <v>2228</v>
      </c>
      <c r="L490" t="s">
        <v>8758</v>
      </c>
      <c r="M490" t="s">
        <v>3133</v>
      </c>
      <c r="N490" t="s">
        <v>10</v>
      </c>
      <c r="O490" t="s">
        <v>54</v>
      </c>
      <c r="P490" t="s">
        <v>946</v>
      </c>
      <c r="Q490" t="s">
        <v>2663</v>
      </c>
      <c r="R490" t="s">
        <v>1735</v>
      </c>
    </row>
    <row r="491" spans="1:18" x14ac:dyDescent="0.25">
      <c r="A491" s="28" t="str">
        <f t="shared" si="7"/>
        <v>00378522South Elementary School2005 Us Highway 431 SBeechmontKY42323</v>
      </c>
      <c r="B491" s="29" t="s">
        <v>8225</v>
      </c>
      <c r="C491" t="s">
        <v>3215</v>
      </c>
      <c r="D491" t="s">
        <v>3758</v>
      </c>
      <c r="E491" t="s">
        <v>2246</v>
      </c>
      <c r="F491" t="s">
        <v>2247</v>
      </c>
      <c r="G491" t="s">
        <v>2248</v>
      </c>
      <c r="H491" t="s">
        <v>54</v>
      </c>
      <c r="I491" t="s">
        <v>2249</v>
      </c>
      <c r="J491" t="s">
        <v>1736</v>
      </c>
      <c r="K491" t="s">
        <v>2246</v>
      </c>
      <c r="L491" t="s">
        <v>8759</v>
      </c>
      <c r="M491" t="s">
        <v>3133</v>
      </c>
      <c r="N491" t="s">
        <v>10</v>
      </c>
      <c r="O491" t="s">
        <v>54</v>
      </c>
      <c r="P491" t="s">
        <v>946</v>
      </c>
      <c r="Q491" t="s">
        <v>2663</v>
      </c>
      <c r="R491" t="s">
        <v>1735</v>
      </c>
    </row>
    <row r="492" spans="1:18" x14ac:dyDescent="0.25">
      <c r="A492" s="28" t="str">
        <f t="shared" si="7"/>
        <v>00378522Campbellsville ES315 Roberts RdCampbellsvlleKY42718</v>
      </c>
      <c r="B492" s="29" t="s">
        <v>8225</v>
      </c>
      <c r="C492" t="s">
        <v>3215</v>
      </c>
      <c r="D492" t="s">
        <v>3341</v>
      </c>
      <c r="E492" t="s">
        <v>4176</v>
      </c>
      <c r="F492" t="s">
        <v>453</v>
      </c>
      <c r="G492" t="s">
        <v>454</v>
      </c>
      <c r="H492" t="s">
        <v>54</v>
      </c>
      <c r="I492" t="s">
        <v>455</v>
      </c>
      <c r="J492" t="s">
        <v>1736</v>
      </c>
      <c r="K492" t="s">
        <v>4176</v>
      </c>
      <c r="L492" t="s">
        <v>8760</v>
      </c>
      <c r="M492" t="s">
        <v>3133</v>
      </c>
      <c r="N492" t="s">
        <v>10</v>
      </c>
      <c r="O492" t="s">
        <v>54</v>
      </c>
      <c r="P492" t="s">
        <v>946</v>
      </c>
      <c r="Q492" t="s">
        <v>2663</v>
      </c>
      <c r="R492" t="s">
        <v>1735</v>
      </c>
    </row>
    <row r="493" spans="1:18" x14ac:dyDescent="0.25">
      <c r="A493" s="28" t="str">
        <f t="shared" si="7"/>
        <v>00378522Cowan Elementary School3125 Highway 931 SWhitesburgKY41858</v>
      </c>
      <c r="B493" s="29" t="s">
        <v>8225</v>
      </c>
      <c r="C493" t="s">
        <v>3215</v>
      </c>
      <c r="D493" t="s">
        <v>3398</v>
      </c>
      <c r="E493" t="s">
        <v>1887</v>
      </c>
      <c r="F493" t="s">
        <v>1888</v>
      </c>
      <c r="G493" t="s">
        <v>1889</v>
      </c>
      <c r="H493" t="s">
        <v>54</v>
      </c>
      <c r="I493" t="s">
        <v>1890</v>
      </c>
      <c r="J493" t="s">
        <v>1736</v>
      </c>
      <c r="K493" t="s">
        <v>1887</v>
      </c>
      <c r="L493" t="s">
        <v>8761</v>
      </c>
      <c r="M493" t="s">
        <v>3133</v>
      </c>
      <c r="N493" t="s">
        <v>10</v>
      </c>
      <c r="O493" t="s">
        <v>54</v>
      </c>
      <c r="P493" t="s">
        <v>946</v>
      </c>
      <c r="Q493" t="s">
        <v>2663</v>
      </c>
      <c r="R493" t="s">
        <v>1735</v>
      </c>
    </row>
    <row r="494" spans="1:18" x14ac:dyDescent="0.25">
      <c r="A494" s="28" t="str">
        <f t="shared" si="7"/>
        <v>00378522Letcher Elementary School160 Lhs DrLetcherKY41832</v>
      </c>
      <c r="B494" s="29" t="s">
        <v>8225</v>
      </c>
      <c r="C494" t="s">
        <v>3215</v>
      </c>
      <c r="D494" t="s">
        <v>3586</v>
      </c>
      <c r="E494" t="s">
        <v>1892</v>
      </c>
      <c r="F494" t="s">
        <v>1893</v>
      </c>
      <c r="G494" t="s">
        <v>1894</v>
      </c>
      <c r="H494" t="s">
        <v>54</v>
      </c>
      <c r="I494" t="s">
        <v>1895</v>
      </c>
      <c r="J494" t="s">
        <v>1736</v>
      </c>
      <c r="K494" t="s">
        <v>1892</v>
      </c>
      <c r="L494" t="s">
        <v>8762</v>
      </c>
      <c r="M494" t="s">
        <v>3133</v>
      </c>
      <c r="N494" t="s">
        <v>10</v>
      </c>
      <c r="O494" t="s">
        <v>54</v>
      </c>
      <c r="P494" t="s">
        <v>946</v>
      </c>
      <c r="Q494" t="s">
        <v>2663</v>
      </c>
      <c r="R494" t="s">
        <v>1735</v>
      </c>
    </row>
    <row r="495" spans="1:18" x14ac:dyDescent="0.25">
      <c r="A495" s="28" t="str">
        <f t="shared" si="7"/>
        <v>00378522West Whitesburg ES330 Parks StWhitesburgKY41858</v>
      </c>
      <c r="B495" s="29" t="s">
        <v>8225</v>
      </c>
      <c r="C495" t="s">
        <v>3215</v>
      </c>
      <c r="D495" t="s">
        <v>3838</v>
      </c>
      <c r="E495" t="s">
        <v>4641</v>
      </c>
      <c r="F495" t="s">
        <v>1900</v>
      </c>
      <c r="G495" t="s">
        <v>1889</v>
      </c>
      <c r="H495" t="s">
        <v>54</v>
      </c>
      <c r="I495" t="s">
        <v>1890</v>
      </c>
      <c r="J495" t="s">
        <v>1736</v>
      </c>
      <c r="K495" t="s">
        <v>4641</v>
      </c>
      <c r="L495" t="s">
        <v>8763</v>
      </c>
      <c r="M495" t="s">
        <v>3133</v>
      </c>
      <c r="N495" t="s">
        <v>10</v>
      </c>
      <c r="O495" t="s">
        <v>54</v>
      </c>
      <c r="P495" t="s">
        <v>946</v>
      </c>
      <c r="Q495" t="s">
        <v>2663</v>
      </c>
      <c r="R495" t="s">
        <v>1735</v>
      </c>
    </row>
    <row r="496" spans="1:18" x14ac:dyDescent="0.25">
      <c r="A496" s="28" t="str">
        <f t="shared" si="7"/>
        <v>00378522Arlie Boggs Elementary SchoolPo Box 87EoliaKY40826</v>
      </c>
      <c r="B496" s="29" t="s">
        <v>8225</v>
      </c>
      <c r="C496" t="s">
        <v>3215</v>
      </c>
      <c r="D496" t="s">
        <v>3239</v>
      </c>
      <c r="E496" t="s">
        <v>1883</v>
      </c>
      <c r="F496" t="s">
        <v>4640</v>
      </c>
      <c r="G496" t="s">
        <v>1884</v>
      </c>
      <c r="H496" t="s">
        <v>54</v>
      </c>
      <c r="I496" t="s">
        <v>1885</v>
      </c>
      <c r="J496" t="s">
        <v>1736</v>
      </c>
      <c r="K496" t="s">
        <v>1883</v>
      </c>
      <c r="L496" t="s">
        <v>8764</v>
      </c>
      <c r="M496" t="s">
        <v>3133</v>
      </c>
      <c r="N496" t="s">
        <v>10</v>
      </c>
      <c r="O496" t="s">
        <v>54</v>
      </c>
      <c r="P496" t="s">
        <v>946</v>
      </c>
      <c r="Q496" t="s">
        <v>2663</v>
      </c>
      <c r="R496" t="s">
        <v>1735</v>
      </c>
    </row>
    <row r="497" spans="1:18" x14ac:dyDescent="0.25">
      <c r="A497" s="28" t="str">
        <f t="shared" si="7"/>
        <v>00378522A B Chandler ES11215 Us Highway 60 WCorydonKY42406</v>
      </c>
      <c r="B497" s="29" t="s">
        <v>8225</v>
      </c>
      <c r="C497" t="s">
        <v>3215</v>
      </c>
      <c r="D497" t="s">
        <v>3217</v>
      </c>
      <c r="E497" t="s">
        <v>4399</v>
      </c>
      <c r="F497" t="s">
        <v>1263</v>
      </c>
      <c r="G497" t="s">
        <v>1264</v>
      </c>
      <c r="H497" t="s">
        <v>54</v>
      </c>
      <c r="I497" t="s">
        <v>1265</v>
      </c>
      <c r="J497" t="s">
        <v>1736</v>
      </c>
      <c r="K497" t="s">
        <v>4399</v>
      </c>
      <c r="L497" t="s">
        <v>8765</v>
      </c>
      <c r="M497" t="s">
        <v>3133</v>
      </c>
      <c r="N497" t="s">
        <v>10</v>
      </c>
      <c r="O497" t="s">
        <v>54</v>
      </c>
      <c r="P497" t="s">
        <v>946</v>
      </c>
      <c r="Q497" t="s">
        <v>2663</v>
      </c>
      <c r="R497" t="s">
        <v>1735</v>
      </c>
    </row>
    <row r="498" spans="1:18" x14ac:dyDescent="0.25">
      <c r="A498" s="28" t="str">
        <f t="shared" si="7"/>
        <v>00378522Bend Gate Elementary School920 Bend Gate RdHendersonKY42420</v>
      </c>
      <c r="B498" s="29" t="s">
        <v>8225</v>
      </c>
      <c r="C498" t="s">
        <v>3215</v>
      </c>
      <c r="D498" t="s">
        <v>3265</v>
      </c>
      <c r="E498" t="s">
        <v>1267</v>
      </c>
      <c r="F498" t="s">
        <v>1268</v>
      </c>
      <c r="G498" t="s">
        <v>1269</v>
      </c>
      <c r="H498" t="s">
        <v>54</v>
      </c>
      <c r="I498" t="s">
        <v>1270</v>
      </c>
      <c r="J498" t="s">
        <v>1736</v>
      </c>
      <c r="K498" t="s">
        <v>1267</v>
      </c>
      <c r="L498" t="s">
        <v>8766</v>
      </c>
      <c r="M498" t="s">
        <v>3133</v>
      </c>
      <c r="N498" t="s">
        <v>10</v>
      </c>
      <c r="O498" t="s">
        <v>54</v>
      </c>
      <c r="P498" t="s">
        <v>946</v>
      </c>
      <c r="Q498" t="s">
        <v>2663</v>
      </c>
      <c r="R498" t="s">
        <v>1735</v>
      </c>
    </row>
    <row r="499" spans="1:18" x14ac:dyDescent="0.25">
      <c r="A499" s="28" t="str">
        <f t="shared" si="7"/>
        <v>00378522Cairo Elementary School10694 Us Highway 41aHendersonKY42420</v>
      </c>
      <c r="B499" s="29" t="s">
        <v>8225</v>
      </c>
      <c r="C499" t="s">
        <v>3215</v>
      </c>
      <c r="D499" t="s">
        <v>3321</v>
      </c>
      <c r="E499" t="s">
        <v>1272</v>
      </c>
      <c r="F499" t="s">
        <v>1273</v>
      </c>
      <c r="G499" t="s">
        <v>1269</v>
      </c>
      <c r="H499" t="s">
        <v>54</v>
      </c>
      <c r="I499" t="s">
        <v>1270</v>
      </c>
      <c r="J499" t="s">
        <v>1736</v>
      </c>
      <c r="K499" t="s">
        <v>1272</v>
      </c>
      <c r="L499" t="s">
        <v>8767</v>
      </c>
      <c r="M499" t="s">
        <v>3133</v>
      </c>
      <c r="N499" t="s">
        <v>10</v>
      </c>
      <c r="O499" t="s">
        <v>54</v>
      </c>
      <c r="P499" t="s">
        <v>946</v>
      </c>
      <c r="Q499" t="s">
        <v>2663</v>
      </c>
      <c r="R499" t="s">
        <v>1735</v>
      </c>
    </row>
    <row r="500" spans="1:18" x14ac:dyDescent="0.25">
      <c r="A500" s="28" t="str">
        <f t="shared" si="7"/>
        <v>00378522East Heights Elementary School1776 Adams LnHendersonKY42420</v>
      </c>
      <c r="B500" s="29" t="s">
        <v>8225</v>
      </c>
      <c r="C500" t="s">
        <v>3215</v>
      </c>
      <c r="D500" t="s">
        <v>3437</v>
      </c>
      <c r="E500" t="s">
        <v>1275</v>
      </c>
      <c r="F500" t="s">
        <v>1276</v>
      </c>
      <c r="G500" t="s">
        <v>1269</v>
      </c>
      <c r="H500" t="s">
        <v>54</v>
      </c>
      <c r="I500" t="s">
        <v>1270</v>
      </c>
      <c r="J500" t="s">
        <v>1736</v>
      </c>
      <c r="K500" t="s">
        <v>1275</v>
      </c>
      <c r="L500" t="s">
        <v>8768</v>
      </c>
      <c r="M500" t="s">
        <v>3133</v>
      </c>
      <c r="N500" t="s">
        <v>10</v>
      </c>
      <c r="O500" t="s">
        <v>54</v>
      </c>
      <c r="P500" t="s">
        <v>946</v>
      </c>
      <c r="Q500" t="s">
        <v>2663</v>
      </c>
      <c r="R500" t="s">
        <v>1735</v>
      </c>
    </row>
    <row r="501" spans="1:18" x14ac:dyDescent="0.25">
      <c r="A501" s="28" t="str">
        <f t="shared" si="7"/>
        <v>00378522Jefferson Elementary School315 Jackson StHendersonKY42420</v>
      </c>
      <c r="B501" s="29" t="s">
        <v>8225</v>
      </c>
      <c r="C501" t="s">
        <v>3215</v>
      </c>
      <c r="D501" t="s">
        <v>3538</v>
      </c>
      <c r="E501" t="s">
        <v>1278</v>
      </c>
      <c r="F501" t="s">
        <v>1279</v>
      </c>
      <c r="G501" t="s">
        <v>1269</v>
      </c>
      <c r="H501" t="s">
        <v>54</v>
      </c>
      <c r="I501" t="s">
        <v>1270</v>
      </c>
      <c r="J501" t="s">
        <v>1736</v>
      </c>
      <c r="K501" t="s">
        <v>1278</v>
      </c>
      <c r="L501" t="s">
        <v>8769</v>
      </c>
      <c r="M501" t="s">
        <v>3133</v>
      </c>
      <c r="N501" t="s">
        <v>10</v>
      </c>
      <c r="O501" t="s">
        <v>54</v>
      </c>
      <c r="P501" t="s">
        <v>946</v>
      </c>
      <c r="Q501" t="s">
        <v>2663</v>
      </c>
      <c r="R501" t="s">
        <v>1735</v>
      </c>
    </row>
    <row r="502" spans="1:18" x14ac:dyDescent="0.25">
      <c r="A502" s="28" t="str">
        <f t="shared" si="7"/>
        <v>00378522Niagara Elementary School13043 State Route 136 EHendersonKY42420</v>
      </c>
      <c r="B502" s="29" t="s">
        <v>8225</v>
      </c>
      <c r="C502" t="s">
        <v>3215</v>
      </c>
      <c r="D502" t="s">
        <v>3653</v>
      </c>
      <c r="E502" t="s">
        <v>1281</v>
      </c>
      <c r="F502" t="s">
        <v>1282</v>
      </c>
      <c r="G502" t="s">
        <v>1269</v>
      </c>
      <c r="H502" t="s">
        <v>54</v>
      </c>
      <c r="I502" t="s">
        <v>1270</v>
      </c>
      <c r="J502" t="s">
        <v>1736</v>
      </c>
      <c r="K502" t="s">
        <v>1281</v>
      </c>
      <c r="L502" t="s">
        <v>8770</v>
      </c>
      <c r="M502" t="s">
        <v>3133</v>
      </c>
      <c r="N502" t="s">
        <v>10</v>
      </c>
      <c r="O502" t="s">
        <v>54</v>
      </c>
      <c r="P502" t="s">
        <v>946</v>
      </c>
      <c r="Q502" t="s">
        <v>2663</v>
      </c>
      <c r="R502" t="s">
        <v>1735</v>
      </c>
    </row>
    <row r="503" spans="1:18" x14ac:dyDescent="0.25">
      <c r="A503" s="28" t="str">
        <f t="shared" si="7"/>
        <v>00378522South Heights Elem School1199 Madison StHendersonKY42420</v>
      </c>
      <c r="B503" s="29" t="s">
        <v>8225</v>
      </c>
      <c r="C503" t="s">
        <v>3215</v>
      </c>
      <c r="D503" t="s">
        <v>3761</v>
      </c>
      <c r="E503" t="s">
        <v>1284</v>
      </c>
      <c r="F503" t="s">
        <v>1285</v>
      </c>
      <c r="G503" t="s">
        <v>1269</v>
      </c>
      <c r="H503" t="s">
        <v>54</v>
      </c>
      <c r="I503" t="s">
        <v>1270</v>
      </c>
      <c r="J503" t="s">
        <v>1736</v>
      </c>
      <c r="K503" t="s">
        <v>1284</v>
      </c>
      <c r="L503" t="s">
        <v>8771</v>
      </c>
      <c r="M503" t="s">
        <v>3133</v>
      </c>
      <c r="N503" t="s">
        <v>10</v>
      </c>
      <c r="O503" t="s">
        <v>54</v>
      </c>
      <c r="P503" t="s">
        <v>946</v>
      </c>
      <c r="Q503" t="s">
        <v>2663</v>
      </c>
      <c r="R503" t="s">
        <v>1735</v>
      </c>
    </row>
    <row r="504" spans="1:18" x14ac:dyDescent="0.25">
      <c r="A504" s="28" t="str">
        <f t="shared" si="7"/>
        <v>00378522Spottsville Elementary School9190 Us Highway 60 ESpottsvilleKY42458</v>
      </c>
      <c r="B504" s="29" t="s">
        <v>8225</v>
      </c>
      <c r="C504" t="s">
        <v>3215</v>
      </c>
      <c r="D504" t="s">
        <v>3773</v>
      </c>
      <c r="E504" t="s">
        <v>1287</v>
      </c>
      <c r="F504" t="s">
        <v>1288</v>
      </c>
      <c r="G504" t="s">
        <v>1289</v>
      </c>
      <c r="H504" t="s">
        <v>54</v>
      </c>
      <c r="I504" t="s">
        <v>1290</v>
      </c>
      <c r="J504" t="s">
        <v>1736</v>
      </c>
      <c r="K504" t="s">
        <v>1287</v>
      </c>
      <c r="L504" t="s">
        <v>8772</v>
      </c>
      <c r="M504" t="s">
        <v>3133</v>
      </c>
      <c r="N504" t="s">
        <v>10</v>
      </c>
      <c r="O504" t="s">
        <v>54</v>
      </c>
      <c r="P504" t="s">
        <v>946</v>
      </c>
      <c r="Q504" t="s">
        <v>2663</v>
      </c>
      <c r="R504" t="s">
        <v>1735</v>
      </c>
    </row>
    <row r="505" spans="1:18" x14ac:dyDescent="0.25">
      <c r="A505" s="28" t="str">
        <f t="shared" si="7"/>
        <v>00378522Russell Springs ES1554 N Highway 127Russell SpgsKY42642</v>
      </c>
      <c r="B505" s="29" t="s">
        <v>8225</v>
      </c>
      <c r="C505" t="s">
        <v>3215</v>
      </c>
      <c r="D505" t="s">
        <v>3731</v>
      </c>
      <c r="E505" t="s">
        <v>5065</v>
      </c>
      <c r="F505" t="s">
        <v>2585</v>
      </c>
      <c r="G505" t="s">
        <v>2586</v>
      </c>
      <c r="H505" t="s">
        <v>54</v>
      </c>
      <c r="I505" t="s">
        <v>2587</v>
      </c>
      <c r="J505" t="s">
        <v>1736</v>
      </c>
      <c r="K505" t="s">
        <v>5065</v>
      </c>
      <c r="L505" t="s">
        <v>8773</v>
      </c>
      <c r="M505" t="s">
        <v>3133</v>
      </c>
      <c r="N505" t="s">
        <v>10</v>
      </c>
      <c r="O505" t="s">
        <v>54</v>
      </c>
      <c r="P505" t="s">
        <v>946</v>
      </c>
      <c r="Q505" t="s">
        <v>2663</v>
      </c>
      <c r="R505" t="s">
        <v>1735</v>
      </c>
    </row>
    <row r="506" spans="1:18" x14ac:dyDescent="0.25">
      <c r="A506" s="28" t="str">
        <f t="shared" si="7"/>
        <v>00378522Salem ES1409 S Highway 76Russell SpgsKY42642</v>
      </c>
      <c r="B506" s="29" t="s">
        <v>8225</v>
      </c>
      <c r="C506" t="s">
        <v>3215</v>
      </c>
      <c r="D506" t="s">
        <v>3734</v>
      </c>
      <c r="E506" t="s">
        <v>5066</v>
      </c>
      <c r="F506" t="s">
        <v>2589</v>
      </c>
      <c r="G506" t="s">
        <v>2586</v>
      </c>
      <c r="H506" t="s">
        <v>54</v>
      </c>
      <c r="I506" t="s">
        <v>2587</v>
      </c>
      <c r="J506" t="s">
        <v>1736</v>
      </c>
      <c r="K506" t="s">
        <v>5066</v>
      </c>
      <c r="L506" t="s">
        <v>8774</v>
      </c>
      <c r="M506" t="s">
        <v>3133</v>
      </c>
      <c r="N506" t="s">
        <v>10</v>
      </c>
      <c r="O506" t="s">
        <v>54</v>
      </c>
      <c r="P506" t="s">
        <v>946</v>
      </c>
      <c r="Q506" t="s">
        <v>2663</v>
      </c>
      <c r="R506" t="s">
        <v>1735</v>
      </c>
    </row>
    <row r="507" spans="1:18" x14ac:dyDescent="0.25">
      <c r="A507" s="28" t="str">
        <f t="shared" si="7"/>
        <v>00378522Pine Knot ES119 E Highway 2792Pine KnotKY42635</v>
      </c>
      <c r="B507" s="29" t="s">
        <v>8225</v>
      </c>
      <c r="C507" t="s">
        <v>3215</v>
      </c>
      <c r="D507" t="s">
        <v>3699</v>
      </c>
      <c r="E507" t="s">
        <v>2108</v>
      </c>
      <c r="F507" t="s">
        <v>2109</v>
      </c>
      <c r="G507" t="s">
        <v>2110</v>
      </c>
      <c r="H507" t="s">
        <v>54</v>
      </c>
      <c r="I507" t="s">
        <v>2111</v>
      </c>
      <c r="J507" t="s">
        <v>1736</v>
      </c>
      <c r="K507" t="s">
        <v>2108</v>
      </c>
      <c r="L507" t="s">
        <v>8775</v>
      </c>
      <c r="M507" t="s">
        <v>3133</v>
      </c>
      <c r="N507" t="s">
        <v>10</v>
      </c>
      <c r="O507" t="s">
        <v>54</v>
      </c>
      <c r="P507" t="s">
        <v>946</v>
      </c>
      <c r="Q507" t="s">
        <v>2663</v>
      </c>
      <c r="R507" t="s">
        <v>1735</v>
      </c>
    </row>
    <row r="508" spans="1:18" x14ac:dyDescent="0.25">
      <c r="A508" s="28" t="str">
        <f t="shared" ref="A508:A571" si="8">R508&amp;K508&amp;F508&amp;G508&amp;H508&amp;I508</f>
        <v>00378522Carr Creek Elementary School8596 Highway 160 SLittcarrKY41834</v>
      </c>
      <c r="B508" s="29" t="s">
        <v>8225</v>
      </c>
      <c r="C508" t="s">
        <v>3215</v>
      </c>
      <c r="D508" t="s">
        <v>3347</v>
      </c>
      <c r="E508" t="s">
        <v>1750</v>
      </c>
      <c r="F508" t="s">
        <v>1751</v>
      </c>
      <c r="G508" t="s">
        <v>1752</v>
      </c>
      <c r="H508" t="s">
        <v>54</v>
      </c>
      <c r="I508" t="s">
        <v>1753</v>
      </c>
      <c r="J508" t="s">
        <v>1736</v>
      </c>
      <c r="K508" t="s">
        <v>1750</v>
      </c>
      <c r="L508" t="s">
        <v>8776</v>
      </c>
      <c r="M508" t="s">
        <v>3133</v>
      </c>
      <c r="N508" t="s">
        <v>10</v>
      </c>
      <c r="O508" t="s">
        <v>54</v>
      </c>
      <c r="P508" t="s">
        <v>946</v>
      </c>
      <c r="Q508" t="s">
        <v>2663</v>
      </c>
      <c r="R508" t="s">
        <v>1735</v>
      </c>
    </row>
    <row r="509" spans="1:18" x14ac:dyDescent="0.25">
      <c r="A509" s="28" t="str">
        <f t="shared" si="8"/>
        <v>00378522Beaver Creek Elementary School8000 Highway 7 STopmostKY41862</v>
      </c>
      <c r="B509" s="29" t="s">
        <v>8225</v>
      </c>
      <c r="C509" t="s">
        <v>3215</v>
      </c>
      <c r="D509" t="s">
        <v>3252</v>
      </c>
      <c r="E509" t="s">
        <v>1745</v>
      </c>
      <c r="F509" t="s">
        <v>1746</v>
      </c>
      <c r="G509" t="s">
        <v>1747</v>
      </c>
      <c r="H509" t="s">
        <v>54</v>
      </c>
      <c r="I509" t="s">
        <v>1748</v>
      </c>
      <c r="J509" t="s">
        <v>1736</v>
      </c>
      <c r="K509" t="s">
        <v>1745</v>
      </c>
      <c r="L509" t="s">
        <v>8777</v>
      </c>
      <c r="M509" t="s">
        <v>3133</v>
      </c>
      <c r="N509" t="s">
        <v>10</v>
      </c>
      <c r="O509" t="s">
        <v>54</v>
      </c>
      <c r="P509" t="s">
        <v>946</v>
      </c>
      <c r="Q509" t="s">
        <v>2663</v>
      </c>
      <c r="R509" t="s">
        <v>1735</v>
      </c>
    </row>
    <row r="510" spans="1:18" x14ac:dyDescent="0.25">
      <c r="A510" s="28" t="str">
        <f t="shared" si="8"/>
        <v>00378522Jones Fork Elementary SchoolPo Box 129MousieKY41839</v>
      </c>
      <c r="B510" s="29" t="s">
        <v>8225</v>
      </c>
      <c r="C510" t="s">
        <v>3215</v>
      </c>
      <c r="D510" t="s">
        <v>3547</v>
      </c>
      <c r="E510" t="s">
        <v>1766</v>
      </c>
      <c r="F510" t="s">
        <v>4270</v>
      </c>
      <c r="G510" t="s">
        <v>1767</v>
      </c>
      <c r="H510" t="s">
        <v>54</v>
      </c>
      <c r="I510" t="s">
        <v>1768</v>
      </c>
      <c r="J510" t="s">
        <v>1736</v>
      </c>
      <c r="K510" t="s">
        <v>1766</v>
      </c>
      <c r="L510" t="s">
        <v>8778</v>
      </c>
      <c r="M510" t="s">
        <v>3133</v>
      </c>
      <c r="N510" t="s">
        <v>10</v>
      </c>
      <c r="O510" t="s">
        <v>54</v>
      </c>
      <c r="P510" t="s">
        <v>946</v>
      </c>
      <c r="Q510" t="s">
        <v>2663</v>
      </c>
      <c r="R510" t="s">
        <v>1735</v>
      </c>
    </row>
    <row r="511" spans="1:18" x14ac:dyDescent="0.25">
      <c r="A511" s="28" t="str">
        <f t="shared" si="8"/>
        <v>00378522Emmalena Elementary SchoolPo Box 149TinaKY41740</v>
      </c>
      <c r="B511" s="29" t="s">
        <v>8225</v>
      </c>
      <c r="C511" t="s">
        <v>3215</v>
      </c>
      <c r="D511" t="s">
        <v>3448</v>
      </c>
      <c r="E511" t="s">
        <v>1758</v>
      </c>
      <c r="F511" t="s">
        <v>4611</v>
      </c>
      <c r="G511" t="s">
        <v>4612</v>
      </c>
      <c r="H511" t="s">
        <v>54</v>
      </c>
      <c r="I511" t="s">
        <v>1759</v>
      </c>
      <c r="J511" t="s">
        <v>1736</v>
      </c>
      <c r="K511" t="s">
        <v>1758</v>
      </c>
      <c r="L511" t="s">
        <v>8779</v>
      </c>
      <c r="M511" t="s">
        <v>3133</v>
      </c>
      <c r="N511" t="s">
        <v>10</v>
      </c>
      <c r="O511" t="s">
        <v>54</v>
      </c>
      <c r="P511" t="s">
        <v>946</v>
      </c>
      <c r="Q511" t="s">
        <v>2663</v>
      </c>
      <c r="R511" t="s">
        <v>1735</v>
      </c>
    </row>
    <row r="512" spans="1:18" x14ac:dyDescent="0.25">
      <c r="A512" s="28" t="str">
        <f t="shared" si="8"/>
        <v>00378522Pleasant View ES5554 Hwy 25w SouthWilliamsburgKY40769</v>
      </c>
      <c r="B512" s="29" t="s">
        <v>8225</v>
      </c>
      <c r="C512" t="s">
        <v>3215</v>
      </c>
      <c r="D512" t="s">
        <v>3702</v>
      </c>
      <c r="E512" t="s">
        <v>5259</v>
      </c>
      <c r="F512" t="s">
        <v>2843</v>
      </c>
      <c r="G512" t="s">
        <v>2837</v>
      </c>
      <c r="H512" t="s">
        <v>54</v>
      </c>
      <c r="I512" t="s">
        <v>2838</v>
      </c>
      <c r="J512" t="s">
        <v>1736</v>
      </c>
      <c r="K512" t="s">
        <v>5259</v>
      </c>
      <c r="L512" t="s">
        <v>8780</v>
      </c>
      <c r="M512" t="s">
        <v>3133</v>
      </c>
      <c r="N512" t="s">
        <v>10</v>
      </c>
      <c r="O512" t="s">
        <v>54</v>
      </c>
      <c r="P512" t="s">
        <v>946</v>
      </c>
      <c r="Q512" t="s">
        <v>2663</v>
      </c>
      <c r="R512" t="s">
        <v>1735</v>
      </c>
    </row>
    <row r="513" spans="1:18" x14ac:dyDescent="0.25">
      <c r="A513" s="28" t="str">
        <f t="shared" si="8"/>
        <v>00378522Boston Elementary School3291 Highway 1804WilliamsburgKY40769</v>
      </c>
      <c r="B513" s="29" t="s">
        <v>8225</v>
      </c>
      <c r="C513" t="s">
        <v>3215</v>
      </c>
      <c r="D513" t="s">
        <v>3294</v>
      </c>
      <c r="E513" t="s">
        <v>2835</v>
      </c>
      <c r="F513" t="s">
        <v>2836</v>
      </c>
      <c r="G513" t="s">
        <v>2837</v>
      </c>
      <c r="H513" t="s">
        <v>54</v>
      </c>
      <c r="I513" t="s">
        <v>2838</v>
      </c>
      <c r="J513" t="s">
        <v>1736</v>
      </c>
      <c r="K513" t="s">
        <v>2835</v>
      </c>
      <c r="L513" t="s">
        <v>8781</v>
      </c>
      <c r="M513" t="s">
        <v>3133</v>
      </c>
      <c r="N513" t="s">
        <v>10</v>
      </c>
      <c r="O513" t="s">
        <v>54</v>
      </c>
      <c r="P513" t="s">
        <v>946</v>
      </c>
      <c r="Q513" t="s">
        <v>2663</v>
      </c>
      <c r="R513" t="s">
        <v>1735</v>
      </c>
    </row>
    <row r="514" spans="1:18" x14ac:dyDescent="0.25">
      <c r="A514" s="28" t="str">
        <f t="shared" si="8"/>
        <v>00378522Whitley Central Primary School520 Boulevard Of Champions RdWilliamsburgKY40769</v>
      </c>
      <c r="B514" s="29" t="s">
        <v>8225</v>
      </c>
      <c r="C514" t="s">
        <v>3215</v>
      </c>
      <c r="D514" t="s">
        <v>3845</v>
      </c>
      <c r="E514" t="s">
        <v>2845</v>
      </c>
      <c r="F514" t="s">
        <v>2846</v>
      </c>
      <c r="G514" t="s">
        <v>2837</v>
      </c>
      <c r="H514" t="s">
        <v>54</v>
      </c>
      <c r="I514" t="s">
        <v>2838</v>
      </c>
      <c r="J514" t="s">
        <v>1736</v>
      </c>
      <c r="K514" t="s">
        <v>2845</v>
      </c>
      <c r="L514" t="s">
        <v>8782</v>
      </c>
      <c r="M514" t="s">
        <v>3133</v>
      </c>
      <c r="N514" t="s">
        <v>10</v>
      </c>
      <c r="O514" t="s">
        <v>54</v>
      </c>
      <c r="P514" t="s">
        <v>946</v>
      </c>
      <c r="Q514" t="s">
        <v>2663</v>
      </c>
      <c r="R514" t="s">
        <v>1735</v>
      </c>
    </row>
    <row r="515" spans="1:18" x14ac:dyDescent="0.25">
      <c r="A515" s="28" t="str">
        <f t="shared" si="8"/>
        <v>00378522Whitley Co North ES6670 Highway 26RockholdsKY40759</v>
      </c>
      <c r="B515" s="29" t="s">
        <v>8225</v>
      </c>
      <c r="C515" t="s">
        <v>3215</v>
      </c>
      <c r="D515" t="s">
        <v>3846</v>
      </c>
      <c r="E515" t="s">
        <v>5256</v>
      </c>
      <c r="F515" t="s">
        <v>2848</v>
      </c>
      <c r="G515" t="s">
        <v>2849</v>
      </c>
      <c r="H515" t="s">
        <v>54</v>
      </c>
      <c r="I515" t="s">
        <v>2850</v>
      </c>
      <c r="J515" t="s">
        <v>1736</v>
      </c>
      <c r="K515" t="s">
        <v>5256</v>
      </c>
      <c r="L515" t="s">
        <v>8783</v>
      </c>
      <c r="M515" t="s">
        <v>3133</v>
      </c>
      <c r="N515" t="s">
        <v>10</v>
      </c>
      <c r="O515" t="s">
        <v>54</v>
      </c>
      <c r="P515" t="s">
        <v>946</v>
      </c>
      <c r="Q515" t="s">
        <v>2663</v>
      </c>
      <c r="R515" t="s">
        <v>1735</v>
      </c>
    </row>
    <row r="516" spans="1:18" x14ac:dyDescent="0.25">
      <c r="A516" s="28" t="str">
        <f t="shared" si="8"/>
        <v>00378522Whitley East ESPo Box 949SilerKY40763</v>
      </c>
      <c r="B516" s="29" t="s">
        <v>8225</v>
      </c>
      <c r="C516" t="s">
        <v>3215</v>
      </c>
      <c r="D516" t="s">
        <v>3847</v>
      </c>
      <c r="E516" t="s">
        <v>5263</v>
      </c>
      <c r="F516" t="s">
        <v>5264</v>
      </c>
      <c r="G516" t="s">
        <v>5265</v>
      </c>
      <c r="H516" t="s">
        <v>54</v>
      </c>
      <c r="I516" t="s">
        <v>5266</v>
      </c>
      <c r="J516" t="s">
        <v>1736</v>
      </c>
      <c r="K516" t="s">
        <v>5263</v>
      </c>
      <c r="L516" t="s">
        <v>8784</v>
      </c>
      <c r="M516" t="s">
        <v>3133</v>
      </c>
      <c r="N516" t="s">
        <v>10</v>
      </c>
      <c r="O516" t="s">
        <v>54</v>
      </c>
      <c r="P516" t="s">
        <v>946</v>
      </c>
      <c r="Q516" t="s">
        <v>2663</v>
      </c>
      <c r="R516" t="s">
        <v>1735</v>
      </c>
    </row>
    <row r="517" spans="1:18" x14ac:dyDescent="0.25">
      <c r="A517" s="28" t="str">
        <f t="shared" si="8"/>
        <v>00378522Beechwood Elementary School54 Beechwood RdFt MitchellKY41017</v>
      </c>
      <c r="B517" s="29" t="s">
        <v>8225</v>
      </c>
      <c r="C517" t="s">
        <v>3215</v>
      </c>
      <c r="D517" t="s">
        <v>3257</v>
      </c>
      <c r="E517" t="s">
        <v>165</v>
      </c>
      <c r="F517" t="s">
        <v>166</v>
      </c>
      <c r="G517" t="s">
        <v>167</v>
      </c>
      <c r="H517" t="s">
        <v>54</v>
      </c>
      <c r="I517" t="s">
        <v>168</v>
      </c>
      <c r="J517" t="s">
        <v>1736</v>
      </c>
      <c r="K517" t="s">
        <v>165</v>
      </c>
      <c r="L517" t="s">
        <v>8785</v>
      </c>
      <c r="M517" t="s">
        <v>3133</v>
      </c>
      <c r="N517" t="s">
        <v>10</v>
      </c>
      <c r="O517" t="s">
        <v>54</v>
      </c>
      <c r="P517" t="s">
        <v>946</v>
      </c>
      <c r="Q517" t="s">
        <v>2663</v>
      </c>
      <c r="R517" t="s">
        <v>1735</v>
      </c>
    </row>
    <row r="518" spans="1:18" x14ac:dyDescent="0.25">
      <c r="A518" s="28" t="str">
        <f t="shared" si="8"/>
        <v>00378522Ponderosa Elementary School16701 Ponderosa DrCatlettsburgKY41129</v>
      </c>
      <c r="B518" s="29" t="s">
        <v>8225</v>
      </c>
      <c r="C518" t="s">
        <v>3215</v>
      </c>
      <c r="D518" t="s">
        <v>3703</v>
      </c>
      <c r="E518" t="s">
        <v>293</v>
      </c>
      <c r="F518" t="s">
        <v>294</v>
      </c>
      <c r="G518" t="s">
        <v>290</v>
      </c>
      <c r="H518" t="s">
        <v>54</v>
      </c>
      <c r="I518" t="s">
        <v>291</v>
      </c>
      <c r="J518" t="s">
        <v>1736</v>
      </c>
      <c r="K518" t="s">
        <v>293</v>
      </c>
      <c r="L518" t="s">
        <v>8786</v>
      </c>
      <c r="M518" t="s">
        <v>3133</v>
      </c>
      <c r="N518" t="s">
        <v>10</v>
      </c>
      <c r="O518" t="s">
        <v>54</v>
      </c>
      <c r="P518" t="s">
        <v>946</v>
      </c>
      <c r="Q518" t="s">
        <v>2663</v>
      </c>
      <c r="R518" t="s">
        <v>1735</v>
      </c>
    </row>
    <row r="519" spans="1:18" x14ac:dyDescent="0.25">
      <c r="A519" s="28" t="str">
        <f t="shared" si="8"/>
        <v>00378522Jennings Creek ES303 Lovers LnBowling GreenKY42103</v>
      </c>
      <c r="B519" s="29" t="s">
        <v>8225</v>
      </c>
      <c r="C519" t="s">
        <v>3215</v>
      </c>
      <c r="D519" t="s">
        <v>3540</v>
      </c>
      <c r="E519" t="s">
        <v>5202</v>
      </c>
      <c r="F519" t="s">
        <v>3193</v>
      </c>
      <c r="G519" t="s">
        <v>267</v>
      </c>
      <c r="H519" t="s">
        <v>54</v>
      </c>
      <c r="I519" t="s">
        <v>275</v>
      </c>
      <c r="J519" t="s">
        <v>1736</v>
      </c>
      <c r="K519" t="s">
        <v>5202</v>
      </c>
      <c r="L519" t="s">
        <v>8787</v>
      </c>
      <c r="M519" t="s">
        <v>3133</v>
      </c>
      <c r="N519" t="s">
        <v>10</v>
      </c>
      <c r="O519" t="s">
        <v>54</v>
      </c>
      <c r="P519" t="s">
        <v>946</v>
      </c>
      <c r="Q519" t="s">
        <v>2663</v>
      </c>
      <c r="R519" t="s">
        <v>1735</v>
      </c>
    </row>
    <row r="520" spans="1:18" x14ac:dyDescent="0.25">
      <c r="A520" s="28" t="str">
        <f t="shared" si="8"/>
        <v>00378522Boonesborough Elementary Sch1441 Boonesborough RdRichmondKY40475</v>
      </c>
      <c r="B520" s="29" t="s">
        <v>8225</v>
      </c>
      <c r="C520" t="s">
        <v>3215</v>
      </c>
      <c r="D520" t="s">
        <v>3290</v>
      </c>
      <c r="E520" t="s">
        <v>3292</v>
      </c>
      <c r="F520" t="s">
        <v>3291</v>
      </c>
      <c r="G520" t="s">
        <v>1740</v>
      </c>
      <c r="H520" t="s">
        <v>54</v>
      </c>
      <c r="I520" t="s">
        <v>1741</v>
      </c>
      <c r="J520" t="s">
        <v>1736</v>
      </c>
      <c r="K520" t="s">
        <v>3292</v>
      </c>
      <c r="L520" t="s">
        <v>8788</v>
      </c>
      <c r="M520" t="s">
        <v>3133</v>
      </c>
      <c r="N520" t="s">
        <v>10</v>
      </c>
      <c r="O520" t="s">
        <v>54</v>
      </c>
      <c r="P520" t="s">
        <v>946</v>
      </c>
      <c r="Q520" t="s">
        <v>2663</v>
      </c>
      <c r="R520" t="s">
        <v>1735</v>
      </c>
    </row>
    <row r="521" spans="1:18" x14ac:dyDescent="0.25">
      <c r="A521" s="28" t="str">
        <f t="shared" si="8"/>
        <v>00378522Northview Elementary640 Woodford DrMt SterlingKY40353</v>
      </c>
      <c r="B521" s="29" t="s">
        <v>8225</v>
      </c>
      <c r="C521" t="s">
        <v>3215</v>
      </c>
      <c r="D521" t="s">
        <v>3671</v>
      </c>
      <c r="E521" t="s">
        <v>3672</v>
      </c>
      <c r="F521" t="s">
        <v>3155</v>
      </c>
      <c r="G521" t="s">
        <v>2199</v>
      </c>
      <c r="H521" t="s">
        <v>54</v>
      </c>
      <c r="I521" t="s">
        <v>2200</v>
      </c>
      <c r="J521" t="s">
        <v>1736</v>
      </c>
      <c r="K521" t="s">
        <v>3672</v>
      </c>
      <c r="L521" t="s">
        <v>8789</v>
      </c>
      <c r="M521" t="s">
        <v>3133</v>
      </c>
      <c r="N521" t="s">
        <v>10</v>
      </c>
      <c r="O521" t="s">
        <v>54</v>
      </c>
      <c r="P521" t="s">
        <v>946</v>
      </c>
      <c r="Q521" t="s">
        <v>2663</v>
      </c>
      <c r="R521" t="s">
        <v>1735</v>
      </c>
    </row>
    <row r="522" spans="1:18" x14ac:dyDescent="0.25">
      <c r="A522" s="28" t="str">
        <f t="shared" si="8"/>
        <v>00378522Academic Services Department212 Levassor PlaceCovingtonKY41014</v>
      </c>
      <c r="B522" s="29" t="s">
        <v>8225</v>
      </c>
      <c r="C522" t="s">
        <v>3215</v>
      </c>
      <c r="D522" t="s">
        <v>3225</v>
      </c>
      <c r="E522" t="s">
        <v>3226</v>
      </c>
      <c r="F522" t="s">
        <v>3227</v>
      </c>
      <c r="G522" t="s">
        <v>614</v>
      </c>
      <c r="H522" t="s">
        <v>54</v>
      </c>
      <c r="I522" t="s">
        <v>615</v>
      </c>
      <c r="J522" t="s">
        <v>1736</v>
      </c>
      <c r="K522" t="s">
        <v>3226</v>
      </c>
      <c r="L522" t="s">
        <v>8790</v>
      </c>
      <c r="M522" t="s">
        <v>3133</v>
      </c>
      <c r="N522" t="s">
        <v>10</v>
      </c>
      <c r="O522" t="s">
        <v>54</v>
      </c>
      <c r="P522" t="s">
        <v>946</v>
      </c>
      <c r="Q522" t="s">
        <v>2663</v>
      </c>
      <c r="R522" t="s">
        <v>1735</v>
      </c>
    </row>
    <row r="523" spans="1:18" x14ac:dyDescent="0.25">
      <c r="A523" s="28" t="str">
        <f t="shared" si="8"/>
        <v>00378522Academic Services Department212 Levassor PlaceCovingtonKY41014</v>
      </c>
      <c r="B523" s="29" t="s">
        <v>8225</v>
      </c>
      <c r="C523" t="s">
        <v>3215</v>
      </c>
      <c r="D523" t="s">
        <v>3229</v>
      </c>
      <c r="E523" t="s">
        <v>3226</v>
      </c>
      <c r="F523" t="s">
        <v>3227</v>
      </c>
      <c r="G523" t="s">
        <v>614</v>
      </c>
      <c r="H523" t="s">
        <v>54</v>
      </c>
      <c r="I523" t="s">
        <v>615</v>
      </c>
      <c r="J523" t="s">
        <v>1736</v>
      </c>
      <c r="K523" t="s">
        <v>3226</v>
      </c>
      <c r="L523" t="s">
        <v>8791</v>
      </c>
      <c r="M523" t="s">
        <v>3133</v>
      </c>
      <c r="N523" t="s">
        <v>10</v>
      </c>
      <c r="O523" t="s">
        <v>54</v>
      </c>
      <c r="P523" t="s">
        <v>946</v>
      </c>
      <c r="Q523" t="s">
        <v>2663</v>
      </c>
      <c r="R523" t="s">
        <v>1735</v>
      </c>
    </row>
    <row r="524" spans="1:18" x14ac:dyDescent="0.25">
      <c r="A524" s="28" t="str">
        <f t="shared" si="8"/>
        <v>00378522Garrett Morgan Elementary Sch1150 Passage Mound WayLexingtonKY40509</v>
      </c>
      <c r="B524" s="29" t="s">
        <v>8225</v>
      </c>
      <c r="C524" t="s">
        <v>3215</v>
      </c>
      <c r="D524" t="s">
        <v>6840</v>
      </c>
      <c r="E524" t="s">
        <v>821</v>
      </c>
      <c r="F524" t="s">
        <v>822</v>
      </c>
      <c r="G524" t="s">
        <v>776</v>
      </c>
      <c r="H524" t="s">
        <v>54</v>
      </c>
      <c r="I524" t="s">
        <v>789</v>
      </c>
      <c r="J524" t="s">
        <v>1736</v>
      </c>
      <c r="K524" t="s">
        <v>821</v>
      </c>
      <c r="L524" t="s">
        <v>8792</v>
      </c>
      <c r="M524" t="s">
        <v>3133</v>
      </c>
      <c r="N524" t="s">
        <v>10</v>
      </c>
      <c r="O524" t="s">
        <v>54</v>
      </c>
      <c r="P524" t="s">
        <v>946</v>
      </c>
      <c r="Q524" t="s">
        <v>2663</v>
      </c>
      <c r="R524" t="s">
        <v>1735</v>
      </c>
    </row>
    <row r="525" spans="1:18" x14ac:dyDescent="0.25">
      <c r="A525" s="28" t="str">
        <f t="shared" si="8"/>
        <v>00378522Beattyville Elementary School144 Highway 11 NBeattyvilleKY41311</v>
      </c>
      <c r="B525" s="29" t="s">
        <v>8225</v>
      </c>
      <c r="C525" t="s">
        <v>3215</v>
      </c>
      <c r="D525" t="s">
        <v>3251</v>
      </c>
      <c r="E525" t="s">
        <v>3247</v>
      </c>
      <c r="F525" t="s">
        <v>3248</v>
      </c>
      <c r="G525" t="s">
        <v>1860</v>
      </c>
      <c r="H525" t="s">
        <v>54</v>
      </c>
      <c r="I525" t="s">
        <v>1861</v>
      </c>
      <c r="J525" t="s">
        <v>1736</v>
      </c>
      <c r="K525" t="s">
        <v>3247</v>
      </c>
      <c r="L525" t="s">
        <v>8793</v>
      </c>
      <c r="M525" t="s">
        <v>3133</v>
      </c>
      <c r="N525" t="s">
        <v>10</v>
      </c>
      <c r="O525" t="s">
        <v>54</v>
      </c>
      <c r="P525" t="s">
        <v>946</v>
      </c>
      <c r="Q525" t="s">
        <v>2663</v>
      </c>
      <c r="R525" t="s">
        <v>1735</v>
      </c>
    </row>
    <row r="526" spans="1:18" x14ac:dyDescent="0.25">
      <c r="A526" s="28" t="str">
        <f t="shared" si="8"/>
        <v>00378522Danville ISD115 E Lexington AveDanvilleKY40422</v>
      </c>
      <c r="B526" s="29" t="s">
        <v>8225</v>
      </c>
      <c r="C526" t="s">
        <v>3215</v>
      </c>
      <c r="D526" t="s">
        <v>6841</v>
      </c>
      <c r="E526" t="s">
        <v>4067</v>
      </c>
      <c r="F526" t="s">
        <v>5299</v>
      </c>
      <c r="G526" t="s">
        <v>312</v>
      </c>
      <c r="H526" t="s">
        <v>54</v>
      </c>
      <c r="I526" t="s">
        <v>313</v>
      </c>
      <c r="J526" t="s">
        <v>1736</v>
      </c>
      <c r="K526" t="s">
        <v>4067</v>
      </c>
      <c r="L526" t="s">
        <v>8794</v>
      </c>
      <c r="M526" t="s">
        <v>3133</v>
      </c>
      <c r="N526" t="s">
        <v>10</v>
      </c>
      <c r="O526" t="s">
        <v>54</v>
      </c>
      <c r="P526" t="s">
        <v>946</v>
      </c>
      <c r="Q526" t="s">
        <v>2663</v>
      </c>
      <c r="R526" t="s">
        <v>1735</v>
      </c>
    </row>
    <row r="527" spans="1:18" x14ac:dyDescent="0.25">
      <c r="A527" s="28" t="str">
        <f t="shared" si="8"/>
        <v>00378522Elizabethtown Cmty+Tech College600 College Street RdElizabethtownKY42701</v>
      </c>
      <c r="B527" s="29" t="s">
        <v>8225</v>
      </c>
      <c r="C527" t="s">
        <v>3215</v>
      </c>
      <c r="D527" t="s">
        <v>3445</v>
      </c>
      <c r="E527" t="s">
        <v>6031</v>
      </c>
      <c r="F527" t="s">
        <v>3446</v>
      </c>
      <c r="G527" t="s">
        <v>727</v>
      </c>
      <c r="H527" t="s">
        <v>54</v>
      </c>
      <c r="I527" t="s">
        <v>728</v>
      </c>
      <c r="J527" t="s">
        <v>1736</v>
      </c>
      <c r="K527" t="s">
        <v>6031</v>
      </c>
      <c r="L527" t="s">
        <v>8795</v>
      </c>
      <c r="M527" t="s">
        <v>3133</v>
      </c>
      <c r="N527" t="s">
        <v>10</v>
      </c>
      <c r="O527" t="s">
        <v>54</v>
      </c>
      <c r="P527" t="s">
        <v>946</v>
      </c>
      <c r="Q527" t="s">
        <v>2663</v>
      </c>
      <c r="R527" t="s">
        <v>1735</v>
      </c>
    </row>
    <row r="528" spans="1:18" x14ac:dyDescent="0.25">
      <c r="A528" s="28" t="str">
        <f t="shared" si="8"/>
        <v>00378522Bluegrass Community+Tech College1500 Bypass North, US 127LawrenceburgKY40342</v>
      </c>
      <c r="B528" s="29" t="s">
        <v>8225</v>
      </c>
      <c r="C528" t="s">
        <v>3215</v>
      </c>
      <c r="D528" t="s">
        <v>3284</v>
      </c>
      <c r="E528" t="s">
        <v>6012</v>
      </c>
      <c r="F528" t="s">
        <v>3285</v>
      </c>
      <c r="G528" t="s">
        <v>75</v>
      </c>
      <c r="H528" t="s">
        <v>54</v>
      </c>
      <c r="I528" t="s">
        <v>76</v>
      </c>
      <c r="J528" t="s">
        <v>1736</v>
      </c>
      <c r="K528" t="s">
        <v>6012</v>
      </c>
      <c r="L528" t="s">
        <v>8796</v>
      </c>
      <c r="M528" t="s">
        <v>3133</v>
      </c>
      <c r="N528" t="s">
        <v>10</v>
      </c>
      <c r="O528" t="s">
        <v>54</v>
      </c>
      <c r="P528" t="s">
        <v>946</v>
      </c>
      <c r="Q528" t="s">
        <v>2663</v>
      </c>
      <c r="R528" t="s">
        <v>1735</v>
      </c>
    </row>
    <row r="529" spans="1:18" x14ac:dyDescent="0.25">
      <c r="A529" s="28" t="str">
        <f t="shared" si="8"/>
        <v>00378522Caldwell County Health Center600 S Jefferson StPrincetonKY42445</v>
      </c>
      <c r="B529" s="29" t="s">
        <v>8225</v>
      </c>
      <c r="C529" t="s">
        <v>3215</v>
      </c>
      <c r="D529" t="s">
        <v>3324</v>
      </c>
      <c r="E529" t="s">
        <v>3325</v>
      </c>
      <c r="F529" t="s">
        <v>3326</v>
      </c>
      <c r="G529" t="s">
        <v>9</v>
      </c>
      <c r="H529" t="s">
        <v>54</v>
      </c>
      <c r="I529" t="s">
        <v>424</v>
      </c>
      <c r="J529" t="s">
        <v>1736</v>
      </c>
      <c r="K529" t="s">
        <v>3325</v>
      </c>
      <c r="L529" t="s">
        <v>8797</v>
      </c>
      <c r="M529" t="s">
        <v>3133</v>
      </c>
      <c r="N529" t="s">
        <v>10</v>
      </c>
      <c r="O529" t="s">
        <v>54</v>
      </c>
      <c r="P529" t="s">
        <v>946</v>
      </c>
      <c r="Q529" t="s">
        <v>2663</v>
      </c>
      <c r="R529" t="s">
        <v>1735</v>
      </c>
    </row>
    <row r="530" spans="1:18" x14ac:dyDescent="0.25">
      <c r="A530" s="28" t="str">
        <f t="shared" si="8"/>
        <v>00378522Kentucky Dept of Education300 Sower Blvd 5th FlFrankfortKY40601</v>
      </c>
      <c r="B530" s="29" t="s">
        <v>8225</v>
      </c>
      <c r="C530" t="s">
        <v>3215</v>
      </c>
      <c r="D530" t="s">
        <v>3439</v>
      </c>
      <c r="E530" t="s">
        <v>1736</v>
      </c>
      <c r="F530" t="s">
        <v>3133</v>
      </c>
      <c r="G530" t="s">
        <v>10</v>
      </c>
      <c r="H530" t="s">
        <v>54</v>
      </c>
      <c r="I530" t="s">
        <v>946</v>
      </c>
      <c r="J530" t="s">
        <v>1736</v>
      </c>
      <c r="K530" t="s">
        <v>1736</v>
      </c>
      <c r="L530" t="s">
        <v>8798</v>
      </c>
      <c r="M530" t="s">
        <v>3133</v>
      </c>
      <c r="N530" t="s">
        <v>10</v>
      </c>
      <c r="O530" t="s">
        <v>54</v>
      </c>
      <c r="P530" t="s">
        <v>946</v>
      </c>
      <c r="Q530" t="s">
        <v>2663</v>
      </c>
      <c r="R530" t="s">
        <v>1735</v>
      </c>
    </row>
    <row r="531" spans="1:18" x14ac:dyDescent="0.25">
      <c r="A531" s="28" t="str">
        <f t="shared" si="8"/>
        <v>00378522Somerset Cmty Clg-Laurel South235 S Law RdLondonKY40744</v>
      </c>
      <c r="B531" s="29" t="s">
        <v>8225</v>
      </c>
      <c r="C531" t="s">
        <v>3215</v>
      </c>
      <c r="D531" t="s">
        <v>3741</v>
      </c>
      <c r="E531" t="s">
        <v>3742</v>
      </c>
      <c r="F531" t="s">
        <v>3743</v>
      </c>
      <c r="G531" t="s">
        <v>1806</v>
      </c>
      <c r="H531" t="s">
        <v>54</v>
      </c>
      <c r="I531" t="s">
        <v>1811</v>
      </c>
      <c r="J531" t="s">
        <v>1736</v>
      </c>
      <c r="K531" t="s">
        <v>3742</v>
      </c>
      <c r="L531" t="s">
        <v>8799</v>
      </c>
      <c r="M531" t="s">
        <v>3133</v>
      </c>
      <c r="N531" t="s">
        <v>10</v>
      </c>
      <c r="O531" t="s">
        <v>54</v>
      </c>
      <c r="P531" t="s">
        <v>946</v>
      </c>
      <c r="Q531" t="s">
        <v>2663</v>
      </c>
      <c r="R531" t="s">
        <v>1735</v>
      </c>
    </row>
    <row r="532" spans="1:18" x14ac:dyDescent="0.25">
      <c r="A532" s="28" t="str">
        <f t="shared" si="8"/>
        <v>00378522SC KY Comm+Tech College - KATI1127 Morgantown RdBowling GreenKY42101</v>
      </c>
      <c r="B532" s="29" t="s">
        <v>8225</v>
      </c>
      <c r="C532" t="s">
        <v>3215</v>
      </c>
      <c r="D532" t="s">
        <v>3738</v>
      </c>
      <c r="E532" t="s">
        <v>6842</v>
      </c>
      <c r="F532" t="s">
        <v>3739</v>
      </c>
      <c r="G532" t="s">
        <v>267</v>
      </c>
      <c r="H532" t="s">
        <v>54</v>
      </c>
      <c r="I532" t="s">
        <v>268</v>
      </c>
      <c r="J532" t="s">
        <v>1736</v>
      </c>
      <c r="K532" t="s">
        <v>6842</v>
      </c>
      <c r="L532" t="s">
        <v>8800</v>
      </c>
      <c r="M532" t="s">
        <v>3133</v>
      </c>
      <c r="N532" t="s">
        <v>10</v>
      </c>
      <c r="O532" t="s">
        <v>54</v>
      </c>
      <c r="P532" t="s">
        <v>946</v>
      </c>
      <c r="Q532" t="s">
        <v>2663</v>
      </c>
      <c r="R532" t="s">
        <v>1735</v>
      </c>
    </row>
    <row r="533" spans="1:18" x14ac:dyDescent="0.25">
      <c r="A533" s="28" t="str">
        <f t="shared" si="8"/>
        <v>00378522Jefferson Comm+Tech College-Admin727 W Chestnut StLouisvilleKY40202</v>
      </c>
      <c r="B533" s="29" t="s">
        <v>8225</v>
      </c>
      <c r="C533" t="s">
        <v>3215</v>
      </c>
      <c r="D533" t="s">
        <v>3535</v>
      </c>
      <c r="E533" t="s">
        <v>6843</v>
      </c>
      <c r="F533" t="s">
        <v>3536</v>
      </c>
      <c r="G533" t="s">
        <v>382</v>
      </c>
      <c r="H533" t="s">
        <v>54</v>
      </c>
      <c r="I533" t="s">
        <v>1517</v>
      </c>
      <c r="J533" t="s">
        <v>1736</v>
      </c>
      <c r="K533" t="s">
        <v>6843</v>
      </c>
      <c r="L533" t="s">
        <v>8801</v>
      </c>
      <c r="M533" t="s">
        <v>3133</v>
      </c>
      <c r="N533" t="s">
        <v>10</v>
      </c>
      <c r="O533" t="s">
        <v>54</v>
      </c>
      <c r="P533" t="s">
        <v>946</v>
      </c>
      <c r="Q533" t="s">
        <v>2663</v>
      </c>
      <c r="R533" t="s">
        <v>1735</v>
      </c>
    </row>
    <row r="534" spans="1:18" x14ac:dyDescent="0.25">
      <c r="A534" s="28" t="str">
        <f t="shared" si="8"/>
        <v>00378522Kentucky Dept of Education300 Sower Blvd 5th FlFrankfortKY40601</v>
      </c>
      <c r="B534" s="29" t="s">
        <v>8225</v>
      </c>
      <c r="C534" t="s">
        <v>3215</v>
      </c>
      <c r="D534" t="s">
        <v>3664</v>
      </c>
      <c r="E534" t="s">
        <v>1736</v>
      </c>
      <c r="F534" t="s">
        <v>3133</v>
      </c>
      <c r="G534" t="s">
        <v>10</v>
      </c>
      <c r="H534" t="s">
        <v>54</v>
      </c>
      <c r="I534" t="s">
        <v>946</v>
      </c>
      <c r="J534" t="s">
        <v>1736</v>
      </c>
      <c r="K534" t="s">
        <v>1736</v>
      </c>
      <c r="L534" t="s">
        <v>8802</v>
      </c>
      <c r="M534" t="s">
        <v>3133</v>
      </c>
      <c r="N534" t="s">
        <v>10</v>
      </c>
      <c r="O534" t="s">
        <v>54</v>
      </c>
      <c r="P534" t="s">
        <v>946</v>
      </c>
      <c r="Q534" t="s">
        <v>2663</v>
      </c>
      <c r="R534" t="s">
        <v>1735</v>
      </c>
    </row>
    <row r="535" spans="1:18" x14ac:dyDescent="0.25">
      <c r="A535" s="28" t="str">
        <f t="shared" si="8"/>
        <v>00378522Kentucky Dept of Education300 Sower Blvd 5th FlFrankfortKY40601</v>
      </c>
      <c r="B535" s="29" t="s">
        <v>8225</v>
      </c>
      <c r="C535" t="s">
        <v>3215</v>
      </c>
      <c r="D535" t="s">
        <v>3763</v>
      </c>
      <c r="E535" t="s">
        <v>1736</v>
      </c>
      <c r="F535" t="s">
        <v>3133</v>
      </c>
      <c r="G535" t="s">
        <v>10</v>
      </c>
      <c r="H535" t="s">
        <v>54</v>
      </c>
      <c r="I535" t="s">
        <v>946</v>
      </c>
      <c r="J535" t="s">
        <v>1736</v>
      </c>
      <c r="K535" t="s">
        <v>1736</v>
      </c>
      <c r="L535" t="s">
        <v>8803</v>
      </c>
      <c r="M535" t="s">
        <v>3133</v>
      </c>
      <c r="N535" t="s">
        <v>10</v>
      </c>
      <c r="O535" t="s">
        <v>54</v>
      </c>
      <c r="P535" t="s">
        <v>946</v>
      </c>
      <c r="Q535" t="s">
        <v>2663</v>
      </c>
      <c r="R535" t="s">
        <v>1735</v>
      </c>
    </row>
    <row r="536" spans="1:18" x14ac:dyDescent="0.25">
      <c r="A536" s="28" t="str">
        <f t="shared" si="8"/>
        <v>00378522Boyd Co Early Childhood Acad12307 Midland Trail RdAshlandKY41102</v>
      </c>
      <c r="B536" s="29" t="s">
        <v>8225</v>
      </c>
      <c r="C536" t="s">
        <v>3215</v>
      </c>
      <c r="D536" t="s">
        <v>6844</v>
      </c>
      <c r="E536" t="s">
        <v>4133</v>
      </c>
      <c r="F536" t="s">
        <v>4134</v>
      </c>
      <c r="G536" t="s">
        <v>84</v>
      </c>
      <c r="H536" t="s">
        <v>54</v>
      </c>
      <c r="I536" t="s">
        <v>98</v>
      </c>
      <c r="J536" t="s">
        <v>1736</v>
      </c>
      <c r="K536" t="s">
        <v>4133</v>
      </c>
      <c r="L536" t="s">
        <v>8804</v>
      </c>
      <c r="M536" t="s">
        <v>3133</v>
      </c>
      <c r="N536" t="s">
        <v>10</v>
      </c>
      <c r="O536" t="s">
        <v>54</v>
      </c>
      <c r="P536" t="s">
        <v>946</v>
      </c>
      <c r="Q536" t="s">
        <v>2663</v>
      </c>
      <c r="R536" t="s">
        <v>1735</v>
      </c>
    </row>
    <row r="537" spans="1:18" x14ac:dyDescent="0.25">
      <c r="A537" s="28" t="str">
        <f t="shared" si="8"/>
        <v>00378522Jefferson Co Testing Unit3001 Crittenden Dr CB Young BldgLouisvilleKY40209</v>
      </c>
      <c r="B537" s="29" t="s">
        <v>8225</v>
      </c>
      <c r="C537" t="s">
        <v>3215</v>
      </c>
      <c r="D537" t="s">
        <v>6845</v>
      </c>
      <c r="E537" t="s">
        <v>6846</v>
      </c>
      <c r="F537" t="s">
        <v>6847</v>
      </c>
      <c r="G537" t="s">
        <v>382</v>
      </c>
      <c r="H537" t="s">
        <v>54</v>
      </c>
      <c r="I537" t="s">
        <v>3376</v>
      </c>
      <c r="J537" t="s">
        <v>1736</v>
      </c>
      <c r="K537" t="s">
        <v>6846</v>
      </c>
      <c r="L537" t="s">
        <v>8805</v>
      </c>
      <c r="M537" t="s">
        <v>3133</v>
      </c>
      <c r="N537" t="s">
        <v>10</v>
      </c>
      <c r="O537" t="s">
        <v>54</v>
      </c>
      <c r="P537" t="s">
        <v>946</v>
      </c>
      <c r="Q537" t="s">
        <v>2663</v>
      </c>
      <c r="R537" t="s">
        <v>1735</v>
      </c>
    </row>
    <row r="538" spans="1:18" x14ac:dyDescent="0.25">
      <c r="A538" s="28" t="str">
        <f t="shared" si="8"/>
        <v>00378522Floyd Co School District442 Ky Route 550PrestonsburgKY41653</v>
      </c>
      <c r="B538" s="29" t="s">
        <v>8225</v>
      </c>
      <c r="C538" t="s">
        <v>3215</v>
      </c>
      <c r="D538" t="s">
        <v>6848</v>
      </c>
      <c r="E538" t="s">
        <v>908</v>
      </c>
      <c r="F538" t="s">
        <v>5305</v>
      </c>
      <c r="G538" t="s">
        <v>934</v>
      </c>
      <c r="H538" t="s">
        <v>54</v>
      </c>
      <c r="I538" t="s">
        <v>935</v>
      </c>
      <c r="J538" t="s">
        <v>1736</v>
      </c>
      <c r="K538" t="s">
        <v>908</v>
      </c>
      <c r="L538" t="s">
        <v>8806</v>
      </c>
      <c r="M538" t="s">
        <v>3133</v>
      </c>
      <c r="N538" t="s">
        <v>10</v>
      </c>
      <c r="O538" t="s">
        <v>54</v>
      </c>
      <c r="P538" t="s">
        <v>946</v>
      </c>
      <c r="Q538" t="s">
        <v>2663</v>
      </c>
      <c r="R538" t="s">
        <v>1735</v>
      </c>
    </row>
    <row r="539" spans="1:18" x14ac:dyDescent="0.25">
      <c r="A539" s="28" t="str">
        <f t="shared" si="8"/>
        <v>00378522Green Co Area Tech Center102 Carlisle AveGreensburgKY42743</v>
      </c>
      <c r="B539" s="29" t="s">
        <v>8225</v>
      </c>
      <c r="C539" t="s">
        <v>3215</v>
      </c>
      <c r="D539" t="s">
        <v>6849</v>
      </c>
      <c r="E539" t="s">
        <v>4554</v>
      </c>
      <c r="F539" t="s">
        <v>4555</v>
      </c>
      <c r="G539" t="s">
        <v>15</v>
      </c>
      <c r="H539" t="s">
        <v>54</v>
      </c>
      <c r="I539" t="s">
        <v>1109</v>
      </c>
      <c r="J539" t="s">
        <v>1736</v>
      </c>
      <c r="K539" t="s">
        <v>4554</v>
      </c>
      <c r="L539" t="s">
        <v>8807</v>
      </c>
      <c r="M539" t="s">
        <v>3133</v>
      </c>
      <c r="N539" t="s">
        <v>10</v>
      </c>
      <c r="O539" t="s">
        <v>54</v>
      </c>
      <c r="P539" t="s">
        <v>946</v>
      </c>
      <c r="Q539" t="s">
        <v>2663</v>
      </c>
      <c r="R539" t="s">
        <v>1735</v>
      </c>
    </row>
    <row r="540" spans="1:18" x14ac:dyDescent="0.25">
      <c r="A540" s="28" t="str">
        <f t="shared" si="8"/>
        <v>00378522Shelby Co Area Tech Center230 Rocket LnShelbyvilleKY40065</v>
      </c>
      <c r="B540" s="29" t="s">
        <v>8225</v>
      </c>
      <c r="C540" t="s">
        <v>3215</v>
      </c>
      <c r="D540" t="s">
        <v>6850</v>
      </c>
      <c r="E540" t="s">
        <v>4508</v>
      </c>
      <c r="F540" t="s">
        <v>4509</v>
      </c>
      <c r="G540" t="s">
        <v>2634</v>
      </c>
      <c r="H540" t="s">
        <v>54</v>
      </c>
      <c r="I540" t="s">
        <v>2635</v>
      </c>
      <c r="J540" t="s">
        <v>1736</v>
      </c>
      <c r="K540" t="s">
        <v>4508</v>
      </c>
      <c r="L540" t="s">
        <v>8808</v>
      </c>
      <c r="M540" t="s">
        <v>3133</v>
      </c>
      <c r="N540" t="s">
        <v>10</v>
      </c>
      <c r="O540" t="s">
        <v>54</v>
      </c>
      <c r="P540" t="s">
        <v>946</v>
      </c>
      <c r="Q540" t="s">
        <v>2663</v>
      </c>
      <c r="R540" t="s">
        <v>1735</v>
      </c>
    </row>
    <row r="541" spans="1:18" x14ac:dyDescent="0.25">
      <c r="A541" s="28" t="str">
        <f t="shared" si="8"/>
        <v>00378522Mason Co Area Tech Center646 Kenton Station RdMaysvilleKY41056</v>
      </c>
      <c r="B541" s="29" t="s">
        <v>8225</v>
      </c>
      <c r="C541" t="s">
        <v>3215</v>
      </c>
      <c r="D541" t="s">
        <v>6851</v>
      </c>
      <c r="E541" t="s">
        <v>4565</v>
      </c>
      <c r="F541" t="s">
        <v>4566</v>
      </c>
      <c r="G541" t="s">
        <v>2078</v>
      </c>
      <c r="H541" t="s">
        <v>54</v>
      </c>
      <c r="I541" t="s">
        <v>2079</v>
      </c>
      <c r="J541" t="s">
        <v>1736</v>
      </c>
      <c r="K541" t="s">
        <v>4565</v>
      </c>
      <c r="L541" t="s">
        <v>8809</v>
      </c>
      <c r="M541" t="s">
        <v>3133</v>
      </c>
      <c r="N541" t="s">
        <v>10</v>
      </c>
      <c r="O541" t="s">
        <v>54</v>
      </c>
      <c r="P541" t="s">
        <v>946</v>
      </c>
      <c r="Q541" t="s">
        <v>2663</v>
      </c>
      <c r="R541" t="s">
        <v>1735</v>
      </c>
    </row>
    <row r="542" spans="1:18" x14ac:dyDescent="0.25">
      <c r="A542" s="28" t="str">
        <f t="shared" si="8"/>
        <v>00378522Ky Tech Leslie County AtcPo Box 902HydenKY41749</v>
      </c>
      <c r="B542" s="29" t="s">
        <v>8225</v>
      </c>
      <c r="C542" t="s">
        <v>3215</v>
      </c>
      <c r="D542" t="s">
        <v>6852</v>
      </c>
      <c r="E542" t="s">
        <v>4453</v>
      </c>
      <c r="F542" t="s">
        <v>4454</v>
      </c>
      <c r="G542" t="s">
        <v>1870</v>
      </c>
      <c r="H542" t="s">
        <v>54</v>
      </c>
      <c r="I542" t="s">
        <v>1871</v>
      </c>
      <c r="J542" t="s">
        <v>1736</v>
      </c>
      <c r="K542" t="s">
        <v>4453</v>
      </c>
      <c r="L542" t="s">
        <v>8810</v>
      </c>
      <c r="M542" t="s">
        <v>3133</v>
      </c>
      <c r="N542" t="s">
        <v>10</v>
      </c>
      <c r="O542" t="s">
        <v>54</v>
      </c>
      <c r="P542" t="s">
        <v>946</v>
      </c>
      <c r="Q542" t="s">
        <v>2663</v>
      </c>
      <c r="R542" t="s">
        <v>1735</v>
      </c>
    </row>
    <row r="543" spans="1:18" x14ac:dyDescent="0.25">
      <c r="A543" s="28" t="str">
        <f t="shared" si="8"/>
        <v>00378522Greenup Co Area Tech Center146 Musketeer DrGreenupKY41144</v>
      </c>
      <c r="B543" s="29" t="s">
        <v>8225</v>
      </c>
      <c r="C543" t="s">
        <v>3215</v>
      </c>
      <c r="D543" t="s">
        <v>6853</v>
      </c>
      <c r="E543" t="s">
        <v>4483</v>
      </c>
      <c r="F543" t="s">
        <v>4484</v>
      </c>
      <c r="G543" t="s">
        <v>1120</v>
      </c>
      <c r="H543" t="s">
        <v>54</v>
      </c>
      <c r="I543" t="s">
        <v>1121</v>
      </c>
      <c r="J543" t="s">
        <v>1736</v>
      </c>
      <c r="K543" t="s">
        <v>4483</v>
      </c>
      <c r="L543" t="s">
        <v>8811</v>
      </c>
      <c r="M543" t="s">
        <v>3133</v>
      </c>
      <c r="N543" t="s">
        <v>10</v>
      </c>
      <c r="O543" t="s">
        <v>54</v>
      </c>
      <c r="P543" t="s">
        <v>946</v>
      </c>
      <c r="Q543" t="s">
        <v>2663</v>
      </c>
      <c r="R543" t="s">
        <v>1735</v>
      </c>
    </row>
    <row r="544" spans="1:18" x14ac:dyDescent="0.25">
      <c r="A544" s="28" t="str">
        <f t="shared" si="8"/>
        <v>00378522Carroll Co Area Tech Center1704 Highland AveCarrolltonKY41008</v>
      </c>
      <c r="B544" s="29" t="s">
        <v>8225</v>
      </c>
      <c r="C544" t="s">
        <v>3215</v>
      </c>
      <c r="D544" t="s">
        <v>6854</v>
      </c>
      <c r="E544" t="s">
        <v>4462</v>
      </c>
      <c r="F544" t="s">
        <v>4463</v>
      </c>
      <c r="G544" t="s">
        <v>468</v>
      </c>
      <c r="H544" t="s">
        <v>54</v>
      </c>
      <c r="I544" t="s">
        <v>469</v>
      </c>
      <c r="J544" t="s">
        <v>1736</v>
      </c>
      <c r="K544" t="s">
        <v>4462</v>
      </c>
      <c r="L544" t="s">
        <v>8812</v>
      </c>
      <c r="M544" t="s">
        <v>3133</v>
      </c>
      <c r="N544" t="s">
        <v>10</v>
      </c>
      <c r="O544" t="s">
        <v>54</v>
      </c>
      <c r="P544" t="s">
        <v>946</v>
      </c>
      <c r="Q544" t="s">
        <v>2663</v>
      </c>
      <c r="R544" t="s">
        <v>1735</v>
      </c>
    </row>
    <row r="545" spans="1:18" x14ac:dyDescent="0.25">
      <c r="A545" s="28" t="str">
        <f t="shared" si="8"/>
        <v>00378522Knott Co Area Tech Center1996 Highway 160 SHindmanKY41822</v>
      </c>
      <c r="B545" s="29" t="s">
        <v>8225</v>
      </c>
      <c r="C545" t="s">
        <v>3215</v>
      </c>
      <c r="D545" t="s">
        <v>6855</v>
      </c>
      <c r="E545" t="s">
        <v>4551</v>
      </c>
      <c r="F545" t="s">
        <v>4552</v>
      </c>
      <c r="G545" t="s">
        <v>1763</v>
      </c>
      <c r="H545" t="s">
        <v>54</v>
      </c>
      <c r="I545" t="s">
        <v>1764</v>
      </c>
      <c r="J545" t="s">
        <v>1736</v>
      </c>
      <c r="K545" t="s">
        <v>4551</v>
      </c>
      <c r="L545" t="s">
        <v>8813</v>
      </c>
      <c r="M545" t="s">
        <v>3133</v>
      </c>
      <c r="N545" t="s">
        <v>10</v>
      </c>
      <c r="O545" t="s">
        <v>54</v>
      </c>
      <c r="P545" t="s">
        <v>946</v>
      </c>
      <c r="Q545" t="s">
        <v>2663</v>
      </c>
      <c r="R545" t="s">
        <v>1735</v>
      </c>
    </row>
    <row r="546" spans="1:18" x14ac:dyDescent="0.25">
      <c r="A546" s="28" t="str">
        <f t="shared" si="8"/>
        <v>00378522Campbell Co Area Tech Center909 Camel XingAlexandriaKY41001</v>
      </c>
      <c r="B546" s="29" t="s">
        <v>8225</v>
      </c>
      <c r="C546" t="s">
        <v>3215</v>
      </c>
      <c r="D546" t="s">
        <v>6856</v>
      </c>
      <c r="E546" t="s">
        <v>4560</v>
      </c>
      <c r="F546" t="s">
        <v>4163</v>
      </c>
      <c r="G546" t="s">
        <v>439</v>
      </c>
      <c r="H546" t="s">
        <v>54</v>
      </c>
      <c r="I546" t="s">
        <v>440</v>
      </c>
      <c r="J546" t="s">
        <v>1736</v>
      </c>
      <c r="K546" t="s">
        <v>4560</v>
      </c>
      <c r="L546" t="s">
        <v>8814</v>
      </c>
      <c r="M546" t="s">
        <v>3133</v>
      </c>
      <c r="N546" t="s">
        <v>10</v>
      </c>
      <c r="O546" t="s">
        <v>54</v>
      </c>
      <c r="P546" t="s">
        <v>946</v>
      </c>
      <c r="Q546" t="s">
        <v>2663</v>
      </c>
      <c r="R546" t="s">
        <v>1735</v>
      </c>
    </row>
    <row r="547" spans="1:18" x14ac:dyDescent="0.25">
      <c r="A547" s="28" t="str">
        <f t="shared" si="8"/>
        <v>00378522Wayne Co Area Tech Center150 Cardinal WayMonticelloKY42633</v>
      </c>
      <c r="B547" s="29" t="s">
        <v>8225</v>
      </c>
      <c r="C547" t="s">
        <v>3215</v>
      </c>
      <c r="D547" t="s">
        <v>6857</v>
      </c>
      <c r="E547" t="s">
        <v>4519</v>
      </c>
      <c r="F547" t="s">
        <v>4520</v>
      </c>
      <c r="G547" t="s">
        <v>2804</v>
      </c>
      <c r="H547" t="s">
        <v>54</v>
      </c>
      <c r="I547" t="s">
        <v>2805</v>
      </c>
      <c r="J547" t="s">
        <v>1736</v>
      </c>
      <c r="K547" t="s">
        <v>4519</v>
      </c>
      <c r="L547" t="s">
        <v>8815</v>
      </c>
      <c r="M547" t="s">
        <v>3133</v>
      </c>
      <c r="N547" t="s">
        <v>10</v>
      </c>
      <c r="O547" t="s">
        <v>54</v>
      </c>
      <c r="P547" t="s">
        <v>946</v>
      </c>
      <c r="Q547" t="s">
        <v>2663</v>
      </c>
      <c r="R547" t="s">
        <v>1735</v>
      </c>
    </row>
    <row r="548" spans="1:18" x14ac:dyDescent="0.25">
      <c r="A548" s="28" t="str">
        <f t="shared" si="8"/>
        <v>00378522Murray-Calloway Co Area Tech126 Robertson Rd NMurrayKY42071</v>
      </c>
      <c r="B548" s="29" t="s">
        <v>8225</v>
      </c>
      <c r="C548" t="s">
        <v>3215</v>
      </c>
      <c r="D548" t="s">
        <v>6858</v>
      </c>
      <c r="E548" t="s">
        <v>4503</v>
      </c>
      <c r="F548" t="s">
        <v>4159</v>
      </c>
      <c r="G548" t="s">
        <v>429</v>
      </c>
      <c r="H548" t="s">
        <v>54</v>
      </c>
      <c r="I548" t="s">
        <v>430</v>
      </c>
      <c r="J548" t="s">
        <v>1736</v>
      </c>
      <c r="K548" t="s">
        <v>4503</v>
      </c>
      <c r="L548" t="s">
        <v>8816</v>
      </c>
      <c r="M548" t="s">
        <v>3133</v>
      </c>
      <c r="N548" t="s">
        <v>10</v>
      </c>
      <c r="O548" t="s">
        <v>54</v>
      </c>
      <c r="P548" t="s">
        <v>946</v>
      </c>
      <c r="Q548" t="s">
        <v>2663</v>
      </c>
      <c r="R548" t="s">
        <v>1735</v>
      </c>
    </row>
    <row r="549" spans="1:18" x14ac:dyDescent="0.25">
      <c r="A549" s="28" t="str">
        <f t="shared" si="8"/>
        <v>00378522Lake Cumberland Area Tech Ctr2330 S Highway 127Russell SpgsKY42642</v>
      </c>
      <c r="B549" s="29" t="s">
        <v>8225</v>
      </c>
      <c r="C549" t="s">
        <v>3215</v>
      </c>
      <c r="D549" t="s">
        <v>6859</v>
      </c>
      <c r="E549" t="s">
        <v>4522</v>
      </c>
      <c r="F549" t="s">
        <v>4523</v>
      </c>
      <c r="G549" t="s">
        <v>2586</v>
      </c>
      <c r="H549" t="s">
        <v>54</v>
      </c>
      <c r="I549" t="s">
        <v>2587</v>
      </c>
      <c r="J549" t="s">
        <v>1736</v>
      </c>
      <c r="K549" t="s">
        <v>4522</v>
      </c>
      <c r="L549" t="s">
        <v>8817</v>
      </c>
      <c r="M549" t="s">
        <v>3133</v>
      </c>
      <c r="N549" t="s">
        <v>10</v>
      </c>
      <c r="O549" t="s">
        <v>54</v>
      </c>
      <c r="P549" t="s">
        <v>946</v>
      </c>
      <c r="Q549" t="s">
        <v>2663</v>
      </c>
      <c r="R549" t="s">
        <v>1735</v>
      </c>
    </row>
    <row r="550" spans="1:18" x14ac:dyDescent="0.25">
      <c r="A550" s="28" t="str">
        <f t="shared" si="8"/>
        <v>00378522Lee Co Area Tech CenterPo Box BBeattyvilleKY41311</v>
      </c>
      <c r="B550" s="29" t="s">
        <v>8225</v>
      </c>
      <c r="C550" t="s">
        <v>3215</v>
      </c>
      <c r="D550" t="s">
        <v>6860</v>
      </c>
      <c r="E550" t="s">
        <v>4535</v>
      </c>
      <c r="F550" t="s">
        <v>4150</v>
      </c>
      <c r="G550" t="s">
        <v>1860</v>
      </c>
      <c r="H550" t="s">
        <v>54</v>
      </c>
      <c r="I550" t="s">
        <v>1861</v>
      </c>
      <c r="J550" t="s">
        <v>1736</v>
      </c>
      <c r="K550" t="s">
        <v>4535</v>
      </c>
      <c r="L550" t="s">
        <v>8818</v>
      </c>
      <c r="M550" t="s">
        <v>3133</v>
      </c>
      <c r="N550" t="s">
        <v>10</v>
      </c>
      <c r="O550" t="s">
        <v>54</v>
      </c>
      <c r="P550" t="s">
        <v>946</v>
      </c>
      <c r="Q550" t="s">
        <v>2663</v>
      </c>
      <c r="R550" t="s">
        <v>1735</v>
      </c>
    </row>
    <row r="551" spans="1:18" x14ac:dyDescent="0.25">
      <c r="A551" s="28" t="str">
        <f t="shared" si="8"/>
        <v>00378522Bullitt Co Area Tech Center395 High School DrShepherdsvlleKY40165</v>
      </c>
      <c r="B551" s="29" t="s">
        <v>8225</v>
      </c>
      <c r="C551" t="s">
        <v>3215</v>
      </c>
      <c r="D551" t="s">
        <v>6861</v>
      </c>
      <c r="E551" t="s">
        <v>4528</v>
      </c>
      <c r="F551" t="s">
        <v>4529</v>
      </c>
      <c r="G551" t="s">
        <v>365</v>
      </c>
      <c r="H551" t="s">
        <v>54</v>
      </c>
      <c r="I551" t="s">
        <v>366</v>
      </c>
      <c r="J551" t="s">
        <v>1736</v>
      </c>
      <c r="K551" t="s">
        <v>4528</v>
      </c>
      <c r="L551" t="s">
        <v>8819</v>
      </c>
      <c r="M551" t="s">
        <v>3133</v>
      </c>
      <c r="N551" t="s">
        <v>10</v>
      </c>
      <c r="O551" t="s">
        <v>54</v>
      </c>
      <c r="P551" t="s">
        <v>946</v>
      </c>
      <c r="Q551" t="s">
        <v>2663</v>
      </c>
      <c r="R551" t="s">
        <v>1735</v>
      </c>
    </row>
    <row r="552" spans="1:18" x14ac:dyDescent="0.25">
      <c r="A552" s="28" t="str">
        <f t="shared" si="8"/>
        <v>00378522Boone Co Area Technology Ctr3320 Cougar PathHebronKY41048</v>
      </c>
      <c r="B552" s="29" t="s">
        <v>8225</v>
      </c>
      <c r="C552" t="s">
        <v>3215</v>
      </c>
      <c r="D552" t="s">
        <v>6862</v>
      </c>
      <c r="E552" t="s">
        <v>4505</v>
      </c>
      <c r="F552" t="s">
        <v>4506</v>
      </c>
      <c r="G552" t="s">
        <v>223</v>
      </c>
      <c r="H552" t="s">
        <v>54</v>
      </c>
      <c r="I552" t="s">
        <v>224</v>
      </c>
      <c r="J552" t="s">
        <v>1736</v>
      </c>
      <c r="K552" t="s">
        <v>4505</v>
      </c>
      <c r="L552" t="s">
        <v>8820</v>
      </c>
      <c r="M552" t="s">
        <v>3133</v>
      </c>
      <c r="N552" t="s">
        <v>10</v>
      </c>
      <c r="O552" t="s">
        <v>54</v>
      </c>
      <c r="P552" t="s">
        <v>946</v>
      </c>
      <c r="Q552" t="s">
        <v>2663</v>
      </c>
      <c r="R552" t="s">
        <v>1735</v>
      </c>
    </row>
    <row r="553" spans="1:18" x14ac:dyDescent="0.25">
      <c r="A553" s="28" t="str">
        <f t="shared" si="8"/>
        <v>00378522Rockcastle Co Area Tech CenterPo Box 275Mount VernonKY40456</v>
      </c>
      <c r="B553" s="29" t="s">
        <v>8225</v>
      </c>
      <c r="C553" t="s">
        <v>3215</v>
      </c>
      <c r="D553" t="s">
        <v>6863</v>
      </c>
      <c r="E553" t="s">
        <v>4604</v>
      </c>
      <c r="F553" t="s">
        <v>4605</v>
      </c>
      <c r="G553" t="s">
        <v>8</v>
      </c>
      <c r="H553" t="s">
        <v>54</v>
      </c>
      <c r="I553" t="s">
        <v>2555</v>
      </c>
      <c r="J553" t="s">
        <v>1736</v>
      </c>
      <c r="K553" t="s">
        <v>4604</v>
      </c>
      <c r="L553" t="s">
        <v>8821</v>
      </c>
      <c r="M553" t="s">
        <v>3133</v>
      </c>
      <c r="N553" t="s">
        <v>10</v>
      </c>
      <c r="O553" t="s">
        <v>54</v>
      </c>
      <c r="P553" t="s">
        <v>946</v>
      </c>
      <c r="Q553" t="s">
        <v>2663</v>
      </c>
      <c r="R553" t="s">
        <v>1735</v>
      </c>
    </row>
    <row r="554" spans="1:18" x14ac:dyDescent="0.25">
      <c r="A554" s="28" t="str">
        <f t="shared" si="8"/>
        <v>00378522Breathitt Co Area Tech Center2303 Bobcat LnJacksonKY41339</v>
      </c>
      <c r="B554" s="29" t="s">
        <v>8225</v>
      </c>
      <c r="C554" t="s">
        <v>3215</v>
      </c>
      <c r="D554" t="s">
        <v>6864</v>
      </c>
      <c r="E554" t="s">
        <v>4450</v>
      </c>
      <c r="F554" t="s">
        <v>4451</v>
      </c>
      <c r="G554" t="s">
        <v>329</v>
      </c>
      <c r="H554" t="s">
        <v>54</v>
      </c>
      <c r="I554" t="s">
        <v>330</v>
      </c>
      <c r="J554" t="s">
        <v>1736</v>
      </c>
      <c r="K554" t="s">
        <v>4450</v>
      </c>
      <c r="L554" t="s">
        <v>8822</v>
      </c>
      <c r="M554" t="s">
        <v>3133</v>
      </c>
      <c r="N554" t="s">
        <v>10</v>
      </c>
      <c r="O554" t="s">
        <v>54</v>
      </c>
      <c r="P554" t="s">
        <v>946</v>
      </c>
      <c r="Q554" t="s">
        <v>2663</v>
      </c>
      <c r="R554" t="s">
        <v>1735</v>
      </c>
    </row>
    <row r="555" spans="1:18" x14ac:dyDescent="0.25">
      <c r="A555" s="28" t="str">
        <f t="shared" si="8"/>
        <v>00378522Clay Co Area Tech Center1097 N Highway 11ManchesterKY40962</v>
      </c>
      <c r="B555" s="29" t="s">
        <v>8225</v>
      </c>
      <c r="C555" t="s">
        <v>3215</v>
      </c>
      <c r="D555" t="s">
        <v>6865</v>
      </c>
      <c r="E555" t="s">
        <v>4571</v>
      </c>
      <c r="F555" t="s">
        <v>4572</v>
      </c>
      <c r="G555" t="s">
        <v>570</v>
      </c>
      <c r="H555" t="s">
        <v>54</v>
      </c>
      <c r="I555" t="s">
        <v>571</v>
      </c>
      <c r="J555" t="s">
        <v>1736</v>
      </c>
      <c r="K555" t="s">
        <v>4571</v>
      </c>
      <c r="L555" t="s">
        <v>8823</v>
      </c>
      <c r="M555" t="s">
        <v>3133</v>
      </c>
      <c r="N555" t="s">
        <v>10</v>
      </c>
      <c r="O555" t="s">
        <v>54</v>
      </c>
      <c r="P555" t="s">
        <v>946</v>
      </c>
      <c r="Q555" t="s">
        <v>2663</v>
      </c>
      <c r="R555" t="s">
        <v>1735</v>
      </c>
    </row>
    <row r="556" spans="1:18" x14ac:dyDescent="0.25">
      <c r="A556" s="28" t="str">
        <f t="shared" si="8"/>
        <v>00378522Pine Knot Career InstitutePo Box 1990Pine KnotKY42635</v>
      </c>
      <c r="B556" s="29" t="s">
        <v>8225</v>
      </c>
      <c r="C556" t="s">
        <v>3215</v>
      </c>
      <c r="D556" t="s">
        <v>6866</v>
      </c>
      <c r="E556" t="s">
        <v>4525</v>
      </c>
      <c r="F556" t="s">
        <v>4526</v>
      </c>
      <c r="G556" t="s">
        <v>2110</v>
      </c>
      <c r="H556" t="s">
        <v>54</v>
      </c>
      <c r="I556" t="s">
        <v>2111</v>
      </c>
      <c r="J556" t="s">
        <v>1736</v>
      </c>
      <c r="K556" t="s">
        <v>4525</v>
      </c>
      <c r="L556" t="s">
        <v>8824</v>
      </c>
      <c r="M556" t="s">
        <v>3133</v>
      </c>
      <c r="N556" t="s">
        <v>10</v>
      </c>
      <c r="O556" t="s">
        <v>54</v>
      </c>
      <c r="P556" t="s">
        <v>946</v>
      </c>
      <c r="Q556" t="s">
        <v>2663</v>
      </c>
      <c r="R556" t="s">
        <v>1735</v>
      </c>
    </row>
    <row r="557" spans="1:18" x14ac:dyDescent="0.25">
      <c r="A557" s="28" t="str">
        <f t="shared" si="8"/>
        <v>00378522Clark Co Area Tech Center2748 Boonesboro RdWinchesterKY40391</v>
      </c>
      <c r="B557" s="29" t="s">
        <v>8225</v>
      </c>
      <c r="C557" t="s">
        <v>3215</v>
      </c>
      <c r="D557" t="s">
        <v>6867</v>
      </c>
      <c r="E557" t="s">
        <v>4577</v>
      </c>
      <c r="F557" t="s">
        <v>4578</v>
      </c>
      <c r="G557" t="s">
        <v>550</v>
      </c>
      <c r="H557" t="s">
        <v>54</v>
      </c>
      <c r="I557" t="s">
        <v>551</v>
      </c>
      <c r="J557" t="s">
        <v>1736</v>
      </c>
      <c r="K557" t="s">
        <v>4577</v>
      </c>
      <c r="L557" t="s">
        <v>8825</v>
      </c>
      <c r="M557" t="s">
        <v>3133</v>
      </c>
      <c r="N557" t="s">
        <v>10</v>
      </c>
      <c r="O557" t="s">
        <v>54</v>
      </c>
      <c r="P557" t="s">
        <v>946</v>
      </c>
      <c r="Q557" t="s">
        <v>2663</v>
      </c>
      <c r="R557" t="s">
        <v>1735</v>
      </c>
    </row>
    <row r="558" spans="1:18" x14ac:dyDescent="0.25">
      <c r="A558" s="28" t="str">
        <f t="shared" si="8"/>
        <v>00378522Mayfield-Graves Area Tech Ctr710 Douthitt StMayfieldKY42066</v>
      </c>
      <c r="B558" s="29" t="s">
        <v>8225</v>
      </c>
      <c r="C558" t="s">
        <v>3215</v>
      </c>
      <c r="D558" t="s">
        <v>6868</v>
      </c>
      <c r="E558" t="s">
        <v>4543</v>
      </c>
      <c r="F558" t="s">
        <v>4544</v>
      </c>
      <c r="G558" t="s">
        <v>1058</v>
      </c>
      <c r="H558" t="s">
        <v>54</v>
      </c>
      <c r="I558" t="s">
        <v>1059</v>
      </c>
      <c r="J558" t="s">
        <v>1736</v>
      </c>
      <c r="K558" t="s">
        <v>4543</v>
      </c>
      <c r="L558" t="s">
        <v>8826</v>
      </c>
      <c r="M558" t="s">
        <v>3133</v>
      </c>
      <c r="N558" t="s">
        <v>10</v>
      </c>
      <c r="O558" t="s">
        <v>54</v>
      </c>
      <c r="P558" t="s">
        <v>946</v>
      </c>
      <c r="Q558" t="s">
        <v>2663</v>
      </c>
      <c r="R558" t="s">
        <v>1735</v>
      </c>
    </row>
    <row r="559" spans="1:18" x14ac:dyDescent="0.25">
      <c r="A559" s="28" t="str">
        <f t="shared" si="8"/>
        <v>00378522Harrison Co Area Tech Center327 Webster AveCynthianaKY41031</v>
      </c>
      <c r="B559" s="29" t="s">
        <v>8225</v>
      </c>
      <c r="C559" t="s">
        <v>3215</v>
      </c>
      <c r="D559" t="s">
        <v>6869</v>
      </c>
      <c r="E559" t="s">
        <v>4486</v>
      </c>
      <c r="F559" t="s">
        <v>4487</v>
      </c>
      <c r="G559" t="s">
        <v>1218</v>
      </c>
      <c r="H559" t="s">
        <v>54</v>
      </c>
      <c r="I559" t="s">
        <v>1219</v>
      </c>
      <c r="J559" t="s">
        <v>1736</v>
      </c>
      <c r="K559" t="s">
        <v>4486</v>
      </c>
      <c r="L559" t="s">
        <v>8827</v>
      </c>
      <c r="M559" t="s">
        <v>3133</v>
      </c>
      <c r="N559" t="s">
        <v>10</v>
      </c>
      <c r="O559" t="s">
        <v>54</v>
      </c>
      <c r="P559" t="s">
        <v>946</v>
      </c>
      <c r="Q559" t="s">
        <v>2663</v>
      </c>
      <c r="R559" t="s">
        <v>1735</v>
      </c>
    </row>
    <row r="560" spans="1:18" x14ac:dyDescent="0.25">
      <c r="A560" s="28" t="str">
        <f t="shared" si="8"/>
        <v>00378522Breckinridge Co Area Tech CtrPo Box 68HarnedKY40144</v>
      </c>
      <c r="B560" s="29" t="s">
        <v>8225</v>
      </c>
      <c r="C560" t="s">
        <v>3215</v>
      </c>
      <c r="D560" t="s">
        <v>6870</v>
      </c>
      <c r="E560" t="s">
        <v>4447</v>
      </c>
      <c r="F560" t="s">
        <v>4448</v>
      </c>
      <c r="G560" t="s">
        <v>4141</v>
      </c>
      <c r="H560" t="s">
        <v>54</v>
      </c>
      <c r="I560" t="s">
        <v>4142</v>
      </c>
      <c r="J560" t="s">
        <v>1736</v>
      </c>
      <c r="K560" t="s">
        <v>4447</v>
      </c>
      <c r="L560" t="s">
        <v>8828</v>
      </c>
      <c r="M560" t="s">
        <v>3133</v>
      </c>
      <c r="N560" t="s">
        <v>10</v>
      </c>
      <c r="O560" t="s">
        <v>54</v>
      </c>
      <c r="P560" t="s">
        <v>946</v>
      </c>
      <c r="Q560" t="s">
        <v>2663</v>
      </c>
      <c r="R560" t="s">
        <v>1735</v>
      </c>
    </row>
    <row r="561" spans="1:18" x14ac:dyDescent="0.25">
      <c r="A561" s="28" t="str">
        <f t="shared" si="8"/>
        <v>00378522Casey Co Area Tech Center1723 E Ky 70LibertyKY42539</v>
      </c>
      <c r="B561" s="29" t="s">
        <v>8225</v>
      </c>
      <c r="C561" t="s">
        <v>3215</v>
      </c>
      <c r="D561" t="s">
        <v>6871</v>
      </c>
      <c r="E561" t="s">
        <v>4587</v>
      </c>
      <c r="F561" t="s">
        <v>4588</v>
      </c>
      <c r="G561" t="s">
        <v>500</v>
      </c>
      <c r="H561" t="s">
        <v>54</v>
      </c>
      <c r="I561" t="s">
        <v>501</v>
      </c>
      <c r="J561" t="s">
        <v>1736</v>
      </c>
      <c r="K561" t="s">
        <v>4587</v>
      </c>
      <c r="L561" t="s">
        <v>8829</v>
      </c>
      <c r="M561" t="s">
        <v>3133</v>
      </c>
      <c r="N561" t="s">
        <v>10</v>
      </c>
      <c r="O561" t="s">
        <v>54</v>
      </c>
      <c r="P561" t="s">
        <v>946</v>
      </c>
      <c r="Q561" t="s">
        <v>2663</v>
      </c>
      <c r="R561" t="s">
        <v>1735</v>
      </c>
    </row>
    <row r="562" spans="1:18" x14ac:dyDescent="0.25">
      <c r="A562" s="28" t="str">
        <f t="shared" si="8"/>
        <v>00378522Green River Youth Dev Center352 Boys Camp RdCromwellKY42333</v>
      </c>
      <c r="B562" s="29" t="s">
        <v>8225</v>
      </c>
      <c r="C562" t="s">
        <v>3215</v>
      </c>
      <c r="D562" t="s">
        <v>6872</v>
      </c>
      <c r="E562" t="s">
        <v>4501</v>
      </c>
      <c r="F562" t="s">
        <v>4151</v>
      </c>
      <c r="G562" t="s">
        <v>4152</v>
      </c>
      <c r="H562" t="s">
        <v>54</v>
      </c>
      <c r="I562" t="s">
        <v>4153</v>
      </c>
      <c r="J562" t="s">
        <v>1736</v>
      </c>
      <c r="K562" t="s">
        <v>4501</v>
      </c>
      <c r="L562" t="s">
        <v>8830</v>
      </c>
      <c r="M562" t="s">
        <v>3133</v>
      </c>
      <c r="N562" t="s">
        <v>10</v>
      </c>
      <c r="O562" t="s">
        <v>54</v>
      </c>
      <c r="P562" t="s">
        <v>946</v>
      </c>
      <c r="Q562" t="s">
        <v>2663</v>
      </c>
      <c r="R562" t="s">
        <v>1735</v>
      </c>
    </row>
    <row r="563" spans="1:18" x14ac:dyDescent="0.25">
      <c r="A563" s="28" t="str">
        <f t="shared" si="8"/>
        <v>00378522Webster Co Area Tech CenterPo Box 230DixonKY42409</v>
      </c>
      <c r="B563" s="29" t="s">
        <v>8225</v>
      </c>
      <c r="C563" t="s">
        <v>3215</v>
      </c>
      <c r="D563" t="s">
        <v>6873</v>
      </c>
      <c r="E563" t="s">
        <v>4540</v>
      </c>
      <c r="F563" t="s">
        <v>4541</v>
      </c>
      <c r="G563" t="s">
        <v>2816</v>
      </c>
      <c r="H563" t="s">
        <v>54</v>
      </c>
      <c r="I563" t="s">
        <v>2817</v>
      </c>
      <c r="J563" t="s">
        <v>1736</v>
      </c>
      <c r="K563" t="s">
        <v>4540</v>
      </c>
      <c r="L563" t="s">
        <v>8831</v>
      </c>
      <c r="M563" t="s">
        <v>3133</v>
      </c>
      <c r="N563" t="s">
        <v>10</v>
      </c>
      <c r="O563" t="s">
        <v>54</v>
      </c>
      <c r="P563" t="s">
        <v>946</v>
      </c>
      <c r="Q563" t="s">
        <v>2663</v>
      </c>
      <c r="R563" t="s">
        <v>1735</v>
      </c>
    </row>
    <row r="564" spans="1:18" x14ac:dyDescent="0.25">
      <c r="A564" s="28" t="str">
        <f t="shared" si="8"/>
        <v>00378522Delta Academy960 Center StBeattyvilleKY41311</v>
      </c>
      <c r="B564" s="29" t="s">
        <v>8225</v>
      </c>
      <c r="C564" t="s">
        <v>3215</v>
      </c>
      <c r="D564" t="s">
        <v>6874</v>
      </c>
      <c r="E564" t="s">
        <v>4599</v>
      </c>
      <c r="F564" t="s">
        <v>4600</v>
      </c>
      <c r="G564" t="s">
        <v>1860</v>
      </c>
      <c r="H564" t="s">
        <v>54</v>
      </c>
      <c r="I564" t="s">
        <v>1861</v>
      </c>
      <c r="J564" t="s">
        <v>1736</v>
      </c>
      <c r="K564" t="s">
        <v>4599</v>
      </c>
      <c r="L564" t="s">
        <v>8832</v>
      </c>
      <c r="M564" t="s">
        <v>3133</v>
      </c>
      <c r="N564" t="s">
        <v>10</v>
      </c>
      <c r="O564" t="s">
        <v>54</v>
      </c>
      <c r="P564" t="s">
        <v>946</v>
      </c>
      <c r="Q564" t="s">
        <v>2663</v>
      </c>
      <c r="R564" t="s">
        <v>1735</v>
      </c>
    </row>
    <row r="565" spans="1:18" x14ac:dyDescent="0.25">
      <c r="A565" s="28" t="str">
        <f t="shared" si="8"/>
        <v>00378522Webster Co Adult Educ Center133 N State StSebreeKY42455</v>
      </c>
      <c r="B565" s="29" t="s">
        <v>8225</v>
      </c>
      <c r="C565" t="s">
        <v>3215</v>
      </c>
      <c r="D565" t="s">
        <v>6875</v>
      </c>
      <c r="E565" t="s">
        <v>4471</v>
      </c>
      <c r="F565" t="s">
        <v>4472</v>
      </c>
      <c r="G565" t="s">
        <v>2825</v>
      </c>
      <c r="H565" t="s">
        <v>54</v>
      </c>
      <c r="I565" t="s">
        <v>2826</v>
      </c>
      <c r="J565" t="s">
        <v>1736</v>
      </c>
      <c r="K565" t="s">
        <v>4471</v>
      </c>
      <c r="L565" t="s">
        <v>8833</v>
      </c>
      <c r="M565" t="s">
        <v>3133</v>
      </c>
      <c r="N565" t="s">
        <v>10</v>
      </c>
      <c r="O565" t="s">
        <v>54</v>
      </c>
      <c r="P565" t="s">
        <v>946</v>
      </c>
      <c r="Q565" t="s">
        <v>2663</v>
      </c>
      <c r="R565" t="s">
        <v>1735</v>
      </c>
    </row>
    <row r="566" spans="1:18" x14ac:dyDescent="0.25">
      <c r="A566" s="28" t="str">
        <f t="shared" si="8"/>
        <v>00378522Monroe Co Area Tech Center757 Old Mulkey RdTompkinsvilleKY42167</v>
      </c>
      <c r="B566" s="29" t="s">
        <v>8225</v>
      </c>
      <c r="C566" t="s">
        <v>3215</v>
      </c>
      <c r="D566" t="s">
        <v>6876</v>
      </c>
      <c r="E566" t="s">
        <v>4590</v>
      </c>
      <c r="F566" t="s">
        <v>4591</v>
      </c>
      <c r="G566" t="s">
        <v>2189</v>
      </c>
      <c r="H566" t="s">
        <v>54</v>
      </c>
      <c r="I566" t="s">
        <v>2190</v>
      </c>
      <c r="J566" t="s">
        <v>1736</v>
      </c>
      <c r="K566" t="s">
        <v>4590</v>
      </c>
      <c r="L566" t="s">
        <v>8834</v>
      </c>
      <c r="M566" t="s">
        <v>3133</v>
      </c>
      <c r="N566" t="s">
        <v>10</v>
      </c>
      <c r="O566" t="s">
        <v>54</v>
      </c>
      <c r="P566" t="s">
        <v>946</v>
      </c>
      <c r="Q566" t="s">
        <v>2663</v>
      </c>
      <c r="R566" t="s">
        <v>1735</v>
      </c>
    </row>
    <row r="567" spans="1:18" x14ac:dyDescent="0.25">
      <c r="A567" s="28" t="str">
        <f t="shared" si="8"/>
        <v>00378522Carl D Perkins Job Corps Ctr478 Meadows BrPrestonsburgKY41653</v>
      </c>
      <c r="B567" s="29" t="s">
        <v>8225</v>
      </c>
      <c r="C567" t="s">
        <v>3215</v>
      </c>
      <c r="D567" t="s">
        <v>6877</v>
      </c>
      <c r="E567" t="s">
        <v>4511</v>
      </c>
      <c r="F567" t="s">
        <v>4512</v>
      </c>
      <c r="G567" t="s">
        <v>934</v>
      </c>
      <c r="H567" t="s">
        <v>54</v>
      </c>
      <c r="I567" t="s">
        <v>935</v>
      </c>
      <c r="J567" t="s">
        <v>1736</v>
      </c>
      <c r="K567" t="s">
        <v>4511</v>
      </c>
      <c r="L567" t="s">
        <v>8835</v>
      </c>
      <c r="M567" t="s">
        <v>3133</v>
      </c>
      <c r="N567" t="s">
        <v>10</v>
      </c>
      <c r="O567" t="s">
        <v>54</v>
      </c>
      <c r="P567" t="s">
        <v>946</v>
      </c>
      <c r="Q567" t="s">
        <v>2663</v>
      </c>
      <c r="R567" t="s">
        <v>1735</v>
      </c>
    </row>
    <row r="568" spans="1:18" x14ac:dyDescent="0.25">
      <c r="A568" s="28" t="str">
        <f t="shared" si="8"/>
        <v>00378522Belfry Area Tech Center25369 Us Highway 119 NBelfryKY41514</v>
      </c>
      <c r="B568" s="29" t="s">
        <v>8225</v>
      </c>
      <c r="C568" t="s">
        <v>3215</v>
      </c>
      <c r="D568" t="s">
        <v>6878</v>
      </c>
      <c r="E568" t="s">
        <v>4593</v>
      </c>
      <c r="F568" t="s">
        <v>4594</v>
      </c>
      <c r="G568" t="s">
        <v>2473</v>
      </c>
      <c r="H568" t="s">
        <v>54</v>
      </c>
      <c r="I568" t="s">
        <v>2474</v>
      </c>
      <c r="J568" t="s">
        <v>1736</v>
      </c>
      <c r="K568" t="s">
        <v>4593</v>
      </c>
      <c r="L568" t="s">
        <v>8836</v>
      </c>
      <c r="M568" t="s">
        <v>3133</v>
      </c>
      <c r="N568" t="s">
        <v>10</v>
      </c>
      <c r="O568" t="s">
        <v>54</v>
      </c>
      <c r="P568" t="s">
        <v>946</v>
      </c>
      <c r="Q568" t="s">
        <v>2663</v>
      </c>
      <c r="R568" t="s">
        <v>1735</v>
      </c>
    </row>
    <row r="569" spans="1:18" x14ac:dyDescent="0.25">
      <c r="A569" s="28" t="str">
        <f t="shared" si="8"/>
        <v>00378522Caldwell Co Reg Career Center130 Vocational School RdPrincetonKY42445</v>
      </c>
      <c r="B569" s="29" t="s">
        <v>8225</v>
      </c>
      <c r="C569" t="s">
        <v>3215</v>
      </c>
      <c r="D569" t="s">
        <v>6879</v>
      </c>
      <c r="E569" t="s">
        <v>4480</v>
      </c>
      <c r="F569" t="s">
        <v>4481</v>
      </c>
      <c r="G569" t="s">
        <v>9</v>
      </c>
      <c r="H569" t="s">
        <v>54</v>
      </c>
      <c r="I569" t="s">
        <v>424</v>
      </c>
      <c r="J569" t="s">
        <v>1736</v>
      </c>
      <c r="K569" t="s">
        <v>4480</v>
      </c>
      <c r="L569" t="s">
        <v>8837</v>
      </c>
      <c r="M569" t="s">
        <v>3133</v>
      </c>
      <c r="N569" t="s">
        <v>10</v>
      </c>
      <c r="O569" t="s">
        <v>54</v>
      </c>
      <c r="P569" t="s">
        <v>946</v>
      </c>
      <c r="Q569" t="s">
        <v>2663</v>
      </c>
      <c r="R569" t="s">
        <v>1735</v>
      </c>
    </row>
    <row r="570" spans="1:18" x14ac:dyDescent="0.25">
      <c r="A570" s="28" t="str">
        <f t="shared" si="8"/>
        <v>00378522Garrard Co Area Tech Center306 W Maple AveLancasterKY40444</v>
      </c>
      <c r="B570" s="29" t="s">
        <v>8225</v>
      </c>
      <c r="C570" t="s">
        <v>3215</v>
      </c>
      <c r="D570" t="s">
        <v>6880</v>
      </c>
      <c r="E570" t="s">
        <v>4474</v>
      </c>
      <c r="F570" t="s">
        <v>4475</v>
      </c>
      <c r="G570" t="s">
        <v>1020</v>
      </c>
      <c r="H570" t="s">
        <v>54</v>
      </c>
      <c r="I570" t="s">
        <v>1021</v>
      </c>
      <c r="J570" t="s">
        <v>1736</v>
      </c>
      <c r="K570" t="s">
        <v>4474</v>
      </c>
      <c r="L570" t="s">
        <v>8838</v>
      </c>
      <c r="M570" t="s">
        <v>3133</v>
      </c>
      <c r="N570" t="s">
        <v>10</v>
      </c>
      <c r="O570" t="s">
        <v>54</v>
      </c>
      <c r="P570" t="s">
        <v>946</v>
      </c>
      <c r="Q570" t="s">
        <v>2663</v>
      </c>
      <c r="R570" t="s">
        <v>1735</v>
      </c>
    </row>
    <row r="571" spans="1:18" x14ac:dyDescent="0.25">
      <c r="A571" s="28" t="str">
        <f t="shared" si="8"/>
        <v>00378522Phelps Area Tech Ky Center11500 Phelps 632 RdPhelpsKY41553</v>
      </c>
      <c r="B571" s="29" t="s">
        <v>8225</v>
      </c>
      <c r="C571" t="s">
        <v>3215</v>
      </c>
      <c r="D571" t="s">
        <v>6881</v>
      </c>
      <c r="E571" t="s">
        <v>4489</v>
      </c>
      <c r="F571" t="s">
        <v>4490</v>
      </c>
      <c r="G571" t="s">
        <v>2469</v>
      </c>
      <c r="H571" t="s">
        <v>54</v>
      </c>
      <c r="I571" t="s">
        <v>2470</v>
      </c>
      <c r="J571" t="s">
        <v>1736</v>
      </c>
      <c r="K571" t="s">
        <v>4489</v>
      </c>
      <c r="L571" t="s">
        <v>8839</v>
      </c>
      <c r="M571" t="s">
        <v>3133</v>
      </c>
      <c r="N571" t="s">
        <v>10</v>
      </c>
      <c r="O571" t="s">
        <v>54</v>
      </c>
      <c r="P571" t="s">
        <v>946</v>
      </c>
      <c r="Q571" t="s">
        <v>2663</v>
      </c>
      <c r="R571" t="s">
        <v>1735</v>
      </c>
    </row>
    <row r="572" spans="1:18" x14ac:dyDescent="0.25">
      <c r="A572" s="28" t="str">
        <f t="shared" ref="A572:A635" si="9">R572&amp;K572&amp;F572&amp;G572&amp;H572&amp;I572</f>
        <v>00378522Four Rivers Career Accademy2740 Moscow AveHickmanKY42050</v>
      </c>
      <c r="B572" s="29" t="s">
        <v>8225</v>
      </c>
      <c r="C572" t="s">
        <v>3215</v>
      </c>
      <c r="D572" t="s">
        <v>6882</v>
      </c>
      <c r="E572" t="s">
        <v>4549</v>
      </c>
      <c r="F572" t="s">
        <v>4284</v>
      </c>
      <c r="G572" t="s">
        <v>1000</v>
      </c>
      <c r="H572" t="s">
        <v>54</v>
      </c>
      <c r="I572" t="s">
        <v>1001</v>
      </c>
      <c r="J572" t="s">
        <v>1736</v>
      </c>
      <c r="K572" t="s">
        <v>4549</v>
      </c>
      <c r="L572" t="s">
        <v>8840</v>
      </c>
      <c r="M572" t="s">
        <v>3133</v>
      </c>
      <c r="N572" t="s">
        <v>10</v>
      </c>
      <c r="O572" t="s">
        <v>54</v>
      </c>
      <c r="P572" t="s">
        <v>946</v>
      </c>
      <c r="Q572" t="s">
        <v>2663</v>
      </c>
      <c r="R572" t="s">
        <v>1735</v>
      </c>
    </row>
    <row r="573" spans="1:18" x14ac:dyDescent="0.25">
      <c r="A573" s="28" t="str">
        <f t="shared" si="9"/>
        <v>00378522Corbin Area Tech Center1909 Snyder StCorbinKY40701</v>
      </c>
      <c r="B573" s="29" t="s">
        <v>8225</v>
      </c>
      <c r="C573" t="s">
        <v>3215</v>
      </c>
      <c r="D573" t="s">
        <v>6883</v>
      </c>
      <c r="E573" t="s">
        <v>4514</v>
      </c>
      <c r="F573" t="s">
        <v>4515</v>
      </c>
      <c r="G573" t="s">
        <v>604</v>
      </c>
      <c r="H573" t="s">
        <v>54</v>
      </c>
      <c r="I573" t="s">
        <v>605</v>
      </c>
      <c r="J573" t="s">
        <v>1736</v>
      </c>
      <c r="K573" t="s">
        <v>4514</v>
      </c>
      <c r="L573" t="s">
        <v>8841</v>
      </c>
      <c r="M573" t="s">
        <v>3133</v>
      </c>
      <c r="N573" t="s">
        <v>10</v>
      </c>
      <c r="O573" t="s">
        <v>54</v>
      </c>
      <c r="P573" t="s">
        <v>946</v>
      </c>
      <c r="Q573" t="s">
        <v>2663</v>
      </c>
      <c r="R573" t="s">
        <v>1735</v>
      </c>
    </row>
    <row r="574" spans="1:18" x14ac:dyDescent="0.25">
      <c r="A574" s="28" t="str">
        <f t="shared" si="9"/>
        <v>00378522Ilead Academy99 Floyd DrCarrolltonKY41008</v>
      </c>
      <c r="B574" s="29" t="s">
        <v>8225</v>
      </c>
      <c r="C574" t="s">
        <v>3215</v>
      </c>
      <c r="D574" t="s">
        <v>6884</v>
      </c>
      <c r="E574" t="s">
        <v>4468</v>
      </c>
      <c r="F574" t="s">
        <v>4469</v>
      </c>
      <c r="G574" t="s">
        <v>468</v>
      </c>
      <c r="H574" t="s">
        <v>54</v>
      </c>
      <c r="I574" t="s">
        <v>469</v>
      </c>
      <c r="J574" t="s">
        <v>1736</v>
      </c>
      <c r="K574" t="s">
        <v>4468</v>
      </c>
      <c r="L574" t="s">
        <v>8842</v>
      </c>
      <c r="M574" t="s">
        <v>3133</v>
      </c>
      <c r="N574" t="s">
        <v>10</v>
      </c>
      <c r="O574" t="s">
        <v>54</v>
      </c>
      <c r="P574" t="s">
        <v>946</v>
      </c>
      <c r="Q574" t="s">
        <v>2663</v>
      </c>
      <c r="R574" t="s">
        <v>1735</v>
      </c>
    </row>
    <row r="575" spans="1:18" x14ac:dyDescent="0.25">
      <c r="A575" s="28" t="str">
        <f t="shared" si="9"/>
        <v>00378522Martin Co Area Technology Ctr7900 Highway 645InezKY41224</v>
      </c>
      <c r="B575" s="29" t="s">
        <v>8225</v>
      </c>
      <c r="C575" t="s">
        <v>3215</v>
      </c>
      <c r="D575" t="s">
        <v>6885</v>
      </c>
      <c r="E575" t="s">
        <v>4568</v>
      </c>
      <c r="F575" t="s">
        <v>4569</v>
      </c>
      <c r="G575" t="s">
        <v>2064</v>
      </c>
      <c r="H575" t="s">
        <v>54</v>
      </c>
      <c r="I575" t="s">
        <v>2065</v>
      </c>
      <c r="J575" t="s">
        <v>1736</v>
      </c>
      <c r="K575" t="s">
        <v>4568</v>
      </c>
      <c r="L575" t="s">
        <v>8843</v>
      </c>
      <c r="M575" t="s">
        <v>3133</v>
      </c>
      <c r="N575" t="s">
        <v>10</v>
      </c>
      <c r="O575" t="s">
        <v>54</v>
      </c>
      <c r="P575" t="s">
        <v>946</v>
      </c>
      <c r="Q575" t="s">
        <v>2663</v>
      </c>
      <c r="R575" t="s">
        <v>1735</v>
      </c>
    </row>
    <row r="576" spans="1:18" x14ac:dyDescent="0.25">
      <c r="A576" s="28" t="str">
        <f t="shared" si="9"/>
        <v>00378522Appalachian Challenge AcademyPo Box 539Grays KnobKY40829</v>
      </c>
      <c r="B576" s="29" t="s">
        <v>8225</v>
      </c>
      <c r="C576" t="s">
        <v>3215</v>
      </c>
      <c r="D576" t="s">
        <v>6886</v>
      </c>
      <c r="E576" t="s">
        <v>4607</v>
      </c>
      <c r="F576" t="s">
        <v>4608</v>
      </c>
      <c r="G576" t="s">
        <v>4609</v>
      </c>
      <c r="H576" t="s">
        <v>54</v>
      </c>
      <c r="I576" t="s">
        <v>4610</v>
      </c>
      <c r="J576" t="s">
        <v>1736</v>
      </c>
      <c r="K576" t="s">
        <v>4607</v>
      </c>
      <c r="L576" t="s">
        <v>8844</v>
      </c>
      <c r="M576" t="s">
        <v>3133</v>
      </c>
      <c r="N576" t="s">
        <v>10</v>
      </c>
      <c r="O576" t="s">
        <v>54</v>
      </c>
      <c r="P576" t="s">
        <v>946</v>
      </c>
      <c r="Q576" t="s">
        <v>2663</v>
      </c>
      <c r="R576" t="s">
        <v>1735</v>
      </c>
    </row>
    <row r="577" spans="1:18" x14ac:dyDescent="0.25">
      <c r="A577" s="28" t="str">
        <f t="shared" si="9"/>
        <v>00378522West Kentucky Cmty Tech ClgPo Box 7380PaducahKY42002</v>
      </c>
      <c r="B577" s="29" t="s">
        <v>8225</v>
      </c>
      <c r="C577" t="s">
        <v>3215</v>
      </c>
      <c r="D577" t="s">
        <v>6887</v>
      </c>
      <c r="E577" t="s">
        <v>4531</v>
      </c>
      <c r="F577" t="s">
        <v>4532</v>
      </c>
      <c r="G577" t="s">
        <v>2089</v>
      </c>
      <c r="H577" t="s">
        <v>54</v>
      </c>
      <c r="I577" t="s">
        <v>4533</v>
      </c>
      <c r="J577" t="s">
        <v>1736</v>
      </c>
      <c r="K577" t="s">
        <v>4531</v>
      </c>
      <c r="L577" t="s">
        <v>8845</v>
      </c>
      <c r="M577" t="s">
        <v>3133</v>
      </c>
      <c r="N577" t="s">
        <v>10</v>
      </c>
      <c r="O577" t="s">
        <v>54</v>
      </c>
      <c r="P577" t="s">
        <v>946</v>
      </c>
      <c r="Q577" t="s">
        <v>2663</v>
      </c>
      <c r="R577" t="s">
        <v>1735</v>
      </c>
    </row>
    <row r="578" spans="1:18" x14ac:dyDescent="0.25">
      <c r="A578" s="28" t="str">
        <f t="shared" si="9"/>
        <v>00378522Russell Area Tech Center705 Red Devil LnRussellKY41169</v>
      </c>
      <c r="B578" s="29" t="s">
        <v>8225</v>
      </c>
      <c r="C578" t="s">
        <v>3215</v>
      </c>
      <c r="D578" t="s">
        <v>6888</v>
      </c>
      <c r="E578" t="s">
        <v>4574</v>
      </c>
      <c r="F578" t="s">
        <v>4575</v>
      </c>
      <c r="G578" t="s">
        <v>2595</v>
      </c>
      <c r="H578" t="s">
        <v>54</v>
      </c>
      <c r="I578" t="s">
        <v>2539</v>
      </c>
      <c r="J578" t="s">
        <v>1736</v>
      </c>
      <c r="K578" t="s">
        <v>4574</v>
      </c>
      <c r="L578" t="s">
        <v>8846</v>
      </c>
      <c r="M578" t="s">
        <v>3133</v>
      </c>
      <c r="N578" t="s">
        <v>10</v>
      </c>
      <c r="O578" t="s">
        <v>54</v>
      </c>
      <c r="P578" t="s">
        <v>946</v>
      </c>
      <c r="Q578" t="s">
        <v>2663</v>
      </c>
      <c r="R578" t="s">
        <v>1735</v>
      </c>
    </row>
    <row r="579" spans="1:18" x14ac:dyDescent="0.25">
      <c r="A579" s="28" t="str">
        <f t="shared" si="9"/>
        <v>00378522Madison Co Area Tech Center703 N 2nd StRichmondKY40475</v>
      </c>
      <c r="B579" s="29" t="s">
        <v>8225</v>
      </c>
      <c r="C579" t="s">
        <v>3215</v>
      </c>
      <c r="D579" t="s">
        <v>6889</v>
      </c>
      <c r="E579" t="s">
        <v>4495</v>
      </c>
      <c r="F579" t="s">
        <v>4496</v>
      </c>
      <c r="G579" t="s">
        <v>1740</v>
      </c>
      <c r="H579" t="s">
        <v>54</v>
      </c>
      <c r="I579" t="s">
        <v>1741</v>
      </c>
      <c r="J579" t="s">
        <v>1736</v>
      </c>
      <c r="K579" t="s">
        <v>4495</v>
      </c>
      <c r="L579" t="s">
        <v>8847</v>
      </c>
      <c r="M579" t="s">
        <v>3133</v>
      </c>
      <c r="N579" t="s">
        <v>10</v>
      </c>
      <c r="O579" t="s">
        <v>54</v>
      </c>
      <c r="P579" t="s">
        <v>946</v>
      </c>
      <c r="Q579" t="s">
        <v>2663</v>
      </c>
      <c r="R579" t="s">
        <v>1735</v>
      </c>
    </row>
    <row r="580" spans="1:18" x14ac:dyDescent="0.25">
      <c r="A580" s="28" t="str">
        <f t="shared" si="9"/>
        <v>00378522Marion Co Area Tech Center721 E Main StLebanonKY40033</v>
      </c>
      <c r="B580" s="29" t="s">
        <v>8225</v>
      </c>
      <c r="C580" t="s">
        <v>3215</v>
      </c>
      <c r="D580" t="s">
        <v>6890</v>
      </c>
      <c r="E580" t="s">
        <v>4498</v>
      </c>
      <c r="F580" t="s">
        <v>4499</v>
      </c>
      <c r="G580" t="s">
        <v>2027</v>
      </c>
      <c r="H580" t="s">
        <v>54</v>
      </c>
      <c r="I580" t="s">
        <v>2028</v>
      </c>
      <c r="J580" t="s">
        <v>1736</v>
      </c>
      <c r="K580" t="s">
        <v>4498</v>
      </c>
      <c r="L580" t="s">
        <v>8848</v>
      </c>
      <c r="M580" t="s">
        <v>3133</v>
      </c>
      <c r="N580" t="s">
        <v>10</v>
      </c>
      <c r="O580" t="s">
        <v>54</v>
      </c>
      <c r="P580" t="s">
        <v>946</v>
      </c>
      <c r="Q580" t="s">
        <v>2663</v>
      </c>
      <c r="R580" t="s">
        <v>1735</v>
      </c>
    </row>
    <row r="581" spans="1:18" x14ac:dyDescent="0.25">
      <c r="A581" s="28" t="str">
        <f t="shared" si="9"/>
        <v>00378522Kentucky Tech Paducah2400 Adams StPaducahKY42003</v>
      </c>
      <c r="B581" s="29" t="s">
        <v>8225</v>
      </c>
      <c r="C581" t="s">
        <v>3215</v>
      </c>
      <c r="D581" t="s">
        <v>6891</v>
      </c>
      <c r="E581" t="s">
        <v>4459</v>
      </c>
      <c r="F581" t="s">
        <v>4460</v>
      </c>
      <c r="G581" t="s">
        <v>2089</v>
      </c>
      <c r="H581" t="s">
        <v>54</v>
      </c>
      <c r="I581" t="s">
        <v>2099</v>
      </c>
      <c r="J581" t="s">
        <v>1736</v>
      </c>
      <c r="K581" t="s">
        <v>4459</v>
      </c>
      <c r="L581" t="s">
        <v>8849</v>
      </c>
      <c r="M581" t="s">
        <v>3133</v>
      </c>
      <c r="N581" t="s">
        <v>10</v>
      </c>
      <c r="O581" t="s">
        <v>54</v>
      </c>
      <c r="P581" t="s">
        <v>946</v>
      </c>
      <c r="Q581" t="s">
        <v>2663</v>
      </c>
      <c r="R581" t="s">
        <v>1735</v>
      </c>
    </row>
    <row r="582" spans="1:18" x14ac:dyDescent="0.25">
      <c r="A582" s="28" t="str">
        <f t="shared" si="9"/>
        <v>00378522Montgomery Co Area Tech Center682 Woodford DrMt SterlingKY40353</v>
      </c>
      <c r="B582" s="29" t="s">
        <v>8225</v>
      </c>
      <c r="C582" t="s">
        <v>3215</v>
      </c>
      <c r="D582" t="s">
        <v>6892</v>
      </c>
      <c r="E582" t="s">
        <v>4456</v>
      </c>
      <c r="F582" t="s">
        <v>4457</v>
      </c>
      <c r="G582" t="s">
        <v>2199</v>
      </c>
      <c r="H582" t="s">
        <v>54</v>
      </c>
      <c r="I582" t="s">
        <v>2200</v>
      </c>
      <c r="J582" t="s">
        <v>1736</v>
      </c>
      <c r="K582" t="s">
        <v>4456</v>
      </c>
      <c r="L582" t="s">
        <v>8850</v>
      </c>
      <c r="M582" t="s">
        <v>3133</v>
      </c>
      <c r="N582" t="s">
        <v>10</v>
      </c>
      <c r="O582" t="s">
        <v>54</v>
      </c>
      <c r="P582" t="s">
        <v>946</v>
      </c>
      <c r="Q582" t="s">
        <v>2663</v>
      </c>
      <c r="R582" t="s">
        <v>1735</v>
      </c>
    </row>
    <row r="583" spans="1:18" x14ac:dyDescent="0.25">
      <c r="A583" s="28" t="str">
        <f t="shared" si="9"/>
        <v>00378522Morgan Co Area Tech CenterPo Box 249West LibertyKY41472</v>
      </c>
      <c r="B583" s="29" t="s">
        <v>8225</v>
      </c>
      <c r="C583" t="s">
        <v>3215</v>
      </c>
      <c r="D583" t="s">
        <v>6893</v>
      </c>
      <c r="E583" t="s">
        <v>4602</v>
      </c>
      <c r="F583" t="s">
        <v>4251</v>
      </c>
      <c r="G583" t="s">
        <v>2212</v>
      </c>
      <c r="H583" t="s">
        <v>54</v>
      </c>
      <c r="I583" t="s">
        <v>2213</v>
      </c>
      <c r="J583" t="s">
        <v>1736</v>
      </c>
      <c r="K583" t="s">
        <v>4602</v>
      </c>
      <c r="L583" t="s">
        <v>8851</v>
      </c>
      <c r="M583" t="s">
        <v>3133</v>
      </c>
      <c r="N583" t="s">
        <v>10</v>
      </c>
      <c r="O583" t="s">
        <v>54</v>
      </c>
      <c r="P583" t="s">
        <v>946</v>
      </c>
      <c r="Q583" t="s">
        <v>2663</v>
      </c>
      <c r="R583" t="s">
        <v>1735</v>
      </c>
    </row>
    <row r="584" spans="1:18" x14ac:dyDescent="0.25">
      <c r="A584" s="28" t="str">
        <f t="shared" si="9"/>
        <v>00378522Clinton Co Area Tech Center1273 Ky Highway 90 W Ste 3AlbanyKY42602</v>
      </c>
      <c r="B584" s="29" t="s">
        <v>8225</v>
      </c>
      <c r="C584" t="s">
        <v>3215</v>
      </c>
      <c r="D584" t="s">
        <v>6894</v>
      </c>
      <c r="E584" t="s">
        <v>4492</v>
      </c>
      <c r="F584" t="s">
        <v>4493</v>
      </c>
      <c r="G584" t="s">
        <v>592</v>
      </c>
      <c r="H584" t="s">
        <v>54</v>
      </c>
      <c r="I584" t="s">
        <v>593</v>
      </c>
      <c r="J584" t="s">
        <v>1736</v>
      </c>
      <c r="K584" t="s">
        <v>4492</v>
      </c>
      <c r="L584" t="s">
        <v>8852</v>
      </c>
      <c r="M584" t="s">
        <v>3133</v>
      </c>
      <c r="N584" t="s">
        <v>10</v>
      </c>
      <c r="O584" t="s">
        <v>54</v>
      </c>
      <c r="P584" t="s">
        <v>946</v>
      </c>
      <c r="Q584" t="s">
        <v>2663</v>
      </c>
      <c r="R584" t="s">
        <v>1735</v>
      </c>
    </row>
    <row r="585" spans="1:18" x14ac:dyDescent="0.25">
      <c r="A585" s="28" t="str">
        <f t="shared" si="9"/>
        <v>00378522Barren Co Area Tech Center491 Trojan TrlGlasgowKY42141</v>
      </c>
      <c r="B585" s="29" t="s">
        <v>8225</v>
      </c>
      <c r="C585" t="s">
        <v>3215</v>
      </c>
      <c r="D585" t="s">
        <v>6895</v>
      </c>
      <c r="E585" t="s">
        <v>4477</v>
      </c>
      <c r="F585" t="s">
        <v>4478</v>
      </c>
      <c r="G585" t="s">
        <v>134</v>
      </c>
      <c r="H585" t="s">
        <v>54</v>
      </c>
      <c r="I585" t="s">
        <v>135</v>
      </c>
      <c r="J585" t="s">
        <v>1736</v>
      </c>
      <c r="K585" t="s">
        <v>4477</v>
      </c>
      <c r="L585" t="s">
        <v>8853</v>
      </c>
      <c r="M585" t="s">
        <v>3133</v>
      </c>
      <c r="N585" t="s">
        <v>10</v>
      </c>
      <c r="O585" t="s">
        <v>54</v>
      </c>
      <c r="P585" t="s">
        <v>946</v>
      </c>
      <c r="Q585" t="s">
        <v>2663</v>
      </c>
      <c r="R585" t="s">
        <v>1735</v>
      </c>
    </row>
    <row r="586" spans="1:18" x14ac:dyDescent="0.25">
      <c r="A586" s="28" t="str">
        <f t="shared" si="9"/>
        <v>00378522Ohio Co Area Tech Center1406 S Main StHartfordKY42347</v>
      </c>
      <c r="B586" s="29" t="s">
        <v>8225</v>
      </c>
      <c r="C586" t="s">
        <v>3215</v>
      </c>
      <c r="D586" t="s">
        <v>6896</v>
      </c>
      <c r="E586" t="s">
        <v>4596</v>
      </c>
      <c r="F586" t="s">
        <v>4597</v>
      </c>
      <c r="G586" t="s">
        <v>2314</v>
      </c>
      <c r="H586" t="s">
        <v>54</v>
      </c>
      <c r="I586" t="s">
        <v>2315</v>
      </c>
      <c r="J586" t="s">
        <v>1736</v>
      </c>
      <c r="K586" t="s">
        <v>4596</v>
      </c>
      <c r="L586" t="s">
        <v>8854</v>
      </c>
      <c r="M586" t="s">
        <v>3133</v>
      </c>
      <c r="N586" t="s">
        <v>10</v>
      </c>
      <c r="O586" t="s">
        <v>54</v>
      </c>
      <c r="P586" t="s">
        <v>946</v>
      </c>
      <c r="Q586" t="s">
        <v>2663</v>
      </c>
      <c r="R586" t="s">
        <v>1735</v>
      </c>
    </row>
    <row r="587" spans="1:18" x14ac:dyDescent="0.25">
      <c r="A587" s="28" t="str">
        <f t="shared" si="9"/>
        <v>00378522Floyd Co Area Tech Center1024 Ky Route 122MartinKY41649</v>
      </c>
      <c r="B587" s="29" t="s">
        <v>8225</v>
      </c>
      <c r="C587" t="s">
        <v>3215</v>
      </c>
      <c r="D587" t="s">
        <v>6897</v>
      </c>
      <c r="E587" t="s">
        <v>4580</v>
      </c>
      <c r="F587" t="s">
        <v>4581</v>
      </c>
      <c r="G587" t="s">
        <v>929</v>
      </c>
      <c r="H587" t="s">
        <v>54</v>
      </c>
      <c r="I587" t="s">
        <v>930</v>
      </c>
      <c r="J587" t="s">
        <v>1736</v>
      </c>
      <c r="K587" t="s">
        <v>4580</v>
      </c>
      <c r="L587" t="s">
        <v>8855</v>
      </c>
      <c r="M587" t="s">
        <v>3133</v>
      </c>
      <c r="N587" t="s">
        <v>10</v>
      </c>
      <c r="O587" t="s">
        <v>54</v>
      </c>
      <c r="P587" t="s">
        <v>946</v>
      </c>
      <c r="Q587" t="s">
        <v>2663</v>
      </c>
      <c r="R587" t="s">
        <v>1735</v>
      </c>
    </row>
    <row r="588" spans="1:18" x14ac:dyDescent="0.25">
      <c r="A588" s="28" t="str">
        <f t="shared" si="9"/>
        <v>00378522Meade Co Area Tech Center110 Greer StBrandenburgKY40108</v>
      </c>
      <c r="B588" s="29" t="s">
        <v>8225</v>
      </c>
      <c r="C588" t="s">
        <v>3215</v>
      </c>
      <c r="D588" t="s">
        <v>6898</v>
      </c>
      <c r="E588" t="s">
        <v>4546</v>
      </c>
      <c r="F588" t="s">
        <v>4547</v>
      </c>
      <c r="G588" t="s">
        <v>2136</v>
      </c>
      <c r="H588" t="s">
        <v>54</v>
      </c>
      <c r="I588" t="s">
        <v>2137</v>
      </c>
      <c r="J588" t="s">
        <v>1736</v>
      </c>
      <c r="K588" t="s">
        <v>4546</v>
      </c>
      <c r="L588" t="s">
        <v>8856</v>
      </c>
      <c r="M588" t="s">
        <v>3133</v>
      </c>
      <c r="N588" t="s">
        <v>10</v>
      </c>
      <c r="O588" t="s">
        <v>54</v>
      </c>
      <c r="P588" t="s">
        <v>946</v>
      </c>
      <c r="Q588" t="s">
        <v>2663</v>
      </c>
      <c r="R588" t="s">
        <v>1735</v>
      </c>
    </row>
    <row r="589" spans="1:18" x14ac:dyDescent="0.25">
      <c r="A589" s="28" t="str">
        <f t="shared" si="9"/>
        <v>00378522Harrodsburg Area Tech Center661 Tapp RdHarrodsburgKY40330</v>
      </c>
      <c r="B589" s="29" t="s">
        <v>8225</v>
      </c>
      <c r="C589" t="s">
        <v>3215</v>
      </c>
      <c r="D589" t="s">
        <v>6899</v>
      </c>
      <c r="E589" t="s">
        <v>4557</v>
      </c>
      <c r="F589" t="s">
        <v>4558</v>
      </c>
      <c r="G589" t="s">
        <v>2166</v>
      </c>
      <c r="H589" t="s">
        <v>54</v>
      </c>
      <c r="I589" t="s">
        <v>2167</v>
      </c>
      <c r="J589" t="s">
        <v>1736</v>
      </c>
      <c r="K589" t="s">
        <v>4557</v>
      </c>
      <c r="L589" t="s">
        <v>8857</v>
      </c>
      <c r="M589" t="s">
        <v>3133</v>
      </c>
      <c r="N589" t="s">
        <v>10</v>
      </c>
      <c r="O589" t="s">
        <v>54</v>
      </c>
      <c r="P589" t="s">
        <v>946</v>
      </c>
      <c r="Q589" t="s">
        <v>2663</v>
      </c>
      <c r="R589" t="s">
        <v>1735</v>
      </c>
    </row>
    <row r="590" spans="1:18" x14ac:dyDescent="0.25">
      <c r="A590" s="28" t="str">
        <f t="shared" si="9"/>
        <v>00378522Millard Area Tech Center7925 Millard HwyPikevilleKY41501</v>
      </c>
      <c r="B590" s="29" t="s">
        <v>8225</v>
      </c>
      <c r="C590" t="s">
        <v>3215</v>
      </c>
      <c r="D590" t="s">
        <v>6900</v>
      </c>
      <c r="E590" t="s">
        <v>4562</v>
      </c>
      <c r="F590" t="s">
        <v>4563</v>
      </c>
      <c r="G590" t="s">
        <v>2455</v>
      </c>
      <c r="H590" t="s">
        <v>54</v>
      </c>
      <c r="I590" t="s">
        <v>2456</v>
      </c>
      <c r="J590" t="s">
        <v>1736</v>
      </c>
      <c r="K590" t="s">
        <v>4562</v>
      </c>
      <c r="L590" t="s">
        <v>8858</v>
      </c>
      <c r="M590" t="s">
        <v>3133</v>
      </c>
      <c r="N590" t="s">
        <v>10</v>
      </c>
      <c r="O590" t="s">
        <v>54</v>
      </c>
      <c r="P590" t="s">
        <v>946</v>
      </c>
      <c r="Q590" t="s">
        <v>2663</v>
      </c>
      <c r="R590" t="s">
        <v>1735</v>
      </c>
    </row>
    <row r="591" spans="1:18" x14ac:dyDescent="0.25">
      <c r="A591" s="28" t="str">
        <f t="shared" si="9"/>
        <v>00378522Knox Co Area Tech Center210 Wall StBarbourvilleKY40906</v>
      </c>
      <c r="B591" s="29" t="s">
        <v>8225</v>
      </c>
      <c r="C591" t="s">
        <v>3215</v>
      </c>
      <c r="D591" t="s">
        <v>6901</v>
      </c>
      <c r="E591" t="s">
        <v>4465</v>
      </c>
      <c r="F591" t="s">
        <v>4466</v>
      </c>
      <c r="G591" t="s">
        <v>116</v>
      </c>
      <c r="H591" t="s">
        <v>54</v>
      </c>
      <c r="I591" t="s">
        <v>117</v>
      </c>
      <c r="J591" t="s">
        <v>1736</v>
      </c>
      <c r="K591" t="s">
        <v>4465</v>
      </c>
      <c r="L591" t="s">
        <v>8859</v>
      </c>
      <c r="M591" t="s">
        <v>3133</v>
      </c>
      <c r="N591" t="s">
        <v>10</v>
      </c>
      <c r="O591" t="s">
        <v>54</v>
      </c>
      <c r="P591" t="s">
        <v>946</v>
      </c>
      <c r="Q591" t="s">
        <v>2663</v>
      </c>
      <c r="R591" t="s">
        <v>1735</v>
      </c>
    </row>
    <row r="592" spans="1:18" x14ac:dyDescent="0.25">
      <c r="A592" s="28" t="str">
        <f t="shared" si="9"/>
        <v>00378522Gatton Acad Math-Science in KY1906 College Heights BlvdBowling GreenKY42101</v>
      </c>
      <c r="B592" s="29" t="s">
        <v>8225</v>
      </c>
      <c r="C592" t="s">
        <v>3215</v>
      </c>
      <c r="D592" t="s">
        <v>6902</v>
      </c>
      <c r="E592" t="s">
        <v>4537</v>
      </c>
      <c r="F592" t="s">
        <v>4538</v>
      </c>
      <c r="G592" t="s">
        <v>267</v>
      </c>
      <c r="H592" t="s">
        <v>54</v>
      </c>
      <c r="I592" t="s">
        <v>268</v>
      </c>
      <c r="J592" t="s">
        <v>1736</v>
      </c>
      <c r="K592" t="s">
        <v>4537</v>
      </c>
      <c r="L592" t="s">
        <v>8860</v>
      </c>
      <c r="M592" t="s">
        <v>3133</v>
      </c>
      <c r="N592" t="s">
        <v>10</v>
      </c>
      <c r="O592" t="s">
        <v>54</v>
      </c>
      <c r="P592" t="s">
        <v>946</v>
      </c>
      <c r="Q592" t="s">
        <v>2663</v>
      </c>
      <c r="R592" t="s">
        <v>1735</v>
      </c>
    </row>
    <row r="593" spans="1:18" x14ac:dyDescent="0.25">
      <c r="A593" s="28" t="str">
        <f t="shared" si="9"/>
        <v>00378522Butler Co Area Technical Ctr178 Academic Way Dept 400MorgantownKY42261</v>
      </c>
      <c r="B593" s="29" t="s">
        <v>8225</v>
      </c>
      <c r="C593" t="s">
        <v>3215</v>
      </c>
      <c r="D593" t="s">
        <v>6903</v>
      </c>
      <c r="E593" t="s">
        <v>4583</v>
      </c>
      <c r="F593" t="s">
        <v>4584</v>
      </c>
      <c r="G593" t="s">
        <v>414</v>
      </c>
      <c r="H593" t="s">
        <v>54</v>
      </c>
      <c r="I593" t="s">
        <v>415</v>
      </c>
      <c r="J593" t="s">
        <v>1736</v>
      </c>
      <c r="K593" t="s">
        <v>4583</v>
      </c>
      <c r="L593" t="s">
        <v>8861</v>
      </c>
      <c r="M593" t="s">
        <v>3133</v>
      </c>
      <c r="N593" t="s">
        <v>10</v>
      </c>
      <c r="O593" t="s">
        <v>54</v>
      </c>
      <c r="P593" t="s">
        <v>946</v>
      </c>
      <c r="Q593" t="s">
        <v>2663</v>
      </c>
      <c r="R593" t="s">
        <v>1735</v>
      </c>
    </row>
    <row r="594" spans="1:18" x14ac:dyDescent="0.25">
      <c r="A594" s="28" t="str">
        <f t="shared" si="9"/>
        <v>00378522Black Mountain Elem School1555 Highway 215EvartsKY40828</v>
      </c>
      <c r="B594" s="29" t="s">
        <v>8225</v>
      </c>
      <c r="C594" t="s">
        <v>3215</v>
      </c>
      <c r="D594" t="s">
        <v>3280</v>
      </c>
      <c r="E594" t="s">
        <v>1176</v>
      </c>
      <c r="F594" t="s">
        <v>1177</v>
      </c>
      <c r="G594" t="s">
        <v>1178</v>
      </c>
      <c r="H594" t="s">
        <v>54</v>
      </c>
      <c r="I594" t="s">
        <v>1179</v>
      </c>
      <c r="J594" t="s">
        <v>1736</v>
      </c>
      <c r="K594" t="s">
        <v>1176</v>
      </c>
      <c r="L594" t="s">
        <v>8862</v>
      </c>
      <c r="M594" t="s">
        <v>3133</v>
      </c>
      <c r="N594" t="s">
        <v>10</v>
      </c>
      <c r="O594" t="s">
        <v>54</v>
      </c>
      <c r="P594" t="s">
        <v>946</v>
      </c>
      <c r="Q594" t="s">
        <v>2663</v>
      </c>
      <c r="R594" t="s">
        <v>1735</v>
      </c>
    </row>
    <row r="595" spans="1:18" x14ac:dyDescent="0.25">
      <c r="A595" s="28" t="str">
        <f t="shared" si="9"/>
        <v>00378522Cawood Elementary SchoolPo Box 308CawoodKY40815</v>
      </c>
      <c r="B595" s="29" t="s">
        <v>8225</v>
      </c>
      <c r="C595" t="s">
        <v>3215</v>
      </c>
      <c r="D595" t="s">
        <v>3356</v>
      </c>
      <c r="E595" t="s">
        <v>1181</v>
      </c>
      <c r="F595" t="s">
        <v>4379</v>
      </c>
      <c r="G595" t="s">
        <v>1182</v>
      </c>
      <c r="H595" t="s">
        <v>54</v>
      </c>
      <c r="I595" t="s">
        <v>1183</v>
      </c>
      <c r="J595" t="s">
        <v>1736</v>
      </c>
      <c r="K595" t="s">
        <v>1181</v>
      </c>
      <c r="L595" t="s">
        <v>8863</v>
      </c>
      <c r="M595" t="s">
        <v>3133</v>
      </c>
      <c r="N595" t="s">
        <v>10</v>
      </c>
      <c r="O595" t="s">
        <v>54</v>
      </c>
      <c r="P595" t="s">
        <v>946</v>
      </c>
      <c r="Q595" t="s">
        <v>2663</v>
      </c>
      <c r="R595" t="s">
        <v>1735</v>
      </c>
    </row>
    <row r="596" spans="1:18" x14ac:dyDescent="0.25">
      <c r="A596" s="28" t="str">
        <f t="shared" si="9"/>
        <v>00378522Harlan Co School District251 Ball Park RdHarlanKY40831</v>
      </c>
      <c r="B596" s="29" t="s">
        <v>8225</v>
      </c>
      <c r="C596" t="s">
        <v>3215</v>
      </c>
      <c r="D596" t="s">
        <v>3502</v>
      </c>
      <c r="E596" t="s">
        <v>1174</v>
      </c>
      <c r="F596" t="s">
        <v>3118</v>
      </c>
      <c r="G596" t="s">
        <v>1199</v>
      </c>
      <c r="H596" t="s">
        <v>54</v>
      </c>
      <c r="I596" t="s">
        <v>1200</v>
      </c>
      <c r="J596" t="s">
        <v>1736</v>
      </c>
      <c r="K596" t="s">
        <v>1174</v>
      </c>
      <c r="L596" t="s">
        <v>8864</v>
      </c>
      <c r="M596" t="s">
        <v>3133</v>
      </c>
      <c r="N596" t="s">
        <v>10</v>
      </c>
      <c r="O596" t="s">
        <v>54</v>
      </c>
      <c r="P596" t="s">
        <v>946</v>
      </c>
      <c r="Q596" t="s">
        <v>2663</v>
      </c>
      <c r="R596" t="s">
        <v>1735</v>
      </c>
    </row>
    <row r="597" spans="1:18" x14ac:dyDescent="0.25">
      <c r="A597" s="28" t="str">
        <f t="shared" si="9"/>
        <v>00378522Cumberland Elementary School322 Golf Course RdCumberlandKY40823</v>
      </c>
      <c r="B597" s="29" t="s">
        <v>8225</v>
      </c>
      <c r="C597" t="s">
        <v>3215</v>
      </c>
      <c r="D597" t="s">
        <v>3411</v>
      </c>
      <c r="E597" t="s">
        <v>1185</v>
      </c>
      <c r="F597" t="s">
        <v>1186</v>
      </c>
      <c r="G597" t="s">
        <v>1187</v>
      </c>
      <c r="H597" t="s">
        <v>54</v>
      </c>
      <c r="I597" t="s">
        <v>1188</v>
      </c>
      <c r="J597" t="s">
        <v>1736</v>
      </c>
      <c r="K597" t="s">
        <v>1185</v>
      </c>
      <c r="L597" t="s">
        <v>8865</v>
      </c>
      <c r="M597" t="s">
        <v>3133</v>
      </c>
      <c r="N597" t="s">
        <v>10</v>
      </c>
      <c r="O597" t="s">
        <v>54</v>
      </c>
      <c r="P597" t="s">
        <v>946</v>
      </c>
      <c r="Q597" t="s">
        <v>2663</v>
      </c>
      <c r="R597" t="s">
        <v>1735</v>
      </c>
    </row>
    <row r="598" spans="1:18" x14ac:dyDescent="0.25">
      <c r="A598" s="28" t="str">
        <f t="shared" si="9"/>
        <v>00378522Evarts Elementary School132 Keister StEvartsKY40828</v>
      </c>
      <c r="B598" s="29" t="s">
        <v>8225</v>
      </c>
      <c r="C598" t="s">
        <v>3215</v>
      </c>
      <c r="D598" t="s">
        <v>3456</v>
      </c>
      <c r="E598" t="s">
        <v>1190</v>
      </c>
      <c r="F598" t="s">
        <v>1191</v>
      </c>
      <c r="G598" t="s">
        <v>1178</v>
      </c>
      <c r="H598" t="s">
        <v>54</v>
      </c>
      <c r="I598" t="s">
        <v>1179</v>
      </c>
      <c r="J598" t="s">
        <v>1736</v>
      </c>
      <c r="K598" t="s">
        <v>1190</v>
      </c>
      <c r="L598" t="s">
        <v>8866</v>
      </c>
      <c r="M598" t="s">
        <v>3133</v>
      </c>
      <c r="N598" t="s">
        <v>10</v>
      </c>
      <c r="O598" t="s">
        <v>54</v>
      </c>
      <c r="P598" t="s">
        <v>946</v>
      </c>
      <c r="Q598" t="s">
        <v>2663</v>
      </c>
      <c r="R598" t="s">
        <v>1735</v>
      </c>
    </row>
    <row r="599" spans="1:18" x14ac:dyDescent="0.25">
      <c r="A599" s="28" t="str">
        <f t="shared" si="9"/>
        <v>00378522Green Hills Elementary SchoolPo Box 9BledsoeKY40810</v>
      </c>
      <c r="B599" s="29" t="s">
        <v>8225</v>
      </c>
      <c r="C599" t="s">
        <v>3215</v>
      </c>
      <c r="D599" t="s">
        <v>3496</v>
      </c>
      <c r="E599" t="s">
        <v>1193</v>
      </c>
      <c r="F599" t="s">
        <v>4139</v>
      </c>
      <c r="G599" t="s">
        <v>1194</v>
      </c>
      <c r="H599" t="s">
        <v>54</v>
      </c>
      <c r="I599" t="s">
        <v>1195</v>
      </c>
      <c r="J599" t="s">
        <v>1736</v>
      </c>
      <c r="K599" t="s">
        <v>1193</v>
      </c>
      <c r="L599" t="s">
        <v>8867</v>
      </c>
      <c r="M599" t="s">
        <v>3133</v>
      </c>
      <c r="N599" t="s">
        <v>10</v>
      </c>
      <c r="O599" t="s">
        <v>54</v>
      </c>
      <c r="P599" t="s">
        <v>946</v>
      </c>
      <c r="Q599" t="s">
        <v>2663</v>
      </c>
      <c r="R599" t="s">
        <v>1735</v>
      </c>
    </row>
    <row r="600" spans="1:18" x14ac:dyDescent="0.25">
      <c r="A600" s="28" t="str">
        <f t="shared" si="9"/>
        <v>00378522James A Cawood Elem School279 Ball Park RdHarlanKY40831</v>
      </c>
      <c r="B600" s="29" t="s">
        <v>8225</v>
      </c>
      <c r="C600" t="s">
        <v>3215</v>
      </c>
      <c r="D600" t="s">
        <v>3534</v>
      </c>
      <c r="E600" t="s">
        <v>1197</v>
      </c>
      <c r="F600" t="s">
        <v>1198</v>
      </c>
      <c r="G600" t="s">
        <v>1199</v>
      </c>
      <c r="H600" t="s">
        <v>54</v>
      </c>
      <c r="I600" t="s">
        <v>1200</v>
      </c>
      <c r="J600" t="s">
        <v>1736</v>
      </c>
      <c r="K600" t="s">
        <v>1197</v>
      </c>
      <c r="L600" t="s">
        <v>8868</v>
      </c>
      <c r="M600" t="s">
        <v>3133</v>
      </c>
      <c r="N600" t="s">
        <v>10</v>
      </c>
      <c r="O600" t="s">
        <v>54</v>
      </c>
      <c r="P600" t="s">
        <v>946</v>
      </c>
      <c r="Q600" t="s">
        <v>2663</v>
      </c>
      <c r="R600" t="s">
        <v>1735</v>
      </c>
    </row>
    <row r="601" spans="1:18" x14ac:dyDescent="0.25">
      <c r="A601" s="28" t="str">
        <f t="shared" si="9"/>
        <v>00378522Rosspoint ES132 Highway 522BaxterKY40806</v>
      </c>
      <c r="B601" s="29" t="s">
        <v>8225</v>
      </c>
      <c r="C601" t="s">
        <v>3215</v>
      </c>
      <c r="D601" t="s">
        <v>3720</v>
      </c>
      <c r="E601" t="s">
        <v>4378</v>
      </c>
      <c r="F601" t="s">
        <v>1202</v>
      </c>
      <c r="G601" t="s">
        <v>1203</v>
      </c>
      <c r="H601" t="s">
        <v>54</v>
      </c>
      <c r="I601" t="s">
        <v>1204</v>
      </c>
      <c r="J601" t="s">
        <v>1736</v>
      </c>
      <c r="K601" t="s">
        <v>4378</v>
      </c>
      <c r="L601" t="s">
        <v>8869</v>
      </c>
      <c r="M601" t="s">
        <v>3133</v>
      </c>
      <c r="N601" t="s">
        <v>10</v>
      </c>
      <c r="O601" t="s">
        <v>54</v>
      </c>
      <c r="P601" t="s">
        <v>946</v>
      </c>
      <c r="Q601" t="s">
        <v>2663</v>
      </c>
      <c r="R601" t="s">
        <v>1735</v>
      </c>
    </row>
    <row r="602" spans="1:18" x14ac:dyDescent="0.25">
      <c r="A602" s="28" t="str">
        <f t="shared" si="9"/>
        <v>00378522Wallins ESPo Box 10Wallins CreekKY40873</v>
      </c>
      <c r="B602" s="29" t="s">
        <v>8225</v>
      </c>
      <c r="C602" t="s">
        <v>3215</v>
      </c>
      <c r="D602" t="s">
        <v>3827</v>
      </c>
      <c r="E602" t="s">
        <v>4377</v>
      </c>
      <c r="F602" t="s">
        <v>4140</v>
      </c>
      <c r="G602" t="s">
        <v>1206</v>
      </c>
      <c r="H602" t="s">
        <v>54</v>
      </c>
      <c r="I602" t="s">
        <v>1207</v>
      </c>
      <c r="J602" t="s">
        <v>1736</v>
      </c>
      <c r="K602" t="s">
        <v>4377</v>
      </c>
      <c r="L602" t="s">
        <v>8870</v>
      </c>
      <c r="M602" t="s">
        <v>3133</v>
      </c>
      <c r="N602" t="s">
        <v>10</v>
      </c>
      <c r="O602" t="s">
        <v>54</v>
      </c>
      <c r="P602" t="s">
        <v>946</v>
      </c>
      <c r="Q602" t="s">
        <v>2663</v>
      </c>
      <c r="R602" t="s">
        <v>1735</v>
      </c>
    </row>
    <row r="603" spans="1:18" x14ac:dyDescent="0.25">
      <c r="A603" s="28" t="str">
        <f t="shared" si="9"/>
        <v>00378522Fleming Co School District211 W Water StFlemingsburgKY41041</v>
      </c>
      <c r="B603" s="29" t="s">
        <v>8225</v>
      </c>
      <c r="C603" t="s">
        <v>3215</v>
      </c>
      <c r="D603" t="s">
        <v>3476</v>
      </c>
      <c r="E603" t="s">
        <v>888</v>
      </c>
      <c r="F603" t="s">
        <v>3103</v>
      </c>
      <c r="G603" t="s">
        <v>901</v>
      </c>
      <c r="H603" t="s">
        <v>54</v>
      </c>
      <c r="I603" t="s">
        <v>902</v>
      </c>
      <c r="J603" t="s">
        <v>1736</v>
      </c>
      <c r="K603" t="s">
        <v>888</v>
      </c>
      <c r="L603" t="s">
        <v>8871</v>
      </c>
      <c r="M603" t="s">
        <v>3133</v>
      </c>
      <c r="N603" t="s">
        <v>10</v>
      </c>
      <c r="O603" t="s">
        <v>54</v>
      </c>
      <c r="P603" t="s">
        <v>946</v>
      </c>
      <c r="Q603" t="s">
        <v>2663</v>
      </c>
      <c r="R603" t="s">
        <v>1735</v>
      </c>
    </row>
    <row r="604" spans="1:18" x14ac:dyDescent="0.25">
      <c r="A604" s="28" t="str">
        <f t="shared" si="9"/>
        <v>00378522Ewing Elementary SchoolPo Box 249EwingKY41039</v>
      </c>
      <c r="B604" s="29" t="s">
        <v>8225</v>
      </c>
      <c r="C604" t="s">
        <v>3215</v>
      </c>
      <c r="D604" t="s">
        <v>3457</v>
      </c>
      <c r="E604" t="s">
        <v>895</v>
      </c>
      <c r="F604" t="s">
        <v>4251</v>
      </c>
      <c r="G604" t="s">
        <v>896</v>
      </c>
      <c r="H604" t="s">
        <v>54</v>
      </c>
      <c r="I604" t="s">
        <v>897</v>
      </c>
      <c r="J604" t="s">
        <v>1736</v>
      </c>
      <c r="K604" t="s">
        <v>895</v>
      </c>
      <c r="L604" t="s">
        <v>8872</v>
      </c>
      <c r="M604" t="s">
        <v>3133</v>
      </c>
      <c r="N604" t="s">
        <v>10</v>
      </c>
      <c r="O604" t="s">
        <v>54</v>
      </c>
      <c r="P604" t="s">
        <v>946</v>
      </c>
      <c r="Q604" t="s">
        <v>2663</v>
      </c>
      <c r="R604" t="s">
        <v>1735</v>
      </c>
    </row>
    <row r="605" spans="1:18" x14ac:dyDescent="0.25">
      <c r="A605" s="28" t="str">
        <f t="shared" si="9"/>
        <v>00378522Ersil P Ward Elementary School12811 Morehead RdWallingfordKY41093</v>
      </c>
      <c r="B605" s="29" t="s">
        <v>8225</v>
      </c>
      <c r="C605" t="s">
        <v>3215</v>
      </c>
      <c r="D605" t="s">
        <v>3450</v>
      </c>
      <c r="E605" t="s">
        <v>890</v>
      </c>
      <c r="F605" t="s">
        <v>891</v>
      </c>
      <c r="G605" t="s">
        <v>892</v>
      </c>
      <c r="H605" t="s">
        <v>54</v>
      </c>
      <c r="I605" t="s">
        <v>893</v>
      </c>
      <c r="J605" t="s">
        <v>1736</v>
      </c>
      <c r="K605" t="s">
        <v>890</v>
      </c>
      <c r="L605" t="s">
        <v>8873</v>
      </c>
      <c r="M605" t="s">
        <v>3133</v>
      </c>
      <c r="N605" t="s">
        <v>10</v>
      </c>
      <c r="O605" t="s">
        <v>54</v>
      </c>
      <c r="P605" t="s">
        <v>946</v>
      </c>
      <c r="Q605" t="s">
        <v>2663</v>
      </c>
      <c r="R605" t="s">
        <v>1735</v>
      </c>
    </row>
    <row r="606" spans="1:18" x14ac:dyDescent="0.25">
      <c r="A606" s="28" t="str">
        <f t="shared" si="9"/>
        <v>00378522Hillsboro Elementary SchoolPo Box 8HillsboroKY41049</v>
      </c>
      <c r="B606" s="29" t="s">
        <v>8225</v>
      </c>
      <c r="C606" t="s">
        <v>3215</v>
      </c>
      <c r="D606" t="s">
        <v>3515</v>
      </c>
      <c r="E606" t="s">
        <v>904</v>
      </c>
      <c r="F606" t="s">
        <v>4250</v>
      </c>
      <c r="G606" t="s">
        <v>905</v>
      </c>
      <c r="H606" t="s">
        <v>54</v>
      </c>
      <c r="I606" t="s">
        <v>906</v>
      </c>
      <c r="J606" t="s">
        <v>1736</v>
      </c>
      <c r="K606" t="s">
        <v>904</v>
      </c>
      <c r="L606" t="s">
        <v>8874</v>
      </c>
      <c r="M606" t="s">
        <v>3133</v>
      </c>
      <c r="N606" t="s">
        <v>10</v>
      </c>
      <c r="O606" t="s">
        <v>54</v>
      </c>
      <c r="P606" t="s">
        <v>946</v>
      </c>
      <c r="Q606" t="s">
        <v>2663</v>
      </c>
      <c r="R606" t="s">
        <v>1735</v>
      </c>
    </row>
    <row r="607" spans="1:18" x14ac:dyDescent="0.25">
      <c r="A607" s="28" t="str">
        <f t="shared" si="9"/>
        <v>00378522Flemingsburg Elementary School245 W Water StFlemingsburgKY41041</v>
      </c>
      <c r="B607" s="29" t="s">
        <v>8225</v>
      </c>
      <c r="C607" t="s">
        <v>3215</v>
      </c>
      <c r="D607" t="s">
        <v>3477</v>
      </c>
      <c r="E607" t="s">
        <v>899</v>
      </c>
      <c r="F607" t="s">
        <v>900</v>
      </c>
      <c r="G607" t="s">
        <v>901</v>
      </c>
      <c r="H607" t="s">
        <v>54</v>
      </c>
      <c r="I607" t="s">
        <v>902</v>
      </c>
      <c r="J607" t="s">
        <v>1736</v>
      </c>
      <c r="K607" t="s">
        <v>899</v>
      </c>
      <c r="L607" t="s">
        <v>8875</v>
      </c>
      <c r="M607" t="s">
        <v>3133</v>
      </c>
      <c r="N607" t="s">
        <v>10</v>
      </c>
      <c r="O607" t="s">
        <v>54</v>
      </c>
      <c r="P607" t="s">
        <v>946</v>
      </c>
      <c r="Q607" t="s">
        <v>2663</v>
      </c>
      <c r="R607" t="s">
        <v>1735</v>
      </c>
    </row>
    <row r="608" spans="1:18" x14ac:dyDescent="0.25">
      <c r="A608" s="28" t="str">
        <f t="shared" si="9"/>
        <v>00378522Kentucky Dept of Education300 Sower Blvd 5th FlFrankfortKY40601</v>
      </c>
      <c r="B608" s="29" t="s">
        <v>8225</v>
      </c>
      <c r="C608" t="s">
        <v>3215</v>
      </c>
      <c r="D608" t="s">
        <v>3553</v>
      </c>
      <c r="E608" t="s">
        <v>1736</v>
      </c>
      <c r="F608" t="s">
        <v>3133</v>
      </c>
      <c r="G608" t="s">
        <v>10</v>
      </c>
      <c r="H608" t="s">
        <v>54</v>
      </c>
      <c r="I608" t="s">
        <v>946</v>
      </c>
      <c r="J608" t="s">
        <v>1736</v>
      </c>
      <c r="K608" t="s">
        <v>1736</v>
      </c>
      <c r="L608" t="s">
        <v>8876</v>
      </c>
      <c r="M608" t="s">
        <v>3133</v>
      </c>
      <c r="N608" t="s">
        <v>10</v>
      </c>
      <c r="O608" t="s">
        <v>54</v>
      </c>
      <c r="P608" t="s">
        <v>946</v>
      </c>
      <c r="Q608" t="s">
        <v>2663</v>
      </c>
      <c r="R608" t="s">
        <v>1735</v>
      </c>
    </row>
    <row r="609" spans="1:18" x14ac:dyDescent="0.25">
      <c r="A609" s="28" t="str">
        <f t="shared" si="9"/>
        <v>00378522Academic Services Department212 Levassor PlaceCovingtonKY41014</v>
      </c>
      <c r="B609" s="29" t="s">
        <v>8225</v>
      </c>
      <c r="C609" t="s">
        <v>3215</v>
      </c>
      <c r="D609" t="s">
        <v>6904</v>
      </c>
      <c r="E609" t="s">
        <v>3226</v>
      </c>
      <c r="F609" t="s">
        <v>3227</v>
      </c>
      <c r="G609" t="s">
        <v>614</v>
      </c>
      <c r="H609" t="s">
        <v>54</v>
      </c>
      <c r="I609" t="s">
        <v>615</v>
      </c>
      <c r="J609" t="s">
        <v>1736</v>
      </c>
      <c r="K609" t="s">
        <v>3226</v>
      </c>
      <c r="L609" t="s">
        <v>8877</v>
      </c>
      <c r="M609" t="s">
        <v>3133</v>
      </c>
      <c r="N609" t="s">
        <v>10</v>
      </c>
      <c r="O609" t="s">
        <v>54</v>
      </c>
      <c r="P609" t="s">
        <v>946</v>
      </c>
      <c r="Q609" t="s">
        <v>2663</v>
      </c>
      <c r="R609" t="s">
        <v>1735</v>
      </c>
    </row>
    <row r="610" spans="1:18" x14ac:dyDescent="0.25">
      <c r="A610" s="28" t="str">
        <f t="shared" si="9"/>
        <v>00378522Beattyville Elementary School144 Highway 11 NBeattyvilleKY41311</v>
      </c>
      <c r="B610" s="29" t="s">
        <v>8225</v>
      </c>
      <c r="C610" t="s">
        <v>3215</v>
      </c>
      <c r="D610" t="s">
        <v>6905</v>
      </c>
      <c r="E610" t="s">
        <v>3247</v>
      </c>
      <c r="F610" t="s">
        <v>3248</v>
      </c>
      <c r="G610" t="s">
        <v>1860</v>
      </c>
      <c r="H610" t="s">
        <v>54</v>
      </c>
      <c r="I610" t="s">
        <v>1861</v>
      </c>
      <c r="J610" t="s">
        <v>1736</v>
      </c>
      <c r="K610" t="s">
        <v>3247</v>
      </c>
      <c r="L610" t="s">
        <v>8878</v>
      </c>
      <c r="M610" t="s">
        <v>3133</v>
      </c>
      <c r="N610" t="s">
        <v>10</v>
      </c>
      <c r="O610" t="s">
        <v>54</v>
      </c>
      <c r="P610" t="s">
        <v>946</v>
      </c>
      <c r="Q610" t="s">
        <v>2663</v>
      </c>
      <c r="R610" t="s">
        <v>1735</v>
      </c>
    </row>
    <row r="611" spans="1:18" x14ac:dyDescent="0.25">
      <c r="A611" s="28" t="str">
        <f t="shared" si="9"/>
        <v>00378522Belmont Elementary School814 Belmont StHopkinsvilleKY42240</v>
      </c>
      <c r="B611" s="29" t="s">
        <v>8225</v>
      </c>
      <c r="C611" t="s">
        <v>3215</v>
      </c>
      <c r="D611" t="s">
        <v>6906</v>
      </c>
      <c r="E611" t="s">
        <v>3261</v>
      </c>
      <c r="F611" t="s">
        <v>3262</v>
      </c>
      <c r="G611" t="s">
        <v>522</v>
      </c>
      <c r="H611" t="s">
        <v>54</v>
      </c>
      <c r="I611" t="s">
        <v>523</v>
      </c>
      <c r="J611" t="s">
        <v>1736</v>
      </c>
      <c r="K611" t="s">
        <v>3261</v>
      </c>
      <c r="L611" t="s">
        <v>8879</v>
      </c>
      <c r="M611" t="s">
        <v>3133</v>
      </c>
      <c r="N611" t="s">
        <v>10</v>
      </c>
      <c r="O611" t="s">
        <v>54</v>
      </c>
      <c r="P611" t="s">
        <v>946</v>
      </c>
      <c r="Q611" t="s">
        <v>2663</v>
      </c>
      <c r="R611" t="s">
        <v>1735</v>
      </c>
    </row>
    <row r="612" spans="1:18" x14ac:dyDescent="0.25">
      <c r="A612" s="28" t="str">
        <f t="shared" si="9"/>
        <v>00378522Big Creek Elementary47 Big Creek RdAvawamKY41713</v>
      </c>
      <c r="B612" s="29" t="s">
        <v>8225</v>
      </c>
      <c r="C612" t="s">
        <v>3215</v>
      </c>
      <c r="D612" t="s">
        <v>6907</v>
      </c>
      <c r="E612" t="s">
        <v>3272</v>
      </c>
      <c r="F612" t="s">
        <v>3273</v>
      </c>
      <c r="G612" t="s">
        <v>3274</v>
      </c>
      <c r="H612" t="s">
        <v>54</v>
      </c>
      <c r="I612" t="s">
        <v>3271</v>
      </c>
      <c r="J612" t="s">
        <v>1736</v>
      </c>
      <c r="K612" t="s">
        <v>3272</v>
      </c>
      <c r="L612" t="s">
        <v>8880</v>
      </c>
      <c r="M612" t="s">
        <v>3133</v>
      </c>
      <c r="N612" t="s">
        <v>10</v>
      </c>
      <c r="O612" t="s">
        <v>54</v>
      </c>
      <c r="P612" t="s">
        <v>946</v>
      </c>
      <c r="Q612" t="s">
        <v>2663</v>
      </c>
      <c r="R612" t="s">
        <v>1735</v>
      </c>
    </row>
    <row r="613" spans="1:18" x14ac:dyDescent="0.25">
      <c r="A613" s="28" t="str">
        <f t="shared" si="9"/>
        <v>00378522Carter City Elementary (Clsd 2013)12954 St Hwy 2Olive HillKY41164</v>
      </c>
      <c r="B613" s="29" t="s">
        <v>8225</v>
      </c>
      <c r="C613" t="s">
        <v>3215</v>
      </c>
      <c r="D613" t="s">
        <v>6908</v>
      </c>
      <c r="E613" t="s">
        <v>3349</v>
      </c>
      <c r="F613" t="s">
        <v>3350</v>
      </c>
      <c r="G613" t="s">
        <v>482</v>
      </c>
      <c r="H613" t="s">
        <v>54</v>
      </c>
      <c r="I613" t="s">
        <v>483</v>
      </c>
      <c r="J613" t="s">
        <v>1736</v>
      </c>
      <c r="K613" t="s">
        <v>3349</v>
      </c>
      <c r="L613" t="s">
        <v>8881</v>
      </c>
      <c r="M613" t="s">
        <v>3133</v>
      </c>
      <c r="N613" t="s">
        <v>10</v>
      </c>
      <c r="O613" t="s">
        <v>54</v>
      </c>
      <c r="P613" t="s">
        <v>946</v>
      </c>
      <c r="Q613" t="s">
        <v>2663</v>
      </c>
      <c r="R613" t="s">
        <v>1735</v>
      </c>
    </row>
    <row r="614" spans="1:18" x14ac:dyDescent="0.25">
      <c r="A614" s="28" t="str">
        <f t="shared" si="9"/>
        <v>00378522Central Elementary School330 Mount Sterling RdWinchesterKY40391</v>
      </c>
      <c r="B614" s="29" t="s">
        <v>8225</v>
      </c>
      <c r="C614" t="s">
        <v>3215</v>
      </c>
      <c r="D614" t="s">
        <v>6909</v>
      </c>
      <c r="E614" t="s">
        <v>1056</v>
      </c>
      <c r="F614" t="s">
        <v>3364</v>
      </c>
      <c r="G614" t="s">
        <v>550</v>
      </c>
      <c r="H614" t="s">
        <v>54</v>
      </c>
      <c r="I614" t="s">
        <v>551</v>
      </c>
      <c r="J614" t="s">
        <v>1736</v>
      </c>
      <c r="K614" t="s">
        <v>1056</v>
      </c>
      <c r="L614" t="s">
        <v>8882</v>
      </c>
      <c r="M614" t="s">
        <v>3133</v>
      </c>
      <c r="N614" t="s">
        <v>10</v>
      </c>
      <c r="O614" t="s">
        <v>54</v>
      </c>
      <c r="P614" t="s">
        <v>946</v>
      </c>
      <c r="Q614" t="s">
        <v>2663</v>
      </c>
      <c r="R614" t="s">
        <v>1735</v>
      </c>
    </row>
    <row r="615" spans="1:18" x14ac:dyDescent="0.25">
      <c r="A615" s="28" t="str">
        <f t="shared" si="9"/>
        <v>00378522Cuba Elementary School92 Cuba School RdMayfieldKY42066</v>
      </c>
      <c r="B615" s="29" t="s">
        <v>8225</v>
      </c>
      <c r="C615" t="s">
        <v>3215</v>
      </c>
      <c r="D615" t="s">
        <v>6910</v>
      </c>
      <c r="E615" t="s">
        <v>3408</v>
      </c>
      <c r="F615" t="s">
        <v>3409</v>
      </c>
      <c r="G615" t="s">
        <v>1058</v>
      </c>
      <c r="H615" t="s">
        <v>54</v>
      </c>
      <c r="I615" t="s">
        <v>1059</v>
      </c>
      <c r="J615" t="s">
        <v>1736</v>
      </c>
      <c r="K615" t="s">
        <v>3408</v>
      </c>
      <c r="L615" t="s">
        <v>8883</v>
      </c>
      <c r="M615" t="s">
        <v>3133</v>
      </c>
      <c r="N615" t="s">
        <v>10</v>
      </c>
      <c r="O615" t="s">
        <v>54</v>
      </c>
      <c r="P615" t="s">
        <v>946</v>
      </c>
      <c r="Q615" t="s">
        <v>2663</v>
      </c>
      <c r="R615" t="s">
        <v>1735</v>
      </c>
    </row>
    <row r="616" spans="1:18" x14ac:dyDescent="0.25">
      <c r="A616" s="28" t="str">
        <f t="shared" si="9"/>
        <v>00378522Fanny Bush Elementary School250 North Main StreetWinchesterKY40391</v>
      </c>
      <c r="B616" s="29" t="s">
        <v>8225</v>
      </c>
      <c r="C616" t="s">
        <v>3215</v>
      </c>
      <c r="D616" t="s">
        <v>6911</v>
      </c>
      <c r="E616" t="s">
        <v>3462</v>
      </c>
      <c r="F616" t="s">
        <v>3463</v>
      </c>
      <c r="G616" t="s">
        <v>550</v>
      </c>
      <c r="H616" t="s">
        <v>54</v>
      </c>
      <c r="I616" t="s">
        <v>551</v>
      </c>
      <c r="J616" t="s">
        <v>1736</v>
      </c>
      <c r="K616" t="s">
        <v>3462</v>
      </c>
      <c r="L616" t="s">
        <v>8884</v>
      </c>
      <c r="M616" t="s">
        <v>3133</v>
      </c>
      <c r="N616" t="s">
        <v>10</v>
      </c>
      <c r="O616" t="s">
        <v>54</v>
      </c>
      <c r="P616" t="s">
        <v>946</v>
      </c>
      <c r="Q616" t="s">
        <v>2663</v>
      </c>
      <c r="R616" t="s">
        <v>1735</v>
      </c>
    </row>
    <row r="617" spans="1:18" x14ac:dyDescent="0.25">
      <c r="A617" s="28" t="str">
        <f t="shared" si="9"/>
        <v>00378522Farley Elementary School1250 Husbands RdPaducahKY42003</v>
      </c>
      <c r="B617" s="29" t="s">
        <v>8225</v>
      </c>
      <c r="C617" t="s">
        <v>3215</v>
      </c>
      <c r="D617" t="s">
        <v>6912</v>
      </c>
      <c r="E617" t="s">
        <v>3465</v>
      </c>
      <c r="F617" t="s">
        <v>3466</v>
      </c>
      <c r="G617" t="s">
        <v>2089</v>
      </c>
      <c r="H617" t="s">
        <v>54</v>
      </c>
      <c r="I617" t="s">
        <v>2099</v>
      </c>
      <c r="J617" t="s">
        <v>1736</v>
      </c>
      <c r="K617" t="s">
        <v>3465</v>
      </c>
      <c r="L617" t="s">
        <v>8885</v>
      </c>
      <c r="M617" t="s">
        <v>3133</v>
      </c>
      <c r="N617" t="s">
        <v>10</v>
      </c>
      <c r="O617" t="s">
        <v>54</v>
      </c>
      <c r="P617" t="s">
        <v>946</v>
      </c>
      <c r="Q617" t="s">
        <v>2663</v>
      </c>
      <c r="R617" t="s">
        <v>1735</v>
      </c>
    </row>
    <row r="618" spans="1:18" x14ac:dyDescent="0.25">
      <c r="A618" s="28" t="str">
        <f t="shared" si="9"/>
        <v>00378522Hannah McClure Elementary School30 Beckner StWinchesterKY40391</v>
      </c>
      <c r="B618" s="29" t="s">
        <v>8225</v>
      </c>
      <c r="C618" t="s">
        <v>3215</v>
      </c>
      <c r="D618" t="s">
        <v>6913</v>
      </c>
      <c r="E618" t="s">
        <v>3499</v>
      </c>
      <c r="F618" t="s">
        <v>3500</v>
      </c>
      <c r="G618" t="s">
        <v>550</v>
      </c>
      <c r="H618" t="s">
        <v>54</v>
      </c>
      <c r="I618" t="s">
        <v>551</v>
      </c>
      <c r="J618" t="s">
        <v>1736</v>
      </c>
      <c r="K618" t="s">
        <v>3499</v>
      </c>
      <c r="L618" t="s">
        <v>8886</v>
      </c>
      <c r="M618" t="s">
        <v>3133</v>
      </c>
      <c r="N618" t="s">
        <v>10</v>
      </c>
      <c r="O618" t="s">
        <v>54</v>
      </c>
      <c r="P618" t="s">
        <v>946</v>
      </c>
      <c r="Q618" t="s">
        <v>2663</v>
      </c>
      <c r="R618" t="s">
        <v>1735</v>
      </c>
    </row>
    <row r="619" spans="1:18" x14ac:dyDescent="0.25">
      <c r="A619" s="28" t="str">
        <f t="shared" si="9"/>
        <v>00378522Holiday Elementary School3910 Nassau CircleHopkinsvilleKY42240</v>
      </c>
      <c r="B619" s="29" t="s">
        <v>8225</v>
      </c>
      <c r="C619" t="s">
        <v>3215</v>
      </c>
      <c r="D619" t="s">
        <v>6914</v>
      </c>
      <c r="E619" t="s">
        <v>3517</v>
      </c>
      <c r="F619" t="s">
        <v>3518</v>
      </c>
      <c r="G619" t="s">
        <v>522</v>
      </c>
      <c r="H619" t="s">
        <v>54</v>
      </c>
      <c r="I619" t="s">
        <v>523</v>
      </c>
      <c r="J619" t="s">
        <v>1736</v>
      </c>
      <c r="K619" t="s">
        <v>3517</v>
      </c>
      <c r="L619" t="s">
        <v>8887</v>
      </c>
      <c r="M619" t="s">
        <v>3133</v>
      </c>
      <c r="N619" t="s">
        <v>10</v>
      </c>
      <c r="O619" t="s">
        <v>54</v>
      </c>
      <c r="P619" t="s">
        <v>946</v>
      </c>
      <c r="Q619" t="s">
        <v>2663</v>
      </c>
      <c r="R619" t="s">
        <v>1735</v>
      </c>
    </row>
    <row r="620" spans="1:18" x14ac:dyDescent="0.25">
      <c r="A620" s="28" t="str">
        <f t="shared" si="9"/>
        <v>00378522Lacy Elementary School12015 Greenville RdHopkinsvilleKY42240</v>
      </c>
      <c r="B620" s="29" t="s">
        <v>8225</v>
      </c>
      <c r="C620" t="s">
        <v>3215</v>
      </c>
      <c r="D620" t="s">
        <v>6915</v>
      </c>
      <c r="E620" t="s">
        <v>5881</v>
      </c>
      <c r="F620" t="s">
        <v>3569</v>
      </c>
      <c r="G620" t="s">
        <v>522</v>
      </c>
      <c r="H620" t="s">
        <v>54</v>
      </c>
      <c r="I620" t="s">
        <v>523</v>
      </c>
      <c r="J620" t="s">
        <v>1736</v>
      </c>
      <c r="K620" t="s">
        <v>5881</v>
      </c>
      <c r="L620" t="s">
        <v>8888</v>
      </c>
      <c r="M620" t="s">
        <v>3133</v>
      </c>
      <c r="N620" t="s">
        <v>10</v>
      </c>
      <c r="O620" t="s">
        <v>54</v>
      </c>
      <c r="P620" t="s">
        <v>946</v>
      </c>
      <c r="Q620" t="s">
        <v>2663</v>
      </c>
      <c r="R620" t="s">
        <v>1735</v>
      </c>
    </row>
    <row r="621" spans="1:18" x14ac:dyDescent="0.25">
      <c r="A621" s="28" t="str">
        <f t="shared" si="9"/>
        <v>00378522Liberty Elementary School8120 W Hwy 42GoshenKY40026</v>
      </c>
      <c r="B621" s="29" t="s">
        <v>8225</v>
      </c>
      <c r="C621" t="s">
        <v>3215</v>
      </c>
      <c r="D621" t="s">
        <v>6916</v>
      </c>
      <c r="E621" t="s">
        <v>6</v>
      </c>
      <c r="F621" t="s">
        <v>3590</v>
      </c>
      <c r="G621" t="s">
        <v>12</v>
      </c>
      <c r="H621" t="s">
        <v>54</v>
      </c>
      <c r="I621" t="s">
        <v>2344</v>
      </c>
      <c r="J621" t="s">
        <v>1736</v>
      </c>
      <c r="K621" t="s">
        <v>6</v>
      </c>
      <c r="L621" t="s">
        <v>8889</v>
      </c>
      <c r="M621" t="s">
        <v>3133</v>
      </c>
      <c r="N621" t="s">
        <v>10</v>
      </c>
      <c r="O621" t="s">
        <v>54</v>
      </c>
      <c r="P621" t="s">
        <v>946</v>
      </c>
      <c r="Q621" t="s">
        <v>2663</v>
      </c>
      <c r="R621" t="s">
        <v>1735</v>
      </c>
    </row>
    <row r="622" spans="1:18" x14ac:dyDescent="0.25">
      <c r="A622" s="28" t="str">
        <f t="shared" si="9"/>
        <v>00378522London Elementary School539 Hitchins AveOlive HillKY41164</v>
      </c>
      <c r="B622" s="29" t="s">
        <v>8225</v>
      </c>
      <c r="C622" t="s">
        <v>3215</v>
      </c>
      <c r="D622" t="s">
        <v>6917</v>
      </c>
      <c r="E622" t="s">
        <v>1832</v>
      </c>
      <c r="F622" t="s">
        <v>3473</v>
      </c>
      <c r="G622" t="s">
        <v>482</v>
      </c>
      <c r="H622" t="s">
        <v>54</v>
      </c>
      <c r="I622" t="s">
        <v>483</v>
      </c>
      <c r="J622" t="s">
        <v>1736</v>
      </c>
      <c r="K622" t="s">
        <v>1832</v>
      </c>
      <c r="L622" t="s">
        <v>8890</v>
      </c>
      <c r="M622" t="s">
        <v>3133</v>
      </c>
      <c r="N622" t="s">
        <v>10</v>
      </c>
      <c r="O622" t="s">
        <v>54</v>
      </c>
      <c r="P622" t="s">
        <v>946</v>
      </c>
      <c r="Q622" t="s">
        <v>2663</v>
      </c>
      <c r="R622" t="s">
        <v>1735</v>
      </c>
    </row>
    <row r="623" spans="1:18" x14ac:dyDescent="0.25">
      <c r="A623" s="28" t="str">
        <f t="shared" si="9"/>
        <v>00378522Majestic Elementary51765 Hwy 194 EMajesticKY41547</v>
      </c>
      <c r="B623" s="29" t="s">
        <v>8225</v>
      </c>
      <c r="C623" t="s">
        <v>3215</v>
      </c>
      <c r="D623" t="s">
        <v>6918</v>
      </c>
      <c r="E623" t="s">
        <v>3607</v>
      </c>
      <c r="F623" t="s">
        <v>3608</v>
      </c>
      <c r="G623" t="s">
        <v>3609</v>
      </c>
      <c r="H623" t="s">
        <v>54</v>
      </c>
      <c r="I623" t="s">
        <v>3606</v>
      </c>
      <c r="J623" t="s">
        <v>1736</v>
      </c>
      <c r="K623" t="s">
        <v>3607</v>
      </c>
      <c r="L623" t="s">
        <v>8891</v>
      </c>
      <c r="M623" t="s">
        <v>3133</v>
      </c>
      <c r="N623" t="s">
        <v>10</v>
      </c>
      <c r="O623" t="s">
        <v>54</v>
      </c>
      <c r="P623" t="s">
        <v>946</v>
      </c>
      <c r="Q623" t="s">
        <v>2663</v>
      </c>
      <c r="R623" t="s">
        <v>1735</v>
      </c>
    </row>
    <row r="624" spans="1:18" x14ac:dyDescent="0.25">
      <c r="A624" s="28" t="str">
        <f t="shared" si="9"/>
        <v>00378522Pilot View Elementary School7501 Iron Works Rd Rte 15WinchesterKY40391</v>
      </c>
      <c r="B624" s="29" t="s">
        <v>8225</v>
      </c>
      <c r="C624" t="s">
        <v>3215</v>
      </c>
      <c r="D624" t="s">
        <v>6919</v>
      </c>
      <c r="E624" t="s">
        <v>3696</v>
      </c>
      <c r="F624" t="s">
        <v>3697</v>
      </c>
      <c r="G624" t="s">
        <v>550</v>
      </c>
      <c r="H624" t="s">
        <v>54</v>
      </c>
      <c r="I624" t="s">
        <v>551</v>
      </c>
      <c r="J624" t="s">
        <v>1736</v>
      </c>
      <c r="K624" t="s">
        <v>3696</v>
      </c>
      <c r="L624" t="s">
        <v>8892</v>
      </c>
      <c r="M624" t="s">
        <v>3133</v>
      </c>
      <c r="N624" t="s">
        <v>10</v>
      </c>
      <c r="O624" t="s">
        <v>54</v>
      </c>
      <c r="P624" t="s">
        <v>946</v>
      </c>
      <c r="Q624" t="s">
        <v>2663</v>
      </c>
      <c r="R624" t="s">
        <v>1735</v>
      </c>
    </row>
    <row r="625" spans="1:18" x14ac:dyDescent="0.25">
      <c r="A625" s="28" t="str">
        <f t="shared" si="9"/>
        <v>00378522Providence Elementary School7076 Old BoonesboroWinchesterKY40391</v>
      </c>
      <c r="B625" s="29" t="s">
        <v>8225</v>
      </c>
      <c r="C625" t="s">
        <v>3215</v>
      </c>
      <c r="D625" t="s">
        <v>6920</v>
      </c>
      <c r="E625" t="s">
        <v>2819</v>
      </c>
      <c r="F625" t="s">
        <v>3706</v>
      </c>
      <c r="G625" t="s">
        <v>550</v>
      </c>
      <c r="H625" t="s">
        <v>54</v>
      </c>
      <c r="I625" t="s">
        <v>551</v>
      </c>
      <c r="J625" t="s">
        <v>1736</v>
      </c>
      <c r="K625" t="s">
        <v>2819</v>
      </c>
      <c r="L625" t="s">
        <v>8893</v>
      </c>
      <c r="M625" t="s">
        <v>3133</v>
      </c>
      <c r="N625" t="s">
        <v>10</v>
      </c>
      <c r="O625" t="s">
        <v>54</v>
      </c>
      <c r="P625" t="s">
        <v>946</v>
      </c>
      <c r="Q625" t="s">
        <v>2663</v>
      </c>
      <c r="R625" t="s">
        <v>1735</v>
      </c>
    </row>
    <row r="626" spans="1:18" x14ac:dyDescent="0.25">
      <c r="A626" s="28" t="str">
        <f t="shared" si="9"/>
        <v>00378522Rousseau Elementary School13462 Hwy 30 EastRousseauKY41366</v>
      </c>
      <c r="B626" s="29" t="s">
        <v>8225</v>
      </c>
      <c r="C626" t="s">
        <v>3215</v>
      </c>
      <c r="D626" t="s">
        <v>6921</v>
      </c>
      <c r="E626" t="s">
        <v>3722</v>
      </c>
      <c r="F626" t="s">
        <v>3723</v>
      </c>
      <c r="G626" t="s">
        <v>3724</v>
      </c>
      <c r="H626" t="s">
        <v>54</v>
      </c>
      <c r="I626" t="s">
        <v>3721</v>
      </c>
      <c r="J626" t="s">
        <v>1736</v>
      </c>
      <c r="K626" t="s">
        <v>3722</v>
      </c>
      <c r="L626" t="s">
        <v>8894</v>
      </c>
      <c r="M626" t="s">
        <v>3133</v>
      </c>
      <c r="N626" t="s">
        <v>10</v>
      </c>
      <c r="O626" t="s">
        <v>54</v>
      </c>
      <c r="P626" t="s">
        <v>946</v>
      </c>
      <c r="Q626" t="s">
        <v>2663</v>
      </c>
      <c r="R626" t="s">
        <v>1735</v>
      </c>
    </row>
    <row r="627" spans="1:18" x14ac:dyDescent="0.25">
      <c r="A627" s="28" t="str">
        <f t="shared" si="9"/>
        <v>00378522St Joseph Children's Home2823 Frankfort AveLouisvilleKY40206</v>
      </c>
      <c r="B627" s="29" t="s">
        <v>8225</v>
      </c>
      <c r="C627" t="s">
        <v>3215</v>
      </c>
      <c r="D627" t="s">
        <v>6922</v>
      </c>
      <c r="E627" t="s">
        <v>3777</v>
      </c>
      <c r="F627" t="s">
        <v>3778</v>
      </c>
      <c r="G627" t="s">
        <v>382</v>
      </c>
      <c r="H627" t="s">
        <v>54</v>
      </c>
      <c r="I627" t="s">
        <v>1402</v>
      </c>
      <c r="J627" t="s">
        <v>1736</v>
      </c>
      <c r="K627" t="s">
        <v>3777</v>
      </c>
      <c r="L627" t="s">
        <v>8895</v>
      </c>
      <c r="M627" t="s">
        <v>3133</v>
      </c>
      <c r="N627" t="s">
        <v>10</v>
      </c>
      <c r="O627" t="s">
        <v>54</v>
      </c>
      <c r="P627" t="s">
        <v>946</v>
      </c>
      <c r="Q627" t="s">
        <v>2663</v>
      </c>
      <c r="R627" t="s">
        <v>1735</v>
      </c>
    </row>
    <row r="628" spans="1:18" x14ac:dyDescent="0.25">
      <c r="A628" s="28" t="str">
        <f t="shared" si="9"/>
        <v>00378522Trapp Elementary School11400 Irvine RdWinchesterKY40391</v>
      </c>
      <c r="B628" s="29" t="s">
        <v>8225</v>
      </c>
      <c r="C628" t="s">
        <v>3215</v>
      </c>
      <c r="D628" t="s">
        <v>6923</v>
      </c>
      <c r="E628" t="s">
        <v>3800</v>
      </c>
      <c r="F628" t="s">
        <v>3801</v>
      </c>
      <c r="G628" t="s">
        <v>550</v>
      </c>
      <c r="H628" t="s">
        <v>54</v>
      </c>
      <c r="I628" t="s">
        <v>551</v>
      </c>
      <c r="J628" t="s">
        <v>1736</v>
      </c>
      <c r="K628" t="s">
        <v>3800</v>
      </c>
      <c r="L628" t="s">
        <v>8896</v>
      </c>
      <c r="M628" t="s">
        <v>3133</v>
      </c>
      <c r="N628" t="s">
        <v>10</v>
      </c>
      <c r="O628" t="s">
        <v>54</v>
      </c>
      <c r="P628" t="s">
        <v>946</v>
      </c>
      <c r="Q628" t="s">
        <v>2663</v>
      </c>
      <c r="R628" t="s">
        <v>1735</v>
      </c>
    </row>
    <row r="629" spans="1:18" x14ac:dyDescent="0.25">
      <c r="A629" s="28" t="str">
        <f t="shared" si="9"/>
        <v>00378522Union Chapel ES1085 Hwy 1058JamestownKY42629</v>
      </c>
      <c r="B629" s="29" t="s">
        <v>8225</v>
      </c>
      <c r="C629" t="s">
        <v>3215</v>
      </c>
      <c r="D629" t="s">
        <v>6924</v>
      </c>
      <c r="E629" t="s">
        <v>6925</v>
      </c>
      <c r="F629" t="s">
        <v>3813</v>
      </c>
      <c r="G629" t="s">
        <v>2582</v>
      </c>
      <c r="H629" t="s">
        <v>54</v>
      </c>
      <c r="I629" t="s">
        <v>2583</v>
      </c>
      <c r="J629" t="s">
        <v>1736</v>
      </c>
      <c r="K629" t="s">
        <v>6925</v>
      </c>
      <c r="L629" t="s">
        <v>8897</v>
      </c>
      <c r="M629" t="s">
        <v>3133</v>
      </c>
      <c r="N629" t="s">
        <v>10</v>
      </c>
      <c r="O629" t="s">
        <v>54</v>
      </c>
      <c r="P629" t="s">
        <v>946</v>
      </c>
      <c r="Q629" t="s">
        <v>2663</v>
      </c>
      <c r="R629" t="s">
        <v>1735</v>
      </c>
    </row>
    <row r="630" spans="1:18" x14ac:dyDescent="0.25">
      <c r="A630" s="28" t="str">
        <f t="shared" si="9"/>
        <v>00378522West Liberty Elementary208 University DrWest LibertyKY41472</v>
      </c>
      <c r="B630" s="29" t="s">
        <v>8225</v>
      </c>
      <c r="C630" t="s">
        <v>3215</v>
      </c>
      <c r="D630" t="s">
        <v>6926</v>
      </c>
      <c r="E630" t="s">
        <v>3820</v>
      </c>
      <c r="F630" t="s">
        <v>3821</v>
      </c>
      <c r="G630" t="s">
        <v>2212</v>
      </c>
      <c r="H630" t="s">
        <v>54</v>
      </c>
      <c r="I630" t="s">
        <v>2213</v>
      </c>
      <c r="J630" t="s">
        <v>1736</v>
      </c>
      <c r="K630" t="s">
        <v>3820</v>
      </c>
      <c r="L630" t="s">
        <v>8898</v>
      </c>
      <c r="M630" t="s">
        <v>3133</v>
      </c>
      <c r="N630" t="s">
        <v>10</v>
      </c>
      <c r="O630" t="s">
        <v>54</v>
      </c>
      <c r="P630" t="s">
        <v>946</v>
      </c>
      <c r="Q630" t="s">
        <v>2663</v>
      </c>
      <c r="R630" t="s">
        <v>1735</v>
      </c>
    </row>
    <row r="631" spans="1:18" x14ac:dyDescent="0.25">
      <c r="A631" s="28" t="str">
        <f t="shared" si="9"/>
        <v>00378522Sebastian ES244 L B J RdJacksonKY41339</v>
      </c>
      <c r="B631" s="29" t="s">
        <v>8225</v>
      </c>
      <c r="C631" t="s">
        <v>3215</v>
      </c>
      <c r="D631" t="s">
        <v>6927</v>
      </c>
      <c r="E631" t="s">
        <v>4135</v>
      </c>
      <c r="F631" t="s">
        <v>4136</v>
      </c>
      <c r="G631" t="s">
        <v>329</v>
      </c>
      <c r="H631" t="s">
        <v>54</v>
      </c>
      <c r="I631" t="s">
        <v>330</v>
      </c>
      <c r="J631" t="s">
        <v>1736</v>
      </c>
      <c r="K631" t="s">
        <v>4135</v>
      </c>
      <c r="L631" t="s">
        <v>8899</v>
      </c>
      <c r="M631" t="s">
        <v>3133</v>
      </c>
      <c r="N631" t="s">
        <v>10</v>
      </c>
      <c r="O631" t="s">
        <v>54</v>
      </c>
      <c r="P631" t="s">
        <v>946</v>
      </c>
      <c r="Q631" t="s">
        <v>2663</v>
      </c>
      <c r="R631" t="s">
        <v>1735</v>
      </c>
    </row>
    <row r="632" spans="1:18" x14ac:dyDescent="0.25">
      <c r="A632" s="28" t="str">
        <f t="shared" si="9"/>
        <v>00378522Dewitt Elementary School139 Kentucky 718Flat LickKY40935</v>
      </c>
      <c r="B632" s="29" t="s">
        <v>8225</v>
      </c>
      <c r="C632" t="s">
        <v>3215</v>
      </c>
      <c r="D632" t="s">
        <v>6928</v>
      </c>
      <c r="E632" t="s">
        <v>1774</v>
      </c>
      <c r="F632" t="s">
        <v>4613</v>
      </c>
      <c r="G632" t="s">
        <v>1775</v>
      </c>
      <c r="H632" t="s">
        <v>54</v>
      </c>
      <c r="I632" t="s">
        <v>1776</v>
      </c>
      <c r="J632" t="s">
        <v>1736</v>
      </c>
      <c r="K632" t="s">
        <v>1774</v>
      </c>
      <c r="L632" t="s">
        <v>8900</v>
      </c>
      <c r="M632" t="s">
        <v>3133</v>
      </c>
      <c r="N632" t="s">
        <v>10</v>
      </c>
      <c r="O632" t="s">
        <v>54</v>
      </c>
      <c r="P632" t="s">
        <v>946</v>
      </c>
      <c r="Q632" t="s">
        <v>2663</v>
      </c>
      <c r="R632" t="s">
        <v>1735</v>
      </c>
    </row>
    <row r="633" spans="1:18" x14ac:dyDescent="0.25">
      <c r="A633" s="28" t="str">
        <f t="shared" si="9"/>
        <v>00378522James A Cawood Elem School279 Ball Park RdHarlanKY40831</v>
      </c>
      <c r="B633" s="29" t="s">
        <v>8225</v>
      </c>
      <c r="C633" t="s">
        <v>3215</v>
      </c>
      <c r="D633" t="s">
        <v>6929</v>
      </c>
      <c r="E633" t="s">
        <v>1197</v>
      </c>
      <c r="F633" t="s">
        <v>1198</v>
      </c>
      <c r="G633" t="s">
        <v>1199</v>
      </c>
      <c r="H633" t="s">
        <v>54</v>
      </c>
      <c r="I633" t="s">
        <v>1200</v>
      </c>
      <c r="J633" t="s">
        <v>1736</v>
      </c>
      <c r="K633" t="s">
        <v>1197</v>
      </c>
      <c r="L633" t="s">
        <v>8901</v>
      </c>
      <c r="M633" t="s">
        <v>3133</v>
      </c>
      <c r="N633" t="s">
        <v>10</v>
      </c>
      <c r="O633" t="s">
        <v>54</v>
      </c>
      <c r="P633" t="s">
        <v>946</v>
      </c>
      <c r="Q633" t="s">
        <v>2663</v>
      </c>
      <c r="R633" t="s">
        <v>1735</v>
      </c>
    </row>
    <row r="634" spans="1:18" x14ac:dyDescent="0.25">
      <c r="A634" s="28" t="str">
        <f t="shared" si="9"/>
        <v>00378522James A Cawood Elem School279 Ball Park RdHarlanKY40831</v>
      </c>
      <c r="B634" s="29" t="s">
        <v>8225</v>
      </c>
      <c r="C634" t="s">
        <v>3215</v>
      </c>
      <c r="D634" t="s">
        <v>6930</v>
      </c>
      <c r="E634" t="s">
        <v>1197</v>
      </c>
      <c r="F634" t="s">
        <v>1198</v>
      </c>
      <c r="G634" t="s">
        <v>1199</v>
      </c>
      <c r="H634" t="s">
        <v>54</v>
      </c>
      <c r="I634" t="s">
        <v>1200</v>
      </c>
      <c r="J634" t="s">
        <v>1736</v>
      </c>
      <c r="K634" t="s">
        <v>1197</v>
      </c>
      <c r="L634" t="s">
        <v>8902</v>
      </c>
      <c r="M634" t="s">
        <v>3133</v>
      </c>
      <c r="N634" t="s">
        <v>10</v>
      </c>
      <c r="O634" t="s">
        <v>54</v>
      </c>
      <c r="P634" t="s">
        <v>946</v>
      </c>
      <c r="Q634" t="s">
        <v>2663</v>
      </c>
      <c r="R634" t="s">
        <v>1735</v>
      </c>
    </row>
    <row r="635" spans="1:18" x14ac:dyDescent="0.25">
      <c r="A635" s="28" t="str">
        <f t="shared" si="9"/>
        <v>00378522Kentucky Dept of Education300 Sower Blvd 5th FlFrankfortKY40601</v>
      </c>
      <c r="B635" s="29" t="s">
        <v>8225</v>
      </c>
      <c r="C635" t="s">
        <v>3215</v>
      </c>
      <c r="D635" t="s">
        <v>6931</v>
      </c>
      <c r="E635" t="s">
        <v>1736</v>
      </c>
      <c r="F635" t="s">
        <v>3133</v>
      </c>
      <c r="G635" t="s">
        <v>10</v>
      </c>
      <c r="H635" t="s">
        <v>54</v>
      </c>
      <c r="I635" t="s">
        <v>946</v>
      </c>
      <c r="J635" t="s">
        <v>1736</v>
      </c>
      <c r="K635" t="s">
        <v>1736</v>
      </c>
      <c r="L635" t="s">
        <v>8903</v>
      </c>
      <c r="M635" t="s">
        <v>3133</v>
      </c>
      <c r="N635" t="s">
        <v>10</v>
      </c>
      <c r="O635" t="s">
        <v>54</v>
      </c>
      <c r="P635" t="s">
        <v>946</v>
      </c>
      <c r="Q635" t="s">
        <v>2663</v>
      </c>
      <c r="R635" t="s">
        <v>1735</v>
      </c>
    </row>
    <row r="636" spans="1:18" x14ac:dyDescent="0.25">
      <c r="A636" s="28" t="str">
        <f t="shared" ref="A636:A699" si="10">R636&amp;K636&amp;F636&amp;G636&amp;H636&amp;I636</f>
        <v>00378522Kentucky Dept of Education300 Sower Blvd 5th FlFrankfortKY40601</v>
      </c>
      <c r="B636" s="29" t="s">
        <v>8225</v>
      </c>
      <c r="C636" t="s">
        <v>3215</v>
      </c>
      <c r="D636" t="s">
        <v>6932</v>
      </c>
      <c r="E636" t="s">
        <v>1736</v>
      </c>
      <c r="F636" t="s">
        <v>3133</v>
      </c>
      <c r="G636" t="s">
        <v>10</v>
      </c>
      <c r="H636" t="s">
        <v>54</v>
      </c>
      <c r="I636" t="s">
        <v>946</v>
      </c>
      <c r="J636" t="s">
        <v>1736</v>
      </c>
      <c r="K636" t="s">
        <v>1736</v>
      </c>
      <c r="L636" t="s">
        <v>8904</v>
      </c>
      <c r="M636" t="s">
        <v>3133</v>
      </c>
      <c r="N636" t="s">
        <v>10</v>
      </c>
      <c r="O636" t="s">
        <v>54</v>
      </c>
      <c r="P636" t="s">
        <v>946</v>
      </c>
      <c r="Q636" t="s">
        <v>2663</v>
      </c>
      <c r="R636" t="s">
        <v>1735</v>
      </c>
    </row>
    <row r="637" spans="1:18" x14ac:dyDescent="0.25">
      <c r="A637" s="28" t="str">
        <f t="shared" si="10"/>
        <v>00378522Caverna Elementary School1106 N Dixie HwyCave CityKY42127</v>
      </c>
      <c r="B637" s="29" t="s">
        <v>8225</v>
      </c>
      <c r="C637" t="s">
        <v>3215</v>
      </c>
      <c r="D637" t="s">
        <v>6933</v>
      </c>
      <c r="E637" t="s">
        <v>509</v>
      </c>
      <c r="F637" t="s">
        <v>510</v>
      </c>
      <c r="G637" t="s">
        <v>511</v>
      </c>
      <c r="H637" t="s">
        <v>54</v>
      </c>
      <c r="I637" t="s">
        <v>512</v>
      </c>
      <c r="J637" t="s">
        <v>1736</v>
      </c>
      <c r="K637" t="s">
        <v>509</v>
      </c>
      <c r="L637" t="s">
        <v>8905</v>
      </c>
      <c r="M637" t="s">
        <v>3133</v>
      </c>
      <c r="N637" t="s">
        <v>10</v>
      </c>
      <c r="O637" t="s">
        <v>54</v>
      </c>
      <c r="P637" t="s">
        <v>946</v>
      </c>
      <c r="Q637" t="s">
        <v>2663</v>
      </c>
      <c r="R637" t="s">
        <v>1735</v>
      </c>
    </row>
    <row r="638" spans="1:18" x14ac:dyDescent="0.25">
      <c r="A638" s="28" t="str">
        <f t="shared" si="10"/>
        <v>00378522Page School Center239 Page School RdPinevilleKY40977</v>
      </c>
      <c r="B638" s="29" t="s">
        <v>8225</v>
      </c>
      <c r="C638" t="s">
        <v>3215</v>
      </c>
      <c r="D638" t="s">
        <v>6934</v>
      </c>
      <c r="E638" t="s">
        <v>184</v>
      </c>
      <c r="F638" t="s">
        <v>185</v>
      </c>
      <c r="G638" t="s">
        <v>173</v>
      </c>
      <c r="H638" t="s">
        <v>54</v>
      </c>
      <c r="I638" t="s">
        <v>174</v>
      </c>
      <c r="J638" t="s">
        <v>1736</v>
      </c>
      <c r="K638" t="s">
        <v>184</v>
      </c>
      <c r="L638" t="s">
        <v>8906</v>
      </c>
      <c r="M638" t="s">
        <v>3133</v>
      </c>
      <c r="N638" t="s">
        <v>10</v>
      </c>
      <c r="O638" t="s">
        <v>54</v>
      </c>
      <c r="P638" t="s">
        <v>946</v>
      </c>
      <c r="Q638" t="s">
        <v>2663</v>
      </c>
      <c r="R638" t="s">
        <v>1735</v>
      </c>
    </row>
    <row r="639" spans="1:18" x14ac:dyDescent="0.25">
      <c r="A639" s="28" t="str">
        <f t="shared" si="10"/>
        <v>00378522Owsley Co ES372 Kentucky 28BoonevilleKY41314</v>
      </c>
      <c r="B639" s="29" t="s">
        <v>8225</v>
      </c>
      <c r="C639" t="s">
        <v>3215</v>
      </c>
      <c r="D639" t="s">
        <v>6935</v>
      </c>
      <c r="E639" t="s">
        <v>4949</v>
      </c>
      <c r="F639" t="s">
        <v>2373</v>
      </c>
      <c r="G639" t="s">
        <v>326</v>
      </c>
      <c r="H639" t="s">
        <v>54</v>
      </c>
      <c r="I639" t="s">
        <v>327</v>
      </c>
      <c r="J639" t="s">
        <v>1736</v>
      </c>
      <c r="K639" t="s">
        <v>4949</v>
      </c>
      <c r="L639" t="s">
        <v>8907</v>
      </c>
      <c r="M639" t="s">
        <v>3133</v>
      </c>
      <c r="N639" t="s">
        <v>10</v>
      </c>
      <c r="O639" t="s">
        <v>54</v>
      </c>
      <c r="P639" t="s">
        <v>946</v>
      </c>
      <c r="Q639" t="s">
        <v>2663</v>
      </c>
      <c r="R639" t="s">
        <v>1735</v>
      </c>
    </row>
    <row r="640" spans="1:18" x14ac:dyDescent="0.25">
      <c r="A640" s="28" t="str">
        <f t="shared" si="10"/>
        <v>00378522East Perry Elementary School301 Perry Circle RdHazardKY41701</v>
      </c>
      <c r="B640" s="29" t="s">
        <v>8225</v>
      </c>
      <c r="C640" t="s">
        <v>3215</v>
      </c>
      <c r="D640" t="s">
        <v>6936</v>
      </c>
      <c r="E640" t="s">
        <v>2409</v>
      </c>
      <c r="F640" t="s">
        <v>3429</v>
      </c>
      <c r="G640" t="s">
        <v>1258</v>
      </c>
      <c r="H640" t="s">
        <v>54</v>
      </c>
      <c r="I640" t="s">
        <v>1259</v>
      </c>
      <c r="J640" t="s">
        <v>1736</v>
      </c>
      <c r="K640" t="s">
        <v>2409</v>
      </c>
      <c r="L640" t="s">
        <v>8908</v>
      </c>
      <c r="M640" t="s">
        <v>3133</v>
      </c>
      <c r="N640" t="s">
        <v>10</v>
      </c>
      <c r="O640" t="s">
        <v>54</v>
      </c>
      <c r="P640" t="s">
        <v>946</v>
      </c>
      <c r="Q640" t="s">
        <v>2663</v>
      </c>
      <c r="R640" t="s">
        <v>1735</v>
      </c>
    </row>
    <row r="641" spans="1:18" x14ac:dyDescent="0.25">
      <c r="A641" s="28" t="str">
        <f t="shared" si="10"/>
        <v>00378522East Perry Elementary School301 Perry Circle RdHazardKY41701</v>
      </c>
      <c r="B641" s="29" t="s">
        <v>8225</v>
      </c>
      <c r="C641" t="s">
        <v>3215</v>
      </c>
      <c r="D641" t="s">
        <v>6937</v>
      </c>
      <c r="E641" t="s">
        <v>2409</v>
      </c>
      <c r="F641" t="s">
        <v>3429</v>
      </c>
      <c r="G641" t="s">
        <v>1258</v>
      </c>
      <c r="H641" t="s">
        <v>54</v>
      </c>
      <c r="I641" t="s">
        <v>1259</v>
      </c>
      <c r="J641" t="s">
        <v>1736</v>
      </c>
      <c r="K641" t="s">
        <v>2409</v>
      </c>
      <c r="L641" t="s">
        <v>8909</v>
      </c>
      <c r="M641" t="s">
        <v>3133</v>
      </c>
      <c r="N641" t="s">
        <v>10</v>
      </c>
      <c r="O641" t="s">
        <v>54</v>
      </c>
      <c r="P641" t="s">
        <v>946</v>
      </c>
      <c r="Q641" t="s">
        <v>2663</v>
      </c>
      <c r="R641" t="s">
        <v>1735</v>
      </c>
    </row>
    <row r="642" spans="1:18" x14ac:dyDescent="0.25">
      <c r="A642" s="28" t="str">
        <f t="shared" si="10"/>
        <v>00378522Buckhorn School18392 Ky Highway 28BuckhornKY41721</v>
      </c>
      <c r="B642" s="29" t="s">
        <v>8225</v>
      </c>
      <c r="C642" t="s">
        <v>3215</v>
      </c>
      <c r="D642" t="s">
        <v>6938</v>
      </c>
      <c r="E642" t="s">
        <v>2404</v>
      </c>
      <c r="F642" t="s">
        <v>2405</v>
      </c>
      <c r="G642" t="s">
        <v>2406</v>
      </c>
      <c r="H642" t="s">
        <v>54</v>
      </c>
      <c r="I642" t="s">
        <v>2407</v>
      </c>
      <c r="J642" t="s">
        <v>1736</v>
      </c>
      <c r="K642" t="s">
        <v>2404</v>
      </c>
      <c r="L642" t="s">
        <v>8910</v>
      </c>
      <c r="M642" t="s">
        <v>3133</v>
      </c>
      <c r="N642" t="s">
        <v>10</v>
      </c>
      <c r="O642" t="s">
        <v>54</v>
      </c>
      <c r="P642" t="s">
        <v>946</v>
      </c>
      <c r="Q642" t="s">
        <v>2663</v>
      </c>
      <c r="R642" t="s">
        <v>1735</v>
      </c>
    </row>
    <row r="643" spans="1:18" x14ac:dyDescent="0.25">
      <c r="A643" s="28" t="str">
        <f t="shared" si="10"/>
        <v>00378522Adair Co Primary Center158 Col Casey DrColumbiaKY42728</v>
      </c>
      <c r="B643" s="29" t="s">
        <v>8225</v>
      </c>
      <c r="C643" t="s">
        <v>3215</v>
      </c>
      <c r="D643" t="s">
        <v>6939</v>
      </c>
      <c r="E643" t="s">
        <v>51</v>
      </c>
      <c r="F643" t="s">
        <v>52</v>
      </c>
      <c r="G643" t="s">
        <v>53</v>
      </c>
      <c r="H643" t="s">
        <v>54</v>
      </c>
      <c r="I643" t="s">
        <v>55</v>
      </c>
      <c r="J643" t="s">
        <v>1736</v>
      </c>
      <c r="K643" t="s">
        <v>51</v>
      </c>
      <c r="L643" t="s">
        <v>8911</v>
      </c>
      <c r="M643" t="s">
        <v>3133</v>
      </c>
      <c r="N643" t="s">
        <v>10</v>
      </c>
      <c r="O643" t="s">
        <v>54</v>
      </c>
      <c r="P643" t="s">
        <v>946</v>
      </c>
      <c r="Q643" t="s">
        <v>2663</v>
      </c>
      <c r="R643" t="s">
        <v>1735</v>
      </c>
    </row>
    <row r="644" spans="1:18" x14ac:dyDescent="0.25">
      <c r="A644" s="28" t="str">
        <f t="shared" si="10"/>
        <v>00378522Adair Co Primary Center158 Col Casey DrColumbiaKY42728</v>
      </c>
      <c r="B644" s="29" t="s">
        <v>8225</v>
      </c>
      <c r="C644" t="s">
        <v>3215</v>
      </c>
      <c r="D644" t="s">
        <v>6940</v>
      </c>
      <c r="E644" t="s">
        <v>51</v>
      </c>
      <c r="F644" t="s">
        <v>52</v>
      </c>
      <c r="G644" t="s">
        <v>53</v>
      </c>
      <c r="H644" t="s">
        <v>54</v>
      </c>
      <c r="I644" t="s">
        <v>55</v>
      </c>
      <c r="J644" t="s">
        <v>1736</v>
      </c>
      <c r="K644" t="s">
        <v>51</v>
      </c>
      <c r="L644" t="s">
        <v>8912</v>
      </c>
      <c r="M644" t="s">
        <v>3133</v>
      </c>
      <c r="N644" t="s">
        <v>10</v>
      </c>
      <c r="O644" t="s">
        <v>54</v>
      </c>
      <c r="P644" t="s">
        <v>946</v>
      </c>
      <c r="Q644" t="s">
        <v>2663</v>
      </c>
      <c r="R644" t="s">
        <v>1735</v>
      </c>
    </row>
    <row r="645" spans="1:18" x14ac:dyDescent="0.25">
      <c r="A645" s="28" t="str">
        <f t="shared" si="10"/>
        <v>00378522Yellow Creek School Center4840 W Cumberland AveMiddlesboroKY40965</v>
      </c>
      <c r="B645" s="29" t="s">
        <v>8225</v>
      </c>
      <c r="C645" t="s">
        <v>3215</v>
      </c>
      <c r="D645" t="s">
        <v>6941</v>
      </c>
      <c r="E645" t="s">
        <v>192</v>
      </c>
      <c r="F645" t="s">
        <v>193</v>
      </c>
      <c r="G645" t="s">
        <v>194</v>
      </c>
      <c r="H645" t="s">
        <v>54</v>
      </c>
      <c r="I645" t="s">
        <v>195</v>
      </c>
      <c r="J645" t="s">
        <v>1736</v>
      </c>
      <c r="K645" t="s">
        <v>192</v>
      </c>
      <c r="L645" t="s">
        <v>8913</v>
      </c>
      <c r="M645" t="s">
        <v>3133</v>
      </c>
      <c r="N645" t="s">
        <v>10</v>
      </c>
      <c r="O645" t="s">
        <v>54</v>
      </c>
      <c r="P645" t="s">
        <v>946</v>
      </c>
      <c r="Q645" t="s">
        <v>2663</v>
      </c>
      <c r="R645" t="s">
        <v>1735</v>
      </c>
    </row>
    <row r="646" spans="1:18" x14ac:dyDescent="0.25">
      <c r="A646" s="28" t="str">
        <f t="shared" si="10"/>
        <v>00378522Middlesboro Elementary School3400 Cumberland AveMiddlesboroKY40965</v>
      </c>
      <c r="B646" s="29" t="s">
        <v>8225</v>
      </c>
      <c r="C646" t="s">
        <v>3215</v>
      </c>
      <c r="D646" t="s">
        <v>6942</v>
      </c>
      <c r="E646" t="s">
        <v>2177</v>
      </c>
      <c r="F646" t="s">
        <v>2178</v>
      </c>
      <c r="G646" t="s">
        <v>194</v>
      </c>
      <c r="H646" t="s">
        <v>54</v>
      </c>
      <c r="I646" t="s">
        <v>195</v>
      </c>
      <c r="J646" t="s">
        <v>1736</v>
      </c>
      <c r="K646" t="s">
        <v>2177</v>
      </c>
      <c r="L646" t="s">
        <v>8914</v>
      </c>
      <c r="M646" t="s">
        <v>3133</v>
      </c>
      <c r="N646" t="s">
        <v>10</v>
      </c>
      <c r="O646" t="s">
        <v>54</v>
      </c>
      <c r="P646" t="s">
        <v>946</v>
      </c>
      <c r="Q646" t="s">
        <v>2663</v>
      </c>
      <c r="R646" t="s">
        <v>1735</v>
      </c>
    </row>
    <row r="647" spans="1:18" x14ac:dyDescent="0.25">
      <c r="A647" s="28" t="str">
        <f t="shared" si="10"/>
        <v>00378522Middlesboro Elementary School3400 Cumberland AveMiddlesboroKY40965</v>
      </c>
      <c r="B647" s="29" t="s">
        <v>8225</v>
      </c>
      <c r="C647" t="s">
        <v>3215</v>
      </c>
      <c r="D647" t="s">
        <v>6943</v>
      </c>
      <c r="E647" t="s">
        <v>2177</v>
      </c>
      <c r="F647" t="s">
        <v>2178</v>
      </c>
      <c r="G647" t="s">
        <v>194</v>
      </c>
      <c r="H647" t="s">
        <v>54</v>
      </c>
      <c r="I647" t="s">
        <v>195</v>
      </c>
      <c r="J647" t="s">
        <v>1736</v>
      </c>
      <c r="K647" t="s">
        <v>2177</v>
      </c>
      <c r="L647" t="s">
        <v>8915</v>
      </c>
      <c r="M647" t="s">
        <v>3133</v>
      </c>
      <c r="N647" t="s">
        <v>10</v>
      </c>
      <c r="O647" t="s">
        <v>54</v>
      </c>
      <c r="P647" t="s">
        <v>946</v>
      </c>
      <c r="Q647" t="s">
        <v>2663</v>
      </c>
      <c r="R647" t="s">
        <v>1735</v>
      </c>
    </row>
    <row r="648" spans="1:18" x14ac:dyDescent="0.25">
      <c r="A648" s="28" t="str">
        <f t="shared" si="10"/>
        <v>00378522Frakes School Center29 Henderson Settlement LoopFrakesKY40940</v>
      </c>
      <c r="B648" s="29" t="s">
        <v>8225</v>
      </c>
      <c r="C648" t="s">
        <v>3215</v>
      </c>
      <c r="D648" t="s">
        <v>6944</v>
      </c>
      <c r="E648" t="s">
        <v>176</v>
      </c>
      <c r="F648" t="s">
        <v>4100</v>
      </c>
      <c r="G648" t="s">
        <v>177</v>
      </c>
      <c r="H648" t="s">
        <v>54</v>
      </c>
      <c r="I648" t="s">
        <v>178</v>
      </c>
      <c r="J648" t="s">
        <v>1736</v>
      </c>
      <c r="K648" t="s">
        <v>176</v>
      </c>
      <c r="L648" t="s">
        <v>8916</v>
      </c>
      <c r="M648" t="s">
        <v>3133</v>
      </c>
      <c r="N648" t="s">
        <v>10</v>
      </c>
      <c r="O648" t="s">
        <v>54</v>
      </c>
      <c r="P648" t="s">
        <v>946</v>
      </c>
      <c r="Q648" t="s">
        <v>2663</v>
      </c>
      <c r="R648" t="s">
        <v>1735</v>
      </c>
    </row>
    <row r="649" spans="1:18" x14ac:dyDescent="0.25">
      <c r="A649" s="28" t="str">
        <f t="shared" si="10"/>
        <v>00378522Pineville Elementary School401 W Virginia AvePinevilleKY40977</v>
      </c>
      <c r="B649" s="29" t="s">
        <v>8225</v>
      </c>
      <c r="C649" t="s">
        <v>3215</v>
      </c>
      <c r="D649" t="s">
        <v>6945</v>
      </c>
      <c r="E649" t="s">
        <v>2486</v>
      </c>
      <c r="F649" t="s">
        <v>2487</v>
      </c>
      <c r="G649" t="s">
        <v>173</v>
      </c>
      <c r="H649" t="s">
        <v>54</v>
      </c>
      <c r="I649" t="s">
        <v>174</v>
      </c>
      <c r="J649" t="s">
        <v>1736</v>
      </c>
      <c r="K649" t="s">
        <v>2486</v>
      </c>
      <c r="L649" t="s">
        <v>8917</v>
      </c>
      <c r="M649" t="s">
        <v>3133</v>
      </c>
      <c r="N649" t="s">
        <v>10</v>
      </c>
      <c r="O649" t="s">
        <v>54</v>
      </c>
      <c r="P649" t="s">
        <v>946</v>
      </c>
      <c r="Q649" t="s">
        <v>2663</v>
      </c>
      <c r="R649" t="s">
        <v>1735</v>
      </c>
    </row>
    <row r="650" spans="1:18" x14ac:dyDescent="0.25">
      <c r="A650" s="28" t="str">
        <f t="shared" si="10"/>
        <v>00378522Lone Jack School CenterPo Box 98FourmileKY40939</v>
      </c>
      <c r="B650" s="29" t="s">
        <v>8225</v>
      </c>
      <c r="C650" t="s">
        <v>3215</v>
      </c>
      <c r="D650" t="s">
        <v>6946</v>
      </c>
      <c r="E650" t="s">
        <v>180</v>
      </c>
      <c r="F650" t="s">
        <v>4110</v>
      </c>
      <c r="G650" t="s">
        <v>181</v>
      </c>
      <c r="H650" t="s">
        <v>54</v>
      </c>
      <c r="I650" t="s">
        <v>182</v>
      </c>
      <c r="J650" t="s">
        <v>1736</v>
      </c>
      <c r="K650" t="s">
        <v>180</v>
      </c>
      <c r="L650" t="s">
        <v>8918</v>
      </c>
      <c r="M650" t="s">
        <v>3133</v>
      </c>
      <c r="N650" t="s">
        <v>10</v>
      </c>
      <c r="O650" t="s">
        <v>54</v>
      </c>
      <c r="P650" t="s">
        <v>946</v>
      </c>
      <c r="Q650" t="s">
        <v>2663</v>
      </c>
      <c r="R650" t="s">
        <v>1735</v>
      </c>
    </row>
    <row r="651" spans="1:18" x14ac:dyDescent="0.25">
      <c r="A651" s="28" t="str">
        <f t="shared" si="10"/>
        <v>00378522Goose Rock Elementary School364 Highway 1524ManchesterKY40962</v>
      </c>
      <c r="B651" s="29" t="s">
        <v>8225</v>
      </c>
      <c r="C651" t="s">
        <v>3215</v>
      </c>
      <c r="D651" t="s">
        <v>6947</v>
      </c>
      <c r="E651" t="s">
        <v>573</v>
      </c>
      <c r="F651" t="s">
        <v>574</v>
      </c>
      <c r="G651" t="s">
        <v>570</v>
      </c>
      <c r="H651" t="s">
        <v>54</v>
      </c>
      <c r="I651" t="s">
        <v>571</v>
      </c>
      <c r="J651" t="s">
        <v>1736</v>
      </c>
      <c r="K651" t="s">
        <v>573</v>
      </c>
      <c r="L651" t="s">
        <v>8919</v>
      </c>
      <c r="M651" t="s">
        <v>3133</v>
      </c>
      <c r="N651" t="s">
        <v>10</v>
      </c>
      <c r="O651" t="s">
        <v>54</v>
      </c>
      <c r="P651" t="s">
        <v>946</v>
      </c>
      <c r="Q651" t="s">
        <v>2663</v>
      </c>
      <c r="R651" t="s">
        <v>1735</v>
      </c>
    </row>
    <row r="652" spans="1:18" x14ac:dyDescent="0.25">
      <c r="A652" s="28" t="str">
        <f t="shared" si="10"/>
        <v>00378522Right Fork School Center5296 Highway 221Stoney ForkKY40988</v>
      </c>
      <c r="B652" s="29" t="s">
        <v>8225</v>
      </c>
      <c r="C652" t="s">
        <v>3215</v>
      </c>
      <c r="D652" t="s">
        <v>6948</v>
      </c>
      <c r="E652" t="s">
        <v>187</v>
      </c>
      <c r="F652" t="s">
        <v>188</v>
      </c>
      <c r="G652" t="s">
        <v>189</v>
      </c>
      <c r="H652" t="s">
        <v>54</v>
      </c>
      <c r="I652" t="s">
        <v>190</v>
      </c>
      <c r="J652" t="s">
        <v>1736</v>
      </c>
      <c r="K652" t="s">
        <v>187</v>
      </c>
      <c r="L652" t="s">
        <v>8920</v>
      </c>
      <c r="M652" t="s">
        <v>3133</v>
      </c>
      <c r="N652" t="s">
        <v>10</v>
      </c>
      <c r="O652" t="s">
        <v>54</v>
      </c>
      <c r="P652" t="s">
        <v>946</v>
      </c>
      <c r="Q652" t="s">
        <v>2663</v>
      </c>
      <c r="R652" t="s">
        <v>1735</v>
      </c>
    </row>
    <row r="653" spans="1:18" x14ac:dyDescent="0.25">
      <c r="A653" s="28" t="str">
        <f t="shared" si="10"/>
        <v>00378522Marie Roberts-Caney Elem Sch115 Red Skin RunLost CreekKY41348</v>
      </c>
      <c r="B653" s="29" t="s">
        <v>8225</v>
      </c>
      <c r="C653" t="s">
        <v>3215</v>
      </c>
      <c r="D653" t="s">
        <v>6949</v>
      </c>
      <c r="E653" t="s">
        <v>332</v>
      </c>
      <c r="F653" t="s">
        <v>333</v>
      </c>
      <c r="G653" t="s">
        <v>334</v>
      </c>
      <c r="H653" t="s">
        <v>54</v>
      </c>
      <c r="I653" t="s">
        <v>335</v>
      </c>
      <c r="J653" t="s">
        <v>1736</v>
      </c>
      <c r="K653" t="s">
        <v>332</v>
      </c>
      <c r="L653" t="s">
        <v>8921</v>
      </c>
      <c r="M653" t="s">
        <v>3133</v>
      </c>
      <c r="N653" t="s">
        <v>10</v>
      </c>
      <c r="O653" t="s">
        <v>54</v>
      </c>
      <c r="P653" t="s">
        <v>946</v>
      </c>
      <c r="Q653" t="s">
        <v>2663</v>
      </c>
      <c r="R653" t="s">
        <v>1735</v>
      </c>
    </row>
    <row r="654" spans="1:18" x14ac:dyDescent="0.25">
      <c r="A654" s="28" t="str">
        <f t="shared" si="10"/>
        <v>00378522Highland-Turner Elem School10355 Highway 30 WBoonevilleKY41314</v>
      </c>
      <c r="B654" s="29" t="s">
        <v>8225</v>
      </c>
      <c r="C654" t="s">
        <v>3215</v>
      </c>
      <c r="D654" t="s">
        <v>6950</v>
      </c>
      <c r="E654" t="s">
        <v>324</v>
      </c>
      <c r="F654" t="s">
        <v>325</v>
      </c>
      <c r="G654" t="s">
        <v>326</v>
      </c>
      <c r="H654" t="s">
        <v>54</v>
      </c>
      <c r="I654" t="s">
        <v>327</v>
      </c>
      <c r="J654" t="s">
        <v>1736</v>
      </c>
      <c r="K654" t="s">
        <v>324</v>
      </c>
      <c r="L654" t="s">
        <v>8922</v>
      </c>
      <c r="M654" t="s">
        <v>3133</v>
      </c>
      <c r="N654" t="s">
        <v>10</v>
      </c>
      <c r="O654" t="s">
        <v>54</v>
      </c>
      <c r="P654" t="s">
        <v>946</v>
      </c>
      <c r="Q654" t="s">
        <v>2663</v>
      </c>
      <c r="R654" t="s">
        <v>1735</v>
      </c>
    </row>
    <row r="655" spans="1:18" x14ac:dyDescent="0.25">
      <c r="A655" s="28" t="str">
        <f t="shared" si="10"/>
        <v>00378522Black Mountain Elem School1555 Highway 215EvartsKY40828</v>
      </c>
      <c r="B655" s="29" t="s">
        <v>8225</v>
      </c>
      <c r="C655" t="s">
        <v>3215</v>
      </c>
      <c r="D655" t="s">
        <v>6951</v>
      </c>
      <c r="E655" t="s">
        <v>1176</v>
      </c>
      <c r="F655" t="s">
        <v>1177</v>
      </c>
      <c r="G655" t="s">
        <v>1178</v>
      </c>
      <c r="H655" t="s">
        <v>54</v>
      </c>
      <c r="I655" t="s">
        <v>1179</v>
      </c>
      <c r="J655" t="s">
        <v>1736</v>
      </c>
      <c r="K655" t="s">
        <v>1176</v>
      </c>
      <c r="L655" t="s">
        <v>8923</v>
      </c>
      <c r="M655" t="s">
        <v>3133</v>
      </c>
      <c r="N655" t="s">
        <v>10</v>
      </c>
      <c r="O655" t="s">
        <v>54</v>
      </c>
      <c r="P655" t="s">
        <v>946</v>
      </c>
      <c r="Q655" t="s">
        <v>2663</v>
      </c>
      <c r="R655" t="s">
        <v>1735</v>
      </c>
    </row>
    <row r="656" spans="1:18" x14ac:dyDescent="0.25">
      <c r="A656" s="28" t="str">
        <f t="shared" si="10"/>
        <v>00378522Black Mountain Elem School1555 Highway 215EvartsKY40828</v>
      </c>
      <c r="B656" s="29" t="s">
        <v>8225</v>
      </c>
      <c r="C656" t="s">
        <v>3215</v>
      </c>
      <c r="D656" t="s">
        <v>6952</v>
      </c>
      <c r="E656" t="s">
        <v>1176</v>
      </c>
      <c r="F656" t="s">
        <v>1177</v>
      </c>
      <c r="G656" t="s">
        <v>1178</v>
      </c>
      <c r="H656" t="s">
        <v>54</v>
      </c>
      <c r="I656" t="s">
        <v>1179</v>
      </c>
      <c r="J656" t="s">
        <v>1736</v>
      </c>
      <c r="K656" t="s">
        <v>1176</v>
      </c>
      <c r="L656" t="s">
        <v>8924</v>
      </c>
      <c r="M656" t="s">
        <v>3133</v>
      </c>
      <c r="N656" t="s">
        <v>10</v>
      </c>
      <c r="O656" t="s">
        <v>54</v>
      </c>
      <c r="P656" t="s">
        <v>946</v>
      </c>
      <c r="Q656" t="s">
        <v>2663</v>
      </c>
      <c r="R656" t="s">
        <v>1735</v>
      </c>
    </row>
    <row r="657" spans="1:18" x14ac:dyDescent="0.25">
      <c r="A657" s="28" t="str">
        <f t="shared" si="10"/>
        <v>00378522Wallins ESPo Box 10Wallins CreekKY40873</v>
      </c>
      <c r="B657" s="29" t="s">
        <v>8225</v>
      </c>
      <c r="C657" t="s">
        <v>3215</v>
      </c>
      <c r="D657" t="s">
        <v>6953</v>
      </c>
      <c r="E657" t="s">
        <v>4377</v>
      </c>
      <c r="F657" t="s">
        <v>4140</v>
      </c>
      <c r="G657" t="s">
        <v>1206</v>
      </c>
      <c r="H657" t="s">
        <v>54</v>
      </c>
      <c r="I657" t="s">
        <v>1207</v>
      </c>
      <c r="J657" t="s">
        <v>1736</v>
      </c>
      <c r="K657" t="s">
        <v>4377</v>
      </c>
      <c r="L657" t="s">
        <v>8925</v>
      </c>
      <c r="M657" t="s">
        <v>3133</v>
      </c>
      <c r="N657" t="s">
        <v>10</v>
      </c>
      <c r="O657" t="s">
        <v>54</v>
      </c>
      <c r="P657" t="s">
        <v>946</v>
      </c>
      <c r="Q657" t="s">
        <v>2663</v>
      </c>
      <c r="R657" t="s">
        <v>1735</v>
      </c>
    </row>
    <row r="658" spans="1:18" x14ac:dyDescent="0.25">
      <c r="A658" s="28" t="str">
        <f t="shared" si="10"/>
        <v>00378522Wallins ESPo Box 10Wallins CreekKY40873</v>
      </c>
      <c r="B658" s="29" t="s">
        <v>8225</v>
      </c>
      <c r="C658" t="s">
        <v>3215</v>
      </c>
      <c r="D658" t="s">
        <v>6954</v>
      </c>
      <c r="E658" t="s">
        <v>4377</v>
      </c>
      <c r="F658" t="s">
        <v>4140</v>
      </c>
      <c r="G658" t="s">
        <v>1206</v>
      </c>
      <c r="H658" t="s">
        <v>54</v>
      </c>
      <c r="I658" t="s">
        <v>1207</v>
      </c>
      <c r="J658" t="s">
        <v>1736</v>
      </c>
      <c r="K658" t="s">
        <v>4377</v>
      </c>
      <c r="L658" t="s">
        <v>8926</v>
      </c>
      <c r="M658" t="s">
        <v>3133</v>
      </c>
      <c r="N658" t="s">
        <v>10</v>
      </c>
      <c r="O658" t="s">
        <v>54</v>
      </c>
      <c r="P658" t="s">
        <v>946</v>
      </c>
      <c r="Q658" t="s">
        <v>2663</v>
      </c>
      <c r="R658" t="s">
        <v>1735</v>
      </c>
    </row>
    <row r="659" spans="1:18" x14ac:dyDescent="0.25">
      <c r="A659" s="28" t="str">
        <f t="shared" si="10"/>
        <v>00378522Tyner ESPo Box 190TynerKY40486</v>
      </c>
      <c r="B659" s="29" t="s">
        <v>8225</v>
      </c>
      <c r="C659" t="s">
        <v>3215</v>
      </c>
      <c r="D659" t="s">
        <v>6955</v>
      </c>
      <c r="E659" t="s">
        <v>4410</v>
      </c>
      <c r="F659" t="s">
        <v>4411</v>
      </c>
      <c r="G659" t="s">
        <v>1353</v>
      </c>
      <c r="H659" t="s">
        <v>54</v>
      </c>
      <c r="I659" t="s">
        <v>1354</v>
      </c>
      <c r="J659" t="s">
        <v>1736</v>
      </c>
      <c r="K659" t="s">
        <v>4410</v>
      </c>
      <c r="L659" t="s">
        <v>8927</v>
      </c>
      <c r="M659" t="s">
        <v>3133</v>
      </c>
      <c r="N659" t="s">
        <v>10</v>
      </c>
      <c r="O659" t="s">
        <v>54</v>
      </c>
      <c r="P659" t="s">
        <v>946</v>
      </c>
      <c r="Q659" t="s">
        <v>2663</v>
      </c>
      <c r="R659" t="s">
        <v>1735</v>
      </c>
    </row>
    <row r="660" spans="1:18" x14ac:dyDescent="0.25">
      <c r="A660" s="28" t="str">
        <f t="shared" si="10"/>
        <v>00378522Newport Primary School1102 York StNewportKY41071</v>
      </c>
      <c r="B660" s="29" t="s">
        <v>8225</v>
      </c>
      <c r="C660" t="s">
        <v>3215</v>
      </c>
      <c r="D660" t="s">
        <v>6956</v>
      </c>
      <c r="E660" t="s">
        <v>2282</v>
      </c>
      <c r="F660" t="s">
        <v>2283</v>
      </c>
      <c r="G660" t="s">
        <v>2284</v>
      </c>
      <c r="H660" t="s">
        <v>54</v>
      </c>
      <c r="I660" t="s">
        <v>2285</v>
      </c>
      <c r="J660" t="s">
        <v>1736</v>
      </c>
      <c r="K660" t="s">
        <v>2282</v>
      </c>
      <c r="L660" t="s">
        <v>8928</v>
      </c>
      <c r="M660" t="s">
        <v>3133</v>
      </c>
      <c r="N660" t="s">
        <v>10</v>
      </c>
      <c r="O660" t="s">
        <v>54</v>
      </c>
      <c r="P660" t="s">
        <v>946</v>
      </c>
      <c r="Q660" t="s">
        <v>2663</v>
      </c>
      <c r="R660" t="s">
        <v>1735</v>
      </c>
    </row>
    <row r="661" spans="1:18" x14ac:dyDescent="0.25">
      <c r="A661" s="28" t="str">
        <f t="shared" si="10"/>
        <v>00378522Walnut Hill ES2834 S Us 127LibertyKY42539</v>
      </c>
      <c r="B661" s="29" t="s">
        <v>8225</v>
      </c>
      <c r="C661" t="s">
        <v>3215</v>
      </c>
      <c r="D661" t="s">
        <v>6957</v>
      </c>
      <c r="E661" t="s">
        <v>4178</v>
      </c>
      <c r="F661" t="s">
        <v>505</v>
      </c>
      <c r="G661" t="s">
        <v>500</v>
      </c>
      <c r="H661" t="s">
        <v>54</v>
      </c>
      <c r="I661" t="s">
        <v>501</v>
      </c>
      <c r="J661" t="s">
        <v>1736</v>
      </c>
      <c r="K661" t="s">
        <v>4178</v>
      </c>
      <c r="L661" t="s">
        <v>8929</v>
      </c>
      <c r="M661" t="s">
        <v>3133</v>
      </c>
      <c r="N661" t="s">
        <v>10</v>
      </c>
      <c r="O661" t="s">
        <v>54</v>
      </c>
      <c r="P661" t="s">
        <v>946</v>
      </c>
      <c r="Q661" t="s">
        <v>2663</v>
      </c>
      <c r="R661" t="s">
        <v>1735</v>
      </c>
    </row>
    <row r="662" spans="1:18" x14ac:dyDescent="0.25">
      <c r="A662" s="28" t="str">
        <f t="shared" si="10"/>
        <v>00378522Burning Springs Elem School9847 N Highway 421ManchesterKY40962</v>
      </c>
      <c r="B662" s="29" t="s">
        <v>8225</v>
      </c>
      <c r="C662" t="s">
        <v>3215</v>
      </c>
      <c r="D662" t="s">
        <v>6958</v>
      </c>
      <c r="E662" t="s">
        <v>568</v>
      </c>
      <c r="F662" t="s">
        <v>569</v>
      </c>
      <c r="G662" t="s">
        <v>570</v>
      </c>
      <c r="H662" t="s">
        <v>54</v>
      </c>
      <c r="I662" t="s">
        <v>571</v>
      </c>
      <c r="J662" t="s">
        <v>1736</v>
      </c>
      <c r="K662" t="s">
        <v>568</v>
      </c>
      <c r="L662" t="s">
        <v>8930</v>
      </c>
      <c r="M662" t="s">
        <v>3133</v>
      </c>
      <c r="N662" t="s">
        <v>10</v>
      </c>
      <c r="O662" t="s">
        <v>54</v>
      </c>
      <c r="P662" t="s">
        <v>946</v>
      </c>
      <c r="Q662" t="s">
        <v>2663</v>
      </c>
      <c r="R662" t="s">
        <v>1735</v>
      </c>
    </row>
    <row r="663" spans="1:18" x14ac:dyDescent="0.25">
      <c r="A663" s="28" t="str">
        <f t="shared" si="10"/>
        <v>00378522Oneida Elementary School435 Newfound RdOneidaKY40972</v>
      </c>
      <c r="B663" s="29" t="s">
        <v>8225</v>
      </c>
      <c r="C663" t="s">
        <v>3215</v>
      </c>
      <c r="D663" t="s">
        <v>6959</v>
      </c>
      <c r="E663" t="s">
        <v>582</v>
      </c>
      <c r="F663" t="s">
        <v>583</v>
      </c>
      <c r="G663" t="s">
        <v>565</v>
      </c>
      <c r="H663" t="s">
        <v>54</v>
      </c>
      <c r="I663" t="s">
        <v>566</v>
      </c>
      <c r="J663" t="s">
        <v>1736</v>
      </c>
      <c r="K663" t="s">
        <v>582</v>
      </c>
      <c r="L663" t="s">
        <v>8931</v>
      </c>
      <c r="M663" t="s">
        <v>3133</v>
      </c>
      <c r="N663" t="s">
        <v>10</v>
      </c>
      <c r="O663" t="s">
        <v>54</v>
      </c>
      <c r="P663" t="s">
        <v>946</v>
      </c>
      <c r="Q663" t="s">
        <v>2663</v>
      </c>
      <c r="R663" t="s">
        <v>1735</v>
      </c>
    </row>
    <row r="664" spans="1:18" x14ac:dyDescent="0.25">
      <c r="A664" s="28" t="str">
        <f t="shared" si="10"/>
        <v>00378522Liberty Elementary School75 College StLibertyKY42539</v>
      </c>
      <c r="B664" s="29" t="s">
        <v>8225</v>
      </c>
      <c r="C664" t="s">
        <v>3215</v>
      </c>
      <c r="D664" t="s">
        <v>6960</v>
      </c>
      <c r="E664" t="s">
        <v>6</v>
      </c>
      <c r="F664" t="s">
        <v>503</v>
      </c>
      <c r="G664" t="s">
        <v>500</v>
      </c>
      <c r="H664" t="s">
        <v>54</v>
      </c>
      <c r="I664" t="s">
        <v>501</v>
      </c>
      <c r="J664" t="s">
        <v>1736</v>
      </c>
      <c r="K664" t="s">
        <v>6</v>
      </c>
      <c r="L664" t="s">
        <v>8932</v>
      </c>
      <c r="M664" t="s">
        <v>3133</v>
      </c>
      <c r="N664" t="s">
        <v>10</v>
      </c>
      <c r="O664" t="s">
        <v>54</v>
      </c>
      <c r="P664" t="s">
        <v>946</v>
      </c>
      <c r="Q664" t="s">
        <v>2663</v>
      </c>
      <c r="R664" t="s">
        <v>1735</v>
      </c>
    </row>
    <row r="665" spans="1:18" x14ac:dyDescent="0.25">
      <c r="A665" s="28" t="str">
        <f t="shared" si="10"/>
        <v>00378522South Floyd Elementary School299 Mt Raider DrHi HatKY41636</v>
      </c>
      <c r="B665" s="29" t="s">
        <v>8225</v>
      </c>
      <c r="C665" t="s">
        <v>3215</v>
      </c>
      <c r="D665" t="s">
        <v>6961</v>
      </c>
      <c r="E665" t="s">
        <v>937</v>
      </c>
      <c r="F665" t="s">
        <v>938</v>
      </c>
      <c r="G665" t="s">
        <v>939</v>
      </c>
      <c r="H665" t="s">
        <v>54</v>
      </c>
      <c r="I665" t="s">
        <v>940</v>
      </c>
      <c r="J665" t="s">
        <v>1736</v>
      </c>
      <c r="K665" t="s">
        <v>937</v>
      </c>
      <c r="L665" t="s">
        <v>8933</v>
      </c>
      <c r="M665" t="s">
        <v>3133</v>
      </c>
      <c r="N665" t="s">
        <v>10</v>
      </c>
      <c r="O665" t="s">
        <v>54</v>
      </c>
      <c r="P665" t="s">
        <v>946</v>
      </c>
      <c r="Q665" t="s">
        <v>2663</v>
      </c>
      <c r="R665" t="s">
        <v>1735</v>
      </c>
    </row>
    <row r="666" spans="1:18" x14ac:dyDescent="0.25">
      <c r="A666" s="28" t="str">
        <f t="shared" si="10"/>
        <v>00378522Southgate Public School6 William F Blatt StSouthgateKY41071</v>
      </c>
      <c r="B666" s="29" t="s">
        <v>8225</v>
      </c>
      <c r="C666" t="s">
        <v>3215</v>
      </c>
      <c r="D666" t="s">
        <v>6962</v>
      </c>
      <c r="E666" t="s">
        <v>2673</v>
      </c>
      <c r="F666" t="s">
        <v>2674</v>
      </c>
      <c r="G666" t="s">
        <v>2675</v>
      </c>
      <c r="H666" t="s">
        <v>54</v>
      </c>
      <c r="I666" t="s">
        <v>2285</v>
      </c>
      <c r="J666" t="s">
        <v>1736</v>
      </c>
      <c r="K666" t="s">
        <v>2673</v>
      </c>
      <c r="L666" t="s">
        <v>8934</v>
      </c>
      <c r="M666" t="s">
        <v>3133</v>
      </c>
      <c r="N666" t="s">
        <v>10</v>
      </c>
      <c r="O666" t="s">
        <v>54</v>
      </c>
      <c r="P666" t="s">
        <v>946</v>
      </c>
      <c r="Q666" t="s">
        <v>2663</v>
      </c>
      <c r="R666" t="s">
        <v>1735</v>
      </c>
    </row>
    <row r="667" spans="1:18" x14ac:dyDescent="0.25">
      <c r="A667" s="28" t="str">
        <f t="shared" si="10"/>
        <v>00378522Jones Park Elementary School6295 E Kentucky 70LibertyKY42539</v>
      </c>
      <c r="B667" s="29" t="s">
        <v>8225</v>
      </c>
      <c r="C667" t="s">
        <v>3215</v>
      </c>
      <c r="D667" t="s">
        <v>6963</v>
      </c>
      <c r="E667" t="s">
        <v>498</v>
      </c>
      <c r="F667" t="s">
        <v>499</v>
      </c>
      <c r="G667" t="s">
        <v>500</v>
      </c>
      <c r="H667" t="s">
        <v>54</v>
      </c>
      <c r="I667" t="s">
        <v>501</v>
      </c>
      <c r="J667" t="s">
        <v>1736</v>
      </c>
      <c r="K667" t="s">
        <v>498</v>
      </c>
      <c r="L667" t="s">
        <v>8935</v>
      </c>
      <c r="M667" t="s">
        <v>3133</v>
      </c>
      <c r="N667" t="s">
        <v>10</v>
      </c>
      <c r="O667" t="s">
        <v>54</v>
      </c>
      <c r="P667" t="s">
        <v>946</v>
      </c>
      <c r="Q667" t="s">
        <v>2663</v>
      </c>
      <c r="R667" t="s">
        <v>1735</v>
      </c>
    </row>
    <row r="668" spans="1:18" x14ac:dyDescent="0.25">
      <c r="A668" s="28" t="str">
        <f t="shared" si="10"/>
        <v>00378522Big Creek Elementary School523 N Highway 66OneidaKY40972</v>
      </c>
      <c r="B668" s="29" t="s">
        <v>8225</v>
      </c>
      <c r="C668" t="s">
        <v>3215</v>
      </c>
      <c r="D668" t="s">
        <v>6964</v>
      </c>
      <c r="E668" t="s">
        <v>563</v>
      </c>
      <c r="F668" t="s">
        <v>564</v>
      </c>
      <c r="G668" t="s">
        <v>565</v>
      </c>
      <c r="H668" t="s">
        <v>54</v>
      </c>
      <c r="I668" t="s">
        <v>566</v>
      </c>
      <c r="J668" t="s">
        <v>1736</v>
      </c>
      <c r="K668" t="s">
        <v>563</v>
      </c>
      <c r="L668" t="s">
        <v>8936</v>
      </c>
      <c r="M668" t="s">
        <v>3133</v>
      </c>
      <c r="N668" t="s">
        <v>10</v>
      </c>
      <c r="O668" t="s">
        <v>54</v>
      </c>
      <c r="P668" t="s">
        <v>946</v>
      </c>
      <c r="Q668" t="s">
        <v>2663</v>
      </c>
      <c r="R668" t="s">
        <v>1735</v>
      </c>
    </row>
    <row r="669" spans="1:18" x14ac:dyDescent="0.25">
      <c r="A669" s="28" t="str">
        <f t="shared" si="10"/>
        <v>00378522Manchester Elementary School1908 N Highway 421ManchesterKY40962</v>
      </c>
      <c r="B669" s="29" t="s">
        <v>8225</v>
      </c>
      <c r="C669" t="s">
        <v>3215</v>
      </c>
      <c r="D669" t="s">
        <v>6965</v>
      </c>
      <c r="E669" t="s">
        <v>579</v>
      </c>
      <c r="F669" t="s">
        <v>580</v>
      </c>
      <c r="G669" t="s">
        <v>570</v>
      </c>
      <c r="H669" t="s">
        <v>54</v>
      </c>
      <c r="I669" t="s">
        <v>571</v>
      </c>
      <c r="J669" t="s">
        <v>1736</v>
      </c>
      <c r="K669" t="s">
        <v>579</v>
      </c>
      <c r="L669" t="s">
        <v>8937</v>
      </c>
      <c r="M669" t="s">
        <v>3133</v>
      </c>
      <c r="N669" t="s">
        <v>10</v>
      </c>
      <c r="O669" t="s">
        <v>54</v>
      </c>
      <c r="P669" t="s">
        <v>946</v>
      </c>
      <c r="Q669" t="s">
        <v>2663</v>
      </c>
      <c r="R669" t="s">
        <v>1735</v>
      </c>
    </row>
    <row r="670" spans="1:18" x14ac:dyDescent="0.25">
      <c r="A670" s="28" t="str">
        <f t="shared" si="10"/>
        <v>00378522Prestonsburg Elementary School140 Clark DrPrestonsburgKY41653</v>
      </c>
      <c r="B670" s="29" t="s">
        <v>8225</v>
      </c>
      <c r="C670" t="s">
        <v>3215</v>
      </c>
      <c r="D670" t="s">
        <v>6966</v>
      </c>
      <c r="E670" t="s">
        <v>932</v>
      </c>
      <c r="F670" t="s">
        <v>933</v>
      </c>
      <c r="G670" t="s">
        <v>934</v>
      </c>
      <c r="H670" t="s">
        <v>54</v>
      </c>
      <c r="I670" t="s">
        <v>935</v>
      </c>
      <c r="J670" t="s">
        <v>1736</v>
      </c>
      <c r="K670" t="s">
        <v>932</v>
      </c>
      <c r="L670" t="s">
        <v>8938</v>
      </c>
      <c r="M670" t="s">
        <v>3133</v>
      </c>
      <c r="N670" t="s">
        <v>10</v>
      </c>
      <c r="O670" t="s">
        <v>54</v>
      </c>
      <c r="P670" t="s">
        <v>946</v>
      </c>
      <c r="Q670" t="s">
        <v>2663</v>
      </c>
      <c r="R670" t="s">
        <v>1735</v>
      </c>
    </row>
    <row r="671" spans="1:18" x14ac:dyDescent="0.25">
      <c r="A671" s="28" t="str">
        <f t="shared" si="10"/>
        <v>00378522Hacker Elementary School84 Hooker RdManchesterKY40962</v>
      </c>
      <c r="B671" s="29" t="s">
        <v>8225</v>
      </c>
      <c r="C671" t="s">
        <v>3215</v>
      </c>
      <c r="D671" t="s">
        <v>6967</v>
      </c>
      <c r="E671" t="s">
        <v>576</v>
      </c>
      <c r="F671" t="s">
        <v>577</v>
      </c>
      <c r="G671" t="s">
        <v>570</v>
      </c>
      <c r="H671" t="s">
        <v>54</v>
      </c>
      <c r="I671" t="s">
        <v>571</v>
      </c>
      <c r="J671" t="s">
        <v>1736</v>
      </c>
      <c r="K671" t="s">
        <v>576</v>
      </c>
      <c r="L671" t="s">
        <v>8939</v>
      </c>
      <c r="M671" t="s">
        <v>3133</v>
      </c>
      <c r="N671" t="s">
        <v>10</v>
      </c>
      <c r="O671" t="s">
        <v>54</v>
      </c>
      <c r="P671" t="s">
        <v>946</v>
      </c>
      <c r="Q671" t="s">
        <v>2663</v>
      </c>
      <c r="R671" t="s">
        <v>1735</v>
      </c>
    </row>
    <row r="672" spans="1:18" x14ac:dyDescent="0.25">
      <c r="A672" s="28" t="str">
        <f t="shared" si="10"/>
        <v>00378522Cumberland Co Elem School150 Glasgow RdBurkesvilleKY42717</v>
      </c>
      <c r="B672" s="29" t="s">
        <v>8225</v>
      </c>
      <c r="C672" t="s">
        <v>3215</v>
      </c>
      <c r="D672" t="s">
        <v>6968</v>
      </c>
      <c r="E672" t="s">
        <v>639</v>
      </c>
      <c r="F672" t="s">
        <v>640</v>
      </c>
      <c r="G672" t="s">
        <v>641</v>
      </c>
      <c r="H672" t="s">
        <v>54</v>
      </c>
      <c r="I672" t="s">
        <v>642</v>
      </c>
      <c r="J672" t="s">
        <v>1736</v>
      </c>
      <c r="K672" t="s">
        <v>639</v>
      </c>
      <c r="L672" t="s">
        <v>8940</v>
      </c>
      <c r="M672" t="s">
        <v>3133</v>
      </c>
      <c r="N672" t="s">
        <v>10</v>
      </c>
      <c r="O672" t="s">
        <v>54</v>
      </c>
      <c r="P672" t="s">
        <v>946</v>
      </c>
      <c r="Q672" t="s">
        <v>2663</v>
      </c>
      <c r="R672" t="s">
        <v>1735</v>
      </c>
    </row>
    <row r="673" spans="1:18" x14ac:dyDescent="0.25">
      <c r="A673" s="28" t="str">
        <f t="shared" si="10"/>
        <v>00378522Cumberland Co Elem School150 Glasgow RdBurkesvilleKY42717</v>
      </c>
      <c r="B673" s="29" t="s">
        <v>8225</v>
      </c>
      <c r="C673" t="s">
        <v>3215</v>
      </c>
      <c r="D673" t="s">
        <v>6969</v>
      </c>
      <c r="E673" t="s">
        <v>639</v>
      </c>
      <c r="F673" t="s">
        <v>640</v>
      </c>
      <c r="G673" t="s">
        <v>641</v>
      </c>
      <c r="H673" t="s">
        <v>54</v>
      </c>
      <c r="I673" t="s">
        <v>642</v>
      </c>
      <c r="J673" t="s">
        <v>1736</v>
      </c>
      <c r="K673" t="s">
        <v>639</v>
      </c>
      <c r="L673" t="s">
        <v>8941</v>
      </c>
      <c r="M673" t="s">
        <v>3133</v>
      </c>
      <c r="N673" t="s">
        <v>10</v>
      </c>
      <c r="O673" t="s">
        <v>54</v>
      </c>
      <c r="P673" t="s">
        <v>946</v>
      </c>
      <c r="Q673" t="s">
        <v>2663</v>
      </c>
      <c r="R673" t="s">
        <v>1735</v>
      </c>
    </row>
    <row r="674" spans="1:18" x14ac:dyDescent="0.25">
      <c r="A674" s="28" t="str">
        <f t="shared" si="10"/>
        <v>00378522Allen ES112 Eagle LnAllenKY41601</v>
      </c>
      <c r="B674" s="29" t="s">
        <v>8225</v>
      </c>
      <c r="C674" t="s">
        <v>3215</v>
      </c>
      <c r="D674" t="s">
        <v>6970</v>
      </c>
      <c r="E674" t="s">
        <v>4274</v>
      </c>
      <c r="F674" t="s">
        <v>910</v>
      </c>
      <c r="G674" t="s">
        <v>911</v>
      </c>
      <c r="H674" t="s">
        <v>54</v>
      </c>
      <c r="I674" t="s">
        <v>912</v>
      </c>
      <c r="J674" t="s">
        <v>1736</v>
      </c>
      <c r="K674" t="s">
        <v>4274</v>
      </c>
      <c r="L674" t="s">
        <v>8942</v>
      </c>
      <c r="M674" t="s">
        <v>3133</v>
      </c>
      <c r="N674" t="s">
        <v>10</v>
      </c>
      <c r="O674" t="s">
        <v>54</v>
      </c>
      <c r="P674" t="s">
        <v>946</v>
      </c>
      <c r="Q674" t="s">
        <v>2663</v>
      </c>
      <c r="R674" t="s">
        <v>1735</v>
      </c>
    </row>
    <row r="675" spans="1:18" x14ac:dyDescent="0.25">
      <c r="A675" s="28" t="str">
        <f t="shared" si="10"/>
        <v>00378522Betsy Layne Elementary SchoolPo Box 128Betsy LayneKY41605</v>
      </c>
      <c r="B675" s="29" t="s">
        <v>8225</v>
      </c>
      <c r="C675" t="s">
        <v>3215</v>
      </c>
      <c r="D675" t="s">
        <v>6971</v>
      </c>
      <c r="E675" t="s">
        <v>914</v>
      </c>
      <c r="F675" t="s">
        <v>4199</v>
      </c>
      <c r="G675" t="s">
        <v>915</v>
      </c>
      <c r="H675" t="s">
        <v>54</v>
      </c>
      <c r="I675" t="s">
        <v>916</v>
      </c>
      <c r="J675" t="s">
        <v>1736</v>
      </c>
      <c r="K675" t="s">
        <v>914</v>
      </c>
      <c r="L675" t="s">
        <v>8943</v>
      </c>
      <c r="M675" t="s">
        <v>3133</v>
      </c>
      <c r="N675" t="s">
        <v>10</v>
      </c>
      <c r="O675" t="s">
        <v>54</v>
      </c>
      <c r="P675" t="s">
        <v>946</v>
      </c>
      <c r="Q675" t="s">
        <v>2663</v>
      </c>
      <c r="R675" t="s">
        <v>1735</v>
      </c>
    </row>
    <row r="676" spans="1:18" x14ac:dyDescent="0.25">
      <c r="A676" s="28" t="str">
        <f t="shared" si="10"/>
        <v>00378522Fulton Ind School District304 W State Line StFultonKY42041</v>
      </c>
      <c r="B676" s="29" t="s">
        <v>8225</v>
      </c>
      <c r="C676" t="s">
        <v>3215</v>
      </c>
      <c r="D676" t="s">
        <v>6972</v>
      </c>
      <c r="E676" t="s">
        <v>1003</v>
      </c>
      <c r="F676" t="s">
        <v>3110</v>
      </c>
      <c r="G676" t="s">
        <v>1007</v>
      </c>
      <c r="H676" t="s">
        <v>54</v>
      </c>
      <c r="I676" t="s">
        <v>1008</v>
      </c>
      <c r="J676" t="s">
        <v>1736</v>
      </c>
      <c r="K676" t="s">
        <v>1003</v>
      </c>
      <c r="L676" t="s">
        <v>8944</v>
      </c>
      <c r="M676" t="s">
        <v>3133</v>
      </c>
      <c r="N676" t="s">
        <v>10</v>
      </c>
      <c r="O676" t="s">
        <v>54</v>
      </c>
      <c r="P676" t="s">
        <v>946</v>
      </c>
      <c r="Q676" t="s">
        <v>2663</v>
      </c>
      <c r="R676" t="s">
        <v>1735</v>
      </c>
    </row>
    <row r="677" spans="1:18" x14ac:dyDescent="0.25">
      <c r="A677" s="28" t="str">
        <f t="shared" si="10"/>
        <v>00378522J M Stumbo Elementary School6945 Ky Route 979GrethelKY41631</v>
      </c>
      <c r="B677" s="29" t="s">
        <v>8225</v>
      </c>
      <c r="C677" t="s">
        <v>3215</v>
      </c>
      <c r="D677" t="s">
        <v>6973</v>
      </c>
      <c r="E677" t="s">
        <v>922</v>
      </c>
      <c r="F677" t="s">
        <v>923</v>
      </c>
      <c r="G677" t="s">
        <v>924</v>
      </c>
      <c r="H677" t="s">
        <v>54</v>
      </c>
      <c r="I677" t="s">
        <v>925</v>
      </c>
      <c r="J677" t="s">
        <v>1736</v>
      </c>
      <c r="K677" t="s">
        <v>922</v>
      </c>
      <c r="L677" t="s">
        <v>8945</v>
      </c>
      <c r="M677" t="s">
        <v>3133</v>
      </c>
      <c r="N677" t="s">
        <v>10</v>
      </c>
      <c r="O677" t="s">
        <v>54</v>
      </c>
      <c r="P677" t="s">
        <v>946</v>
      </c>
      <c r="Q677" t="s">
        <v>2663</v>
      </c>
      <c r="R677" t="s">
        <v>1735</v>
      </c>
    </row>
    <row r="678" spans="1:18" x14ac:dyDescent="0.25">
      <c r="A678" s="28" t="str">
        <f t="shared" si="10"/>
        <v>00378522May Valley Elementary School481 Stephens Branch RdMartinKY41649</v>
      </c>
      <c r="B678" s="29" t="s">
        <v>8225</v>
      </c>
      <c r="C678" t="s">
        <v>3215</v>
      </c>
      <c r="D678" t="s">
        <v>6974</v>
      </c>
      <c r="E678" t="s">
        <v>927</v>
      </c>
      <c r="F678" t="s">
        <v>928</v>
      </c>
      <c r="G678" t="s">
        <v>929</v>
      </c>
      <c r="H678" t="s">
        <v>54</v>
      </c>
      <c r="I678" t="s">
        <v>930</v>
      </c>
      <c r="J678" t="s">
        <v>1736</v>
      </c>
      <c r="K678" t="s">
        <v>927</v>
      </c>
      <c r="L678" t="s">
        <v>8946</v>
      </c>
      <c r="M678" t="s">
        <v>3133</v>
      </c>
      <c r="N678" t="s">
        <v>10</v>
      </c>
      <c r="O678" t="s">
        <v>54</v>
      </c>
      <c r="P678" t="s">
        <v>946</v>
      </c>
      <c r="Q678" t="s">
        <v>2663</v>
      </c>
      <c r="R678" t="s">
        <v>1735</v>
      </c>
    </row>
    <row r="679" spans="1:18" x14ac:dyDescent="0.25">
      <c r="A679" s="28" t="str">
        <f t="shared" si="10"/>
        <v>00378522Carr Elementary School400 W State Line StFultonKY42041</v>
      </c>
      <c r="B679" s="29" t="s">
        <v>8225</v>
      </c>
      <c r="C679" t="s">
        <v>3215</v>
      </c>
      <c r="D679" t="s">
        <v>6975</v>
      </c>
      <c r="E679" t="s">
        <v>1005</v>
      </c>
      <c r="F679" t="s">
        <v>1006</v>
      </c>
      <c r="G679" t="s">
        <v>1007</v>
      </c>
      <c r="H679" t="s">
        <v>54</v>
      </c>
      <c r="I679" t="s">
        <v>1008</v>
      </c>
      <c r="J679" t="s">
        <v>1736</v>
      </c>
      <c r="K679" t="s">
        <v>1005</v>
      </c>
      <c r="L679" t="s">
        <v>8947</v>
      </c>
      <c r="M679" t="s">
        <v>3133</v>
      </c>
      <c r="N679" t="s">
        <v>10</v>
      </c>
      <c r="O679" t="s">
        <v>54</v>
      </c>
      <c r="P679" t="s">
        <v>946</v>
      </c>
      <c r="Q679" t="s">
        <v>2663</v>
      </c>
      <c r="R679" t="s">
        <v>1735</v>
      </c>
    </row>
    <row r="680" spans="1:18" x14ac:dyDescent="0.25">
      <c r="A680" s="28" t="str">
        <f t="shared" si="10"/>
        <v>00378522Evarts Elementary School132 Keister StEvartsKY40828</v>
      </c>
      <c r="B680" s="29" t="s">
        <v>8225</v>
      </c>
      <c r="C680" t="s">
        <v>3215</v>
      </c>
      <c r="D680" t="s">
        <v>6976</v>
      </c>
      <c r="E680" t="s">
        <v>1190</v>
      </c>
      <c r="F680" t="s">
        <v>1191</v>
      </c>
      <c r="G680" t="s">
        <v>1178</v>
      </c>
      <c r="H680" t="s">
        <v>54</v>
      </c>
      <c r="I680" t="s">
        <v>1179</v>
      </c>
      <c r="J680" t="s">
        <v>1736</v>
      </c>
      <c r="K680" t="s">
        <v>1190</v>
      </c>
      <c r="L680" t="s">
        <v>8948</v>
      </c>
      <c r="M680" t="s">
        <v>3133</v>
      </c>
      <c r="N680" t="s">
        <v>10</v>
      </c>
      <c r="O680" t="s">
        <v>54</v>
      </c>
      <c r="P680" t="s">
        <v>946</v>
      </c>
      <c r="Q680" t="s">
        <v>2663</v>
      </c>
      <c r="R680" t="s">
        <v>1735</v>
      </c>
    </row>
    <row r="681" spans="1:18" x14ac:dyDescent="0.25">
      <c r="A681" s="28" t="str">
        <f t="shared" si="10"/>
        <v>00378522Green Hills Elementary SchoolPo Box 9BledsoeKY40810</v>
      </c>
      <c r="B681" s="29" t="s">
        <v>8225</v>
      </c>
      <c r="C681" t="s">
        <v>3215</v>
      </c>
      <c r="D681" t="s">
        <v>6977</v>
      </c>
      <c r="E681" t="s">
        <v>1193</v>
      </c>
      <c r="F681" t="s">
        <v>4139</v>
      </c>
      <c r="G681" t="s">
        <v>1194</v>
      </c>
      <c r="H681" t="s">
        <v>54</v>
      </c>
      <c r="I681" t="s">
        <v>1195</v>
      </c>
      <c r="J681" t="s">
        <v>1736</v>
      </c>
      <c r="K681" t="s">
        <v>1193</v>
      </c>
      <c r="L681" t="s">
        <v>8949</v>
      </c>
      <c r="M681" t="s">
        <v>3133</v>
      </c>
      <c r="N681" t="s">
        <v>10</v>
      </c>
      <c r="O681" t="s">
        <v>54</v>
      </c>
      <c r="P681" t="s">
        <v>946</v>
      </c>
      <c r="Q681" t="s">
        <v>2663</v>
      </c>
      <c r="R681" t="s">
        <v>1735</v>
      </c>
    </row>
    <row r="682" spans="1:18" x14ac:dyDescent="0.25">
      <c r="A682" s="28" t="str">
        <f t="shared" si="10"/>
        <v>00378522Green Hills Elementary SchoolPo Box 9BledsoeKY40810</v>
      </c>
      <c r="B682" s="29" t="s">
        <v>8225</v>
      </c>
      <c r="C682" t="s">
        <v>3215</v>
      </c>
      <c r="D682" t="s">
        <v>6978</v>
      </c>
      <c r="E682" t="s">
        <v>1193</v>
      </c>
      <c r="F682" t="s">
        <v>4139</v>
      </c>
      <c r="G682" t="s">
        <v>1194</v>
      </c>
      <c r="H682" t="s">
        <v>54</v>
      </c>
      <c r="I682" t="s">
        <v>1195</v>
      </c>
      <c r="J682" t="s">
        <v>1736</v>
      </c>
      <c r="K682" t="s">
        <v>1193</v>
      </c>
      <c r="L682" t="s">
        <v>8950</v>
      </c>
      <c r="M682" t="s">
        <v>3133</v>
      </c>
      <c r="N682" t="s">
        <v>10</v>
      </c>
      <c r="O682" t="s">
        <v>54</v>
      </c>
      <c r="P682" t="s">
        <v>946</v>
      </c>
      <c r="Q682" t="s">
        <v>2663</v>
      </c>
      <c r="R682" t="s">
        <v>1735</v>
      </c>
    </row>
    <row r="683" spans="1:18" x14ac:dyDescent="0.25">
      <c r="A683" s="28" t="str">
        <f t="shared" si="10"/>
        <v>00378522Mayfield Elementary School1004 Backusburg RdMayfieldKY42066</v>
      </c>
      <c r="B683" s="29" t="s">
        <v>8225</v>
      </c>
      <c r="C683" t="s">
        <v>3215</v>
      </c>
      <c r="D683" t="s">
        <v>6979</v>
      </c>
      <c r="E683" t="s">
        <v>2083</v>
      </c>
      <c r="F683" t="s">
        <v>2084</v>
      </c>
      <c r="G683" t="s">
        <v>1058</v>
      </c>
      <c r="H683" t="s">
        <v>54</v>
      </c>
      <c r="I683" t="s">
        <v>1059</v>
      </c>
      <c r="J683" t="s">
        <v>1736</v>
      </c>
      <c r="K683" t="s">
        <v>2083</v>
      </c>
      <c r="L683" t="s">
        <v>8951</v>
      </c>
      <c r="M683" t="s">
        <v>3133</v>
      </c>
      <c r="N683" t="s">
        <v>10</v>
      </c>
      <c r="O683" t="s">
        <v>54</v>
      </c>
      <c r="P683" t="s">
        <v>946</v>
      </c>
      <c r="Q683" t="s">
        <v>2663</v>
      </c>
      <c r="R683" t="s">
        <v>1735</v>
      </c>
    </row>
    <row r="684" spans="1:18" x14ac:dyDescent="0.25">
      <c r="A684" s="28" t="str">
        <f t="shared" si="10"/>
        <v>00378522Rosspoint ES132 Highway 522BaxterKY40806</v>
      </c>
      <c r="B684" s="29" t="s">
        <v>8225</v>
      </c>
      <c r="C684" t="s">
        <v>3215</v>
      </c>
      <c r="D684" t="s">
        <v>6980</v>
      </c>
      <c r="E684" t="s">
        <v>4378</v>
      </c>
      <c r="F684" t="s">
        <v>1202</v>
      </c>
      <c r="G684" t="s">
        <v>1203</v>
      </c>
      <c r="H684" t="s">
        <v>54</v>
      </c>
      <c r="I684" t="s">
        <v>1204</v>
      </c>
      <c r="J684" t="s">
        <v>1736</v>
      </c>
      <c r="K684" t="s">
        <v>4378</v>
      </c>
      <c r="L684" t="s">
        <v>8952</v>
      </c>
      <c r="M684" t="s">
        <v>3133</v>
      </c>
      <c r="N684" t="s">
        <v>10</v>
      </c>
      <c r="O684" t="s">
        <v>54</v>
      </c>
      <c r="P684" t="s">
        <v>946</v>
      </c>
      <c r="Q684" t="s">
        <v>2663</v>
      </c>
      <c r="R684" t="s">
        <v>1735</v>
      </c>
    </row>
    <row r="685" spans="1:18" x14ac:dyDescent="0.25">
      <c r="A685" s="28" t="str">
        <f t="shared" si="10"/>
        <v>00378522Jesse D Lay Elementary School220 N Allison AveBarbourvilleKY40906</v>
      </c>
      <c r="B685" s="29" t="s">
        <v>8225</v>
      </c>
      <c r="C685" t="s">
        <v>3215</v>
      </c>
      <c r="D685" t="s">
        <v>6981</v>
      </c>
      <c r="E685" t="s">
        <v>1788</v>
      </c>
      <c r="F685" t="s">
        <v>1789</v>
      </c>
      <c r="G685" t="s">
        <v>116</v>
      </c>
      <c r="H685" t="s">
        <v>54</v>
      </c>
      <c r="I685" t="s">
        <v>117</v>
      </c>
      <c r="J685" t="s">
        <v>1736</v>
      </c>
      <c r="K685" t="s">
        <v>1788</v>
      </c>
      <c r="L685" t="s">
        <v>8953</v>
      </c>
      <c r="M685" t="s">
        <v>3133</v>
      </c>
      <c r="N685" t="s">
        <v>10</v>
      </c>
      <c r="O685" t="s">
        <v>54</v>
      </c>
      <c r="P685" t="s">
        <v>946</v>
      </c>
      <c r="Q685" t="s">
        <v>2663</v>
      </c>
      <c r="R685" t="s">
        <v>1735</v>
      </c>
    </row>
    <row r="686" spans="1:18" x14ac:dyDescent="0.25">
      <c r="A686" s="28" t="str">
        <f t="shared" si="10"/>
        <v>00378522Jesse D Lay Elementary School220 N Allison AveBarbourvilleKY40906</v>
      </c>
      <c r="B686" s="29" t="s">
        <v>8225</v>
      </c>
      <c r="C686" t="s">
        <v>3215</v>
      </c>
      <c r="D686" t="s">
        <v>6982</v>
      </c>
      <c r="E686" t="s">
        <v>1788</v>
      </c>
      <c r="F686" t="s">
        <v>1789</v>
      </c>
      <c r="G686" t="s">
        <v>116</v>
      </c>
      <c r="H686" t="s">
        <v>54</v>
      </c>
      <c r="I686" t="s">
        <v>117</v>
      </c>
      <c r="J686" t="s">
        <v>1736</v>
      </c>
      <c r="K686" t="s">
        <v>1788</v>
      </c>
      <c r="L686" t="s">
        <v>8954</v>
      </c>
      <c r="M686" t="s">
        <v>3133</v>
      </c>
      <c r="N686" t="s">
        <v>10</v>
      </c>
      <c r="O686" t="s">
        <v>54</v>
      </c>
      <c r="P686" t="s">
        <v>946</v>
      </c>
      <c r="Q686" t="s">
        <v>2663</v>
      </c>
      <c r="R686" t="s">
        <v>1735</v>
      </c>
    </row>
    <row r="687" spans="1:18" x14ac:dyDescent="0.25">
      <c r="A687" s="28" t="str">
        <f t="shared" si="10"/>
        <v>00378522Sand Gap ESPo Box 320SandgapKY40481</v>
      </c>
      <c r="B687" s="29" t="s">
        <v>8225</v>
      </c>
      <c r="C687" t="s">
        <v>3215</v>
      </c>
      <c r="D687" t="s">
        <v>6983</v>
      </c>
      <c r="E687" t="s">
        <v>4406</v>
      </c>
      <c r="F687" t="s">
        <v>4407</v>
      </c>
      <c r="G687" t="s">
        <v>1350</v>
      </c>
      <c r="H687" t="s">
        <v>54</v>
      </c>
      <c r="I687" t="s">
        <v>1351</v>
      </c>
      <c r="J687" t="s">
        <v>1736</v>
      </c>
      <c r="K687" t="s">
        <v>4406</v>
      </c>
      <c r="L687" t="s">
        <v>8955</v>
      </c>
      <c r="M687" t="s">
        <v>3133</v>
      </c>
      <c r="N687" t="s">
        <v>10</v>
      </c>
      <c r="O687" t="s">
        <v>54</v>
      </c>
      <c r="P687" t="s">
        <v>946</v>
      </c>
      <c r="Q687" t="s">
        <v>2663</v>
      </c>
      <c r="R687" t="s">
        <v>1735</v>
      </c>
    </row>
    <row r="688" spans="1:18" x14ac:dyDescent="0.25">
      <c r="A688" s="28" t="str">
        <f t="shared" si="10"/>
        <v>00378522McKee ESPo Box 429Mc KeeKY40447</v>
      </c>
      <c r="B688" s="29" t="s">
        <v>8225</v>
      </c>
      <c r="C688" t="s">
        <v>3215</v>
      </c>
      <c r="D688" t="s">
        <v>6984</v>
      </c>
      <c r="E688" t="s">
        <v>4408</v>
      </c>
      <c r="F688" t="s">
        <v>4409</v>
      </c>
      <c r="G688" t="s">
        <v>1347</v>
      </c>
      <c r="H688" t="s">
        <v>54</v>
      </c>
      <c r="I688" t="s">
        <v>1348</v>
      </c>
      <c r="J688" t="s">
        <v>1736</v>
      </c>
      <c r="K688" t="s">
        <v>4408</v>
      </c>
      <c r="L688" t="s">
        <v>8956</v>
      </c>
      <c r="M688" t="s">
        <v>3133</v>
      </c>
      <c r="N688" t="s">
        <v>10</v>
      </c>
      <c r="O688" t="s">
        <v>54</v>
      </c>
      <c r="P688" t="s">
        <v>946</v>
      </c>
      <c r="Q688" t="s">
        <v>2663</v>
      </c>
      <c r="R688" t="s">
        <v>1735</v>
      </c>
    </row>
    <row r="689" spans="1:18" x14ac:dyDescent="0.25">
      <c r="A689" s="28" t="str">
        <f t="shared" si="10"/>
        <v>00378522Glenn O Swing Elem School501 W 19th StCovingtonKY41014</v>
      </c>
      <c r="B689" s="29" t="s">
        <v>8225</v>
      </c>
      <c r="C689" t="s">
        <v>3215</v>
      </c>
      <c r="D689" t="s">
        <v>6985</v>
      </c>
      <c r="E689" t="s">
        <v>612</v>
      </c>
      <c r="F689" t="s">
        <v>613</v>
      </c>
      <c r="G689" t="s">
        <v>614</v>
      </c>
      <c r="H689" t="s">
        <v>54</v>
      </c>
      <c r="I689" t="s">
        <v>615</v>
      </c>
      <c r="J689" t="s">
        <v>1736</v>
      </c>
      <c r="K689" t="s">
        <v>612</v>
      </c>
      <c r="L689" t="s">
        <v>8957</v>
      </c>
      <c r="M689" t="s">
        <v>3133</v>
      </c>
      <c r="N689" t="s">
        <v>10</v>
      </c>
      <c r="O689" t="s">
        <v>54</v>
      </c>
      <c r="P689" t="s">
        <v>946</v>
      </c>
      <c r="Q689" t="s">
        <v>2663</v>
      </c>
      <c r="R689" t="s">
        <v>1735</v>
      </c>
    </row>
    <row r="690" spans="1:18" x14ac:dyDescent="0.25">
      <c r="A690" s="28" t="str">
        <f t="shared" si="10"/>
        <v>00378522Lynn Camp Schs-Mid HS Campus100 N Ky 830CorbinKY40701</v>
      </c>
      <c r="B690" s="29" t="s">
        <v>8225</v>
      </c>
      <c r="C690" t="s">
        <v>3215</v>
      </c>
      <c r="D690" t="s">
        <v>6986</v>
      </c>
      <c r="E690" t="s">
        <v>4617</v>
      </c>
      <c r="F690" t="s">
        <v>3602</v>
      </c>
      <c r="G690" t="s">
        <v>604</v>
      </c>
      <c r="H690" t="s">
        <v>54</v>
      </c>
      <c r="I690" t="s">
        <v>605</v>
      </c>
      <c r="J690" t="s">
        <v>1736</v>
      </c>
      <c r="K690" t="s">
        <v>4617</v>
      </c>
      <c r="L690" t="s">
        <v>8958</v>
      </c>
      <c r="M690" t="s">
        <v>3133</v>
      </c>
      <c r="N690" t="s">
        <v>10</v>
      </c>
      <c r="O690" t="s">
        <v>54</v>
      </c>
      <c r="P690" t="s">
        <v>946</v>
      </c>
      <c r="Q690" t="s">
        <v>2663</v>
      </c>
      <c r="R690" t="s">
        <v>1735</v>
      </c>
    </row>
    <row r="691" spans="1:18" x14ac:dyDescent="0.25">
      <c r="A691" s="28" t="str">
        <f t="shared" si="10"/>
        <v>00378522Jenkins Ind School DistrictPo Box 74JenkinsKY41537</v>
      </c>
      <c r="B691" s="29" t="s">
        <v>8225</v>
      </c>
      <c r="C691" t="s">
        <v>3215</v>
      </c>
      <c r="D691" t="s">
        <v>6987</v>
      </c>
      <c r="E691" t="s">
        <v>1660</v>
      </c>
      <c r="F691" t="s">
        <v>5311</v>
      </c>
      <c r="G691" t="s">
        <v>3128</v>
      </c>
      <c r="H691" t="s">
        <v>54</v>
      </c>
      <c r="I691" t="s">
        <v>3129</v>
      </c>
      <c r="J691" t="s">
        <v>1736</v>
      </c>
      <c r="K691" t="s">
        <v>1660</v>
      </c>
      <c r="L691" t="s">
        <v>8959</v>
      </c>
      <c r="M691" t="s">
        <v>3133</v>
      </c>
      <c r="N691" t="s">
        <v>10</v>
      </c>
      <c r="O691" t="s">
        <v>54</v>
      </c>
      <c r="P691" t="s">
        <v>946</v>
      </c>
      <c r="Q691" t="s">
        <v>2663</v>
      </c>
      <c r="R691" t="s">
        <v>1735</v>
      </c>
    </row>
    <row r="692" spans="1:18" x14ac:dyDescent="0.25">
      <c r="A692" s="28" t="str">
        <f t="shared" si="10"/>
        <v>00378522Girdler Elementary SchoolPo Box 259GirdlerKY40943</v>
      </c>
      <c r="B692" s="29" t="s">
        <v>8225</v>
      </c>
      <c r="C692" t="s">
        <v>3215</v>
      </c>
      <c r="D692" t="s">
        <v>6988</v>
      </c>
      <c r="E692" t="s">
        <v>1784</v>
      </c>
      <c r="F692" t="s">
        <v>4614</v>
      </c>
      <c r="G692" t="s">
        <v>1785</v>
      </c>
      <c r="H692" t="s">
        <v>54</v>
      </c>
      <c r="I692" t="s">
        <v>1786</v>
      </c>
      <c r="J692" t="s">
        <v>1736</v>
      </c>
      <c r="K692" t="s">
        <v>1784</v>
      </c>
      <c r="L692" t="s">
        <v>8960</v>
      </c>
      <c r="M692" t="s">
        <v>3133</v>
      </c>
      <c r="N692" t="s">
        <v>10</v>
      </c>
      <c r="O692" t="s">
        <v>54</v>
      </c>
      <c r="P692" t="s">
        <v>946</v>
      </c>
      <c r="Q692" t="s">
        <v>2663</v>
      </c>
      <c r="R692" t="s">
        <v>1735</v>
      </c>
    </row>
    <row r="693" spans="1:18" x14ac:dyDescent="0.25">
      <c r="A693" s="28" t="str">
        <f t="shared" si="10"/>
        <v>00378522Girdler Elementary SchoolPo Box 259GirdlerKY40943</v>
      </c>
      <c r="B693" s="29" t="s">
        <v>8225</v>
      </c>
      <c r="C693" t="s">
        <v>3215</v>
      </c>
      <c r="D693" t="s">
        <v>6989</v>
      </c>
      <c r="E693" t="s">
        <v>1784</v>
      </c>
      <c r="F693" t="s">
        <v>4614</v>
      </c>
      <c r="G693" t="s">
        <v>1785</v>
      </c>
      <c r="H693" t="s">
        <v>54</v>
      </c>
      <c r="I693" t="s">
        <v>1786</v>
      </c>
      <c r="J693" t="s">
        <v>1736</v>
      </c>
      <c r="K693" t="s">
        <v>1784</v>
      </c>
      <c r="L693" t="s">
        <v>8961</v>
      </c>
      <c r="M693" t="s">
        <v>3133</v>
      </c>
      <c r="N693" t="s">
        <v>10</v>
      </c>
      <c r="O693" t="s">
        <v>54</v>
      </c>
      <c r="P693" t="s">
        <v>946</v>
      </c>
      <c r="Q693" t="s">
        <v>2663</v>
      </c>
      <c r="R693" t="s">
        <v>1735</v>
      </c>
    </row>
    <row r="694" spans="1:18" x14ac:dyDescent="0.25">
      <c r="A694" s="28" t="str">
        <f t="shared" si="10"/>
        <v>00378522Whitley East ESPo Box 949SilerKY40763</v>
      </c>
      <c r="B694" s="29" t="s">
        <v>8225</v>
      </c>
      <c r="C694" t="s">
        <v>3215</v>
      </c>
      <c r="D694" t="s">
        <v>6990</v>
      </c>
      <c r="E694" t="s">
        <v>5263</v>
      </c>
      <c r="F694" t="s">
        <v>5264</v>
      </c>
      <c r="G694" t="s">
        <v>5265</v>
      </c>
      <c r="H694" t="s">
        <v>54</v>
      </c>
      <c r="I694" t="s">
        <v>5266</v>
      </c>
      <c r="J694" t="s">
        <v>1736</v>
      </c>
      <c r="K694" t="s">
        <v>5263</v>
      </c>
      <c r="L694" t="s">
        <v>8962</v>
      </c>
      <c r="M694" t="s">
        <v>3133</v>
      </c>
      <c r="N694" t="s">
        <v>10</v>
      </c>
      <c r="O694" t="s">
        <v>54</v>
      </c>
      <c r="P694" t="s">
        <v>946</v>
      </c>
      <c r="Q694" t="s">
        <v>2663</v>
      </c>
      <c r="R694" t="s">
        <v>1735</v>
      </c>
    </row>
    <row r="695" spans="1:18" x14ac:dyDescent="0.25">
      <c r="A695" s="28" t="str">
        <f t="shared" si="10"/>
        <v>00378522John G Carlisle ES910 Holman AveCovingtonKY41011</v>
      </c>
      <c r="B695" s="29" t="s">
        <v>8225</v>
      </c>
      <c r="C695" t="s">
        <v>3215</v>
      </c>
      <c r="D695" t="s">
        <v>6991</v>
      </c>
      <c r="E695" t="s">
        <v>4191</v>
      </c>
      <c r="F695" t="s">
        <v>617</v>
      </c>
      <c r="G695" t="s">
        <v>614</v>
      </c>
      <c r="H695" t="s">
        <v>54</v>
      </c>
      <c r="I695" t="s">
        <v>618</v>
      </c>
      <c r="J695" t="s">
        <v>1736</v>
      </c>
      <c r="K695" t="s">
        <v>4191</v>
      </c>
      <c r="L695" t="s">
        <v>8963</v>
      </c>
      <c r="M695" t="s">
        <v>3133</v>
      </c>
      <c r="N695" t="s">
        <v>10</v>
      </c>
      <c r="O695" t="s">
        <v>54</v>
      </c>
      <c r="P695" t="s">
        <v>946</v>
      </c>
      <c r="Q695" t="s">
        <v>2663</v>
      </c>
      <c r="R695" t="s">
        <v>1735</v>
      </c>
    </row>
    <row r="696" spans="1:18" x14ac:dyDescent="0.25">
      <c r="A696" s="28" t="str">
        <f t="shared" si="10"/>
        <v>00378522John G Carlisle ES910 Holman AveCovingtonKY41011</v>
      </c>
      <c r="B696" s="29" t="s">
        <v>8225</v>
      </c>
      <c r="C696" t="s">
        <v>3215</v>
      </c>
      <c r="D696" t="s">
        <v>6992</v>
      </c>
      <c r="E696" t="s">
        <v>4191</v>
      </c>
      <c r="F696" t="s">
        <v>617</v>
      </c>
      <c r="G696" t="s">
        <v>614</v>
      </c>
      <c r="H696" t="s">
        <v>54</v>
      </c>
      <c r="I696" t="s">
        <v>618</v>
      </c>
      <c r="J696" t="s">
        <v>1736</v>
      </c>
      <c r="K696" t="s">
        <v>4191</v>
      </c>
      <c r="L696" t="s">
        <v>8964</v>
      </c>
      <c r="M696" t="s">
        <v>3133</v>
      </c>
      <c r="N696" t="s">
        <v>10</v>
      </c>
      <c r="O696" t="s">
        <v>54</v>
      </c>
      <c r="P696" t="s">
        <v>946</v>
      </c>
      <c r="Q696" t="s">
        <v>2663</v>
      </c>
      <c r="R696" t="s">
        <v>1735</v>
      </c>
    </row>
    <row r="697" spans="1:18" x14ac:dyDescent="0.25">
      <c r="A697" s="28" t="str">
        <f t="shared" si="10"/>
        <v>00378522Ninth District Elementary Sch2800 Indiana AveLatoniaKY41015</v>
      </c>
      <c r="B697" s="29" t="s">
        <v>8225</v>
      </c>
      <c r="C697" t="s">
        <v>3215</v>
      </c>
      <c r="D697" t="s">
        <v>6993</v>
      </c>
      <c r="E697" t="s">
        <v>624</v>
      </c>
      <c r="F697" t="s">
        <v>625</v>
      </c>
      <c r="G697" t="s">
        <v>626</v>
      </c>
      <c r="H697" t="s">
        <v>54</v>
      </c>
      <c r="I697" t="s">
        <v>622</v>
      </c>
      <c r="J697" t="s">
        <v>1736</v>
      </c>
      <c r="K697" t="s">
        <v>624</v>
      </c>
      <c r="L697" t="s">
        <v>8965</v>
      </c>
      <c r="M697" t="s">
        <v>3133</v>
      </c>
      <c r="N697" t="s">
        <v>10</v>
      </c>
      <c r="O697" t="s">
        <v>54</v>
      </c>
      <c r="P697" t="s">
        <v>946</v>
      </c>
      <c r="Q697" t="s">
        <v>2663</v>
      </c>
      <c r="R697" t="s">
        <v>1735</v>
      </c>
    </row>
    <row r="698" spans="1:18" x14ac:dyDescent="0.25">
      <c r="A698" s="28" t="str">
        <f t="shared" si="10"/>
        <v>00378522Latonia Elementary School3901 Huntington AveCovingtonKY41015</v>
      </c>
      <c r="B698" s="29" t="s">
        <v>8225</v>
      </c>
      <c r="C698" t="s">
        <v>3215</v>
      </c>
      <c r="D698" t="s">
        <v>6994</v>
      </c>
      <c r="E698" t="s">
        <v>620</v>
      </c>
      <c r="F698" t="s">
        <v>621</v>
      </c>
      <c r="G698" t="s">
        <v>614</v>
      </c>
      <c r="H698" t="s">
        <v>54</v>
      </c>
      <c r="I698" t="s">
        <v>622</v>
      </c>
      <c r="J698" t="s">
        <v>1736</v>
      </c>
      <c r="K698" t="s">
        <v>620</v>
      </c>
      <c r="L698" t="s">
        <v>8966</v>
      </c>
      <c r="M698" t="s">
        <v>3133</v>
      </c>
      <c r="N698" t="s">
        <v>10</v>
      </c>
      <c r="O698" t="s">
        <v>54</v>
      </c>
      <c r="P698" t="s">
        <v>946</v>
      </c>
      <c r="Q698" t="s">
        <v>2663</v>
      </c>
      <c r="R698" t="s">
        <v>1735</v>
      </c>
    </row>
    <row r="699" spans="1:18" x14ac:dyDescent="0.25">
      <c r="A699" s="28" t="str">
        <f t="shared" si="10"/>
        <v>00378522Sixth District ES1901 Maryland AveCovingtonKY41014</v>
      </c>
      <c r="B699" s="29" t="s">
        <v>8225</v>
      </c>
      <c r="C699" t="s">
        <v>3215</v>
      </c>
      <c r="D699" t="s">
        <v>6995</v>
      </c>
      <c r="E699" t="s">
        <v>4190</v>
      </c>
      <c r="F699" t="s">
        <v>628</v>
      </c>
      <c r="G699" t="s">
        <v>614</v>
      </c>
      <c r="H699" t="s">
        <v>54</v>
      </c>
      <c r="I699" t="s">
        <v>615</v>
      </c>
      <c r="J699" t="s">
        <v>1736</v>
      </c>
      <c r="K699" t="s">
        <v>4190</v>
      </c>
      <c r="L699" t="s">
        <v>8967</v>
      </c>
      <c r="M699" t="s">
        <v>3133</v>
      </c>
      <c r="N699" t="s">
        <v>10</v>
      </c>
      <c r="O699" t="s">
        <v>54</v>
      </c>
      <c r="P699" t="s">
        <v>946</v>
      </c>
      <c r="Q699" t="s">
        <v>2663</v>
      </c>
      <c r="R699" t="s">
        <v>1735</v>
      </c>
    </row>
    <row r="700" spans="1:18" x14ac:dyDescent="0.25">
      <c r="A700" s="28" t="str">
        <f t="shared" ref="A700:A763" si="11">R700&amp;K700&amp;F700&amp;G700&amp;H700&amp;I700</f>
        <v>00378522Blaine Elementary School600 Highway 2562BlaineKY41124</v>
      </c>
      <c r="B700" s="29" t="s">
        <v>8225</v>
      </c>
      <c r="C700" t="s">
        <v>3215</v>
      </c>
      <c r="D700" t="s">
        <v>6996</v>
      </c>
      <c r="E700" t="s">
        <v>1843</v>
      </c>
      <c r="F700" t="s">
        <v>1844</v>
      </c>
      <c r="G700" t="s">
        <v>1845</v>
      </c>
      <c r="H700" t="s">
        <v>54</v>
      </c>
      <c r="I700" t="s">
        <v>1846</v>
      </c>
      <c r="J700" t="s">
        <v>1736</v>
      </c>
      <c r="K700" t="s">
        <v>1843</v>
      </c>
      <c r="L700" t="s">
        <v>8968</v>
      </c>
      <c r="M700" t="s">
        <v>3133</v>
      </c>
      <c r="N700" t="s">
        <v>10</v>
      </c>
      <c r="O700" t="s">
        <v>54</v>
      </c>
      <c r="P700" t="s">
        <v>946</v>
      </c>
      <c r="Q700" t="s">
        <v>2663</v>
      </c>
      <c r="R700" t="s">
        <v>1735</v>
      </c>
    </row>
    <row r="701" spans="1:18" x14ac:dyDescent="0.25">
      <c r="A701" s="28" t="str">
        <f t="shared" si="11"/>
        <v>00378522Lee Co Elementary School1665 Highway 11 SBeattyvilleKY41311</v>
      </c>
      <c r="B701" s="29" t="s">
        <v>8225</v>
      </c>
      <c r="C701" t="s">
        <v>3215</v>
      </c>
      <c r="D701" t="s">
        <v>6997</v>
      </c>
      <c r="E701" t="s">
        <v>1858</v>
      </c>
      <c r="F701" t="s">
        <v>1859</v>
      </c>
      <c r="G701" t="s">
        <v>1860</v>
      </c>
      <c r="H701" t="s">
        <v>54</v>
      </c>
      <c r="I701" t="s">
        <v>1861</v>
      </c>
      <c r="J701" t="s">
        <v>1736</v>
      </c>
      <c r="K701" t="s">
        <v>1858</v>
      </c>
      <c r="L701" t="s">
        <v>8969</v>
      </c>
      <c r="M701" t="s">
        <v>3133</v>
      </c>
      <c r="N701" t="s">
        <v>10</v>
      </c>
      <c r="O701" t="s">
        <v>54</v>
      </c>
      <c r="P701" t="s">
        <v>946</v>
      </c>
      <c r="Q701" t="s">
        <v>2663</v>
      </c>
      <c r="R701" t="s">
        <v>1735</v>
      </c>
    </row>
    <row r="702" spans="1:18" x14ac:dyDescent="0.25">
      <c r="A702" s="28" t="str">
        <f t="shared" si="11"/>
        <v>00378522Lee Co Elementary School1665 Highway 11 SBeattyvilleKY41311</v>
      </c>
      <c r="B702" s="29" t="s">
        <v>8225</v>
      </c>
      <c r="C702" t="s">
        <v>3215</v>
      </c>
      <c r="D702" t="s">
        <v>6998</v>
      </c>
      <c r="E702" t="s">
        <v>1858</v>
      </c>
      <c r="F702" t="s">
        <v>1859</v>
      </c>
      <c r="G702" t="s">
        <v>1860</v>
      </c>
      <c r="H702" t="s">
        <v>54</v>
      </c>
      <c r="I702" t="s">
        <v>1861</v>
      </c>
      <c r="J702" t="s">
        <v>1736</v>
      </c>
      <c r="K702" t="s">
        <v>1858</v>
      </c>
      <c r="L702" t="s">
        <v>8970</v>
      </c>
      <c r="M702" t="s">
        <v>3133</v>
      </c>
      <c r="N702" t="s">
        <v>10</v>
      </c>
      <c r="O702" t="s">
        <v>54</v>
      </c>
      <c r="P702" t="s">
        <v>946</v>
      </c>
      <c r="Q702" t="s">
        <v>2663</v>
      </c>
      <c r="R702" t="s">
        <v>1735</v>
      </c>
    </row>
    <row r="703" spans="1:18" x14ac:dyDescent="0.25">
      <c r="A703" s="28" t="str">
        <f t="shared" si="11"/>
        <v>00378522Lee Co Elementary School1665 Highway 11 SBeattyvilleKY41311</v>
      </c>
      <c r="B703" s="29" t="s">
        <v>8225</v>
      </c>
      <c r="C703" t="s">
        <v>3215</v>
      </c>
      <c r="D703" t="s">
        <v>6999</v>
      </c>
      <c r="E703" t="s">
        <v>1858</v>
      </c>
      <c r="F703" t="s">
        <v>1859</v>
      </c>
      <c r="G703" t="s">
        <v>1860</v>
      </c>
      <c r="H703" t="s">
        <v>54</v>
      </c>
      <c r="I703" t="s">
        <v>1861</v>
      </c>
      <c r="J703" t="s">
        <v>1736</v>
      </c>
      <c r="K703" t="s">
        <v>1858</v>
      </c>
      <c r="L703" t="s">
        <v>8971</v>
      </c>
      <c r="M703" t="s">
        <v>3133</v>
      </c>
      <c r="N703" t="s">
        <v>10</v>
      </c>
      <c r="O703" t="s">
        <v>54</v>
      </c>
      <c r="P703" t="s">
        <v>946</v>
      </c>
      <c r="Q703" t="s">
        <v>2663</v>
      </c>
      <c r="R703" t="s">
        <v>1735</v>
      </c>
    </row>
    <row r="704" spans="1:18" x14ac:dyDescent="0.25">
      <c r="A704" s="28" t="str">
        <f t="shared" si="11"/>
        <v>00378522Menifee Elementary K-8 School57 Indian Creek RdFrenchburgKY40322</v>
      </c>
      <c r="B704" s="29" t="s">
        <v>8225</v>
      </c>
      <c r="C704" t="s">
        <v>3215</v>
      </c>
      <c r="D704" t="s">
        <v>7000</v>
      </c>
      <c r="E704" t="s">
        <v>2157</v>
      </c>
      <c r="F704" t="s">
        <v>2158</v>
      </c>
      <c r="G704" t="s">
        <v>2159</v>
      </c>
      <c r="H704" t="s">
        <v>54</v>
      </c>
      <c r="I704" t="s">
        <v>2160</v>
      </c>
      <c r="J704" t="s">
        <v>1736</v>
      </c>
      <c r="K704" t="s">
        <v>2157</v>
      </c>
      <c r="L704" t="s">
        <v>8972</v>
      </c>
      <c r="M704" t="s">
        <v>3133</v>
      </c>
      <c r="N704" t="s">
        <v>10</v>
      </c>
      <c r="O704" t="s">
        <v>54</v>
      </c>
      <c r="P704" t="s">
        <v>946</v>
      </c>
      <c r="Q704" t="s">
        <v>2663</v>
      </c>
      <c r="R704" t="s">
        <v>1735</v>
      </c>
    </row>
    <row r="705" spans="1:18" x14ac:dyDescent="0.25">
      <c r="A705" s="28" t="str">
        <f t="shared" si="11"/>
        <v>00378522Red River Valley ESPo Box 219Hazel GreenKY41332</v>
      </c>
      <c r="B705" s="29" t="s">
        <v>8225</v>
      </c>
      <c r="C705" t="s">
        <v>3215</v>
      </c>
      <c r="D705" t="s">
        <v>7001</v>
      </c>
      <c r="E705" t="s">
        <v>5278</v>
      </c>
      <c r="F705" t="s">
        <v>5279</v>
      </c>
      <c r="G705" t="s">
        <v>2869</v>
      </c>
      <c r="H705" t="s">
        <v>54</v>
      </c>
      <c r="I705" t="s">
        <v>2870</v>
      </c>
      <c r="J705" t="s">
        <v>1736</v>
      </c>
      <c r="K705" t="s">
        <v>5278</v>
      </c>
      <c r="L705" t="s">
        <v>8973</v>
      </c>
      <c r="M705" t="s">
        <v>3133</v>
      </c>
      <c r="N705" t="s">
        <v>10</v>
      </c>
      <c r="O705" t="s">
        <v>54</v>
      </c>
      <c r="P705" t="s">
        <v>946</v>
      </c>
      <c r="Q705" t="s">
        <v>2663</v>
      </c>
      <c r="R705" t="s">
        <v>1735</v>
      </c>
    </row>
    <row r="706" spans="1:18" x14ac:dyDescent="0.25">
      <c r="A706" s="28" t="str">
        <f t="shared" si="11"/>
        <v>00378522Red River Valley ESPo Box 219Hazel GreenKY41332</v>
      </c>
      <c r="B706" s="29" t="s">
        <v>8225</v>
      </c>
      <c r="C706" t="s">
        <v>3215</v>
      </c>
      <c r="D706" t="s">
        <v>7002</v>
      </c>
      <c r="E706" t="s">
        <v>5278</v>
      </c>
      <c r="F706" t="s">
        <v>5279</v>
      </c>
      <c r="G706" t="s">
        <v>2869</v>
      </c>
      <c r="H706" t="s">
        <v>54</v>
      </c>
      <c r="I706" t="s">
        <v>2870</v>
      </c>
      <c r="J706" t="s">
        <v>1736</v>
      </c>
      <c r="K706" t="s">
        <v>5278</v>
      </c>
      <c r="L706" t="s">
        <v>8974</v>
      </c>
      <c r="M706" t="s">
        <v>3133</v>
      </c>
      <c r="N706" t="s">
        <v>10</v>
      </c>
      <c r="O706" t="s">
        <v>54</v>
      </c>
      <c r="P706" t="s">
        <v>946</v>
      </c>
      <c r="Q706" t="s">
        <v>2663</v>
      </c>
      <c r="R706" t="s">
        <v>1735</v>
      </c>
    </row>
    <row r="707" spans="1:18" x14ac:dyDescent="0.25">
      <c r="A707" s="28" t="str">
        <f t="shared" si="11"/>
        <v>00378522Central Elementary School1000 Ky 3439BarbourvilleKY40906</v>
      </c>
      <c r="B707" s="29" t="s">
        <v>8225</v>
      </c>
      <c r="C707" t="s">
        <v>3215</v>
      </c>
      <c r="D707" t="s">
        <v>7003</v>
      </c>
      <c r="E707" t="s">
        <v>1056</v>
      </c>
      <c r="F707" t="s">
        <v>1772</v>
      </c>
      <c r="G707" t="s">
        <v>116</v>
      </c>
      <c r="H707" t="s">
        <v>54</v>
      </c>
      <c r="I707" t="s">
        <v>117</v>
      </c>
      <c r="J707" t="s">
        <v>1736</v>
      </c>
      <c r="K707" t="s">
        <v>1056</v>
      </c>
      <c r="L707" t="s">
        <v>8975</v>
      </c>
      <c r="M707" t="s">
        <v>3133</v>
      </c>
      <c r="N707" t="s">
        <v>10</v>
      </c>
      <c r="O707" t="s">
        <v>54</v>
      </c>
      <c r="P707" t="s">
        <v>946</v>
      </c>
      <c r="Q707" t="s">
        <v>2663</v>
      </c>
      <c r="R707" t="s">
        <v>1735</v>
      </c>
    </row>
    <row r="708" spans="1:18" x14ac:dyDescent="0.25">
      <c r="A708" s="28" t="str">
        <f t="shared" si="11"/>
        <v>00378522G R Hampton Elementary School60 Ky 3441BarbourvilleKY40906</v>
      </c>
      <c r="B708" s="29" t="s">
        <v>8225</v>
      </c>
      <c r="C708" t="s">
        <v>3215</v>
      </c>
      <c r="D708" t="s">
        <v>7004</v>
      </c>
      <c r="E708" t="s">
        <v>1781</v>
      </c>
      <c r="F708" t="s">
        <v>1782</v>
      </c>
      <c r="G708" t="s">
        <v>116</v>
      </c>
      <c r="H708" t="s">
        <v>54</v>
      </c>
      <c r="I708" t="s">
        <v>117</v>
      </c>
      <c r="J708" t="s">
        <v>1736</v>
      </c>
      <c r="K708" t="s">
        <v>1781</v>
      </c>
      <c r="L708" t="s">
        <v>8976</v>
      </c>
      <c r="M708" t="s">
        <v>3133</v>
      </c>
      <c r="N708" t="s">
        <v>10</v>
      </c>
      <c r="O708" t="s">
        <v>54</v>
      </c>
      <c r="P708" t="s">
        <v>946</v>
      </c>
      <c r="Q708" t="s">
        <v>2663</v>
      </c>
      <c r="R708" t="s">
        <v>1735</v>
      </c>
    </row>
    <row r="709" spans="1:18" x14ac:dyDescent="0.25">
      <c r="A709" s="28" t="str">
        <f t="shared" si="11"/>
        <v>00378522G R Hampton Elementary School60 Ky 3441BarbourvilleKY40906</v>
      </c>
      <c r="B709" s="29" t="s">
        <v>8225</v>
      </c>
      <c r="C709" t="s">
        <v>3215</v>
      </c>
      <c r="D709" t="s">
        <v>7005</v>
      </c>
      <c r="E709" t="s">
        <v>1781</v>
      </c>
      <c r="F709" t="s">
        <v>1782</v>
      </c>
      <c r="G709" t="s">
        <v>116</v>
      </c>
      <c r="H709" t="s">
        <v>54</v>
      </c>
      <c r="I709" t="s">
        <v>117</v>
      </c>
      <c r="J709" t="s">
        <v>1736</v>
      </c>
      <c r="K709" t="s">
        <v>1781</v>
      </c>
      <c r="L709" t="s">
        <v>8977</v>
      </c>
      <c r="M709" t="s">
        <v>3133</v>
      </c>
      <c r="N709" t="s">
        <v>10</v>
      </c>
      <c r="O709" t="s">
        <v>54</v>
      </c>
      <c r="P709" t="s">
        <v>946</v>
      </c>
      <c r="Q709" t="s">
        <v>2663</v>
      </c>
      <c r="R709" t="s">
        <v>1735</v>
      </c>
    </row>
    <row r="710" spans="1:18" x14ac:dyDescent="0.25">
      <c r="A710" s="28" t="str">
        <f t="shared" si="11"/>
        <v>00378522South Magoffin Elementary Sch171 Half Mountain RdSalyersvilleKY41465</v>
      </c>
      <c r="B710" s="29" t="s">
        <v>8225</v>
      </c>
      <c r="C710" t="s">
        <v>3215</v>
      </c>
      <c r="D710" t="s">
        <v>7006</v>
      </c>
      <c r="E710" t="s">
        <v>2020</v>
      </c>
      <c r="F710" t="s">
        <v>2021</v>
      </c>
      <c r="G710" t="s">
        <v>2014</v>
      </c>
      <c r="H710" t="s">
        <v>54</v>
      </c>
      <c r="I710" t="s">
        <v>2015</v>
      </c>
      <c r="J710" t="s">
        <v>1736</v>
      </c>
      <c r="K710" t="s">
        <v>2020</v>
      </c>
      <c r="L710" t="s">
        <v>8978</v>
      </c>
      <c r="M710" t="s">
        <v>3133</v>
      </c>
      <c r="N710" t="s">
        <v>10</v>
      </c>
      <c r="O710" t="s">
        <v>54</v>
      </c>
      <c r="P710" t="s">
        <v>946</v>
      </c>
      <c r="Q710" t="s">
        <v>2663</v>
      </c>
      <c r="R710" t="s">
        <v>1735</v>
      </c>
    </row>
    <row r="711" spans="1:18" x14ac:dyDescent="0.25">
      <c r="A711" s="28" t="str">
        <f t="shared" si="11"/>
        <v>00378522Fallsburg Elementary School6869 N Highway 3LouisaKY41230</v>
      </c>
      <c r="B711" s="29" t="s">
        <v>8225</v>
      </c>
      <c r="C711" t="s">
        <v>3215</v>
      </c>
      <c r="D711" t="s">
        <v>7007</v>
      </c>
      <c r="E711" t="s">
        <v>1848</v>
      </c>
      <c r="F711" t="s">
        <v>1849</v>
      </c>
      <c r="G711" t="s">
        <v>1850</v>
      </c>
      <c r="H711" t="s">
        <v>54</v>
      </c>
      <c r="I711" t="s">
        <v>1851</v>
      </c>
      <c r="J711" t="s">
        <v>1736</v>
      </c>
      <c r="K711" t="s">
        <v>1848</v>
      </c>
      <c r="L711" t="s">
        <v>8979</v>
      </c>
      <c r="M711" t="s">
        <v>3133</v>
      </c>
      <c r="N711" t="s">
        <v>10</v>
      </c>
      <c r="O711" t="s">
        <v>54</v>
      </c>
      <c r="P711" t="s">
        <v>946</v>
      </c>
      <c r="Q711" t="s">
        <v>2663</v>
      </c>
      <c r="R711" t="s">
        <v>1735</v>
      </c>
    </row>
    <row r="712" spans="1:18" x14ac:dyDescent="0.25">
      <c r="A712" s="28" t="str">
        <f t="shared" si="11"/>
        <v>00378522Botts Elementary SchoolPo Box 39DennistonKY40316</v>
      </c>
      <c r="B712" s="29" t="s">
        <v>8225</v>
      </c>
      <c r="C712" t="s">
        <v>3215</v>
      </c>
      <c r="D712" t="s">
        <v>7008</v>
      </c>
      <c r="E712" t="s">
        <v>2153</v>
      </c>
      <c r="F712" t="s">
        <v>4143</v>
      </c>
      <c r="G712" t="s">
        <v>2154</v>
      </c>
      <c r="H712" t="s">
        <v>54</v>
      </c>
      <c r="I712" t="s">
        <v>2155</v>
      </c>
      <c r="J712" t="s">
        <v>1736</v>
      </c>
      <c r="K712" t="s">
        <v>2153</v>
      </c>
      <c r="L712" t="s">
        <v>8980</v>
      </c>
      <c r="M712" t="s">
        <v>3133</v>
      </c>
      <c r="N712" t="s">
        <v>10</v>
      </c>
      <c r="O712" t="s">
        <v>54</v>
      </c>
      <c r="P712" t="s">
        <v>946</v>
      </c>
      <c r="Q712" t="s">
        <v>2663</v>
      </c>
      <c r="R712" t="s">
        <v>1735</v>
      </c>
    </row>
    <row r="713" spans="1:18" x14ac:dyDescent="0.25">
      <c r="A713" s="28" t="str">
        <f t="shared" si="11"/>
        <v>00378522Louisa West Elementary School201 S Boone StLouisaKY41230</v>
      </c>
      <c r="B713" s="29" t="s">
        <v>8225</v>
      </c>
      <c r="C713" t="s">
        <v>3215</v>
      </c>
      <c r="D713" t="s">
        <v>7009</v>
      </c>
      <c r="E713" t="s">
        <v>1853</v>
      </c>
      <c r="F713" t="s">
        <v>1854</v>
      </c>
      <c r="G713" t="s">
        <v>1850</v>
      </c>
      <c r="H713" t="s">
        <v>54</v>
      </c>
      <c r="I713" t="s">
        <v>1851</v>
      </c>
      <c r="J713" t="s">
        <v>1736</v>
      </c>
      <c r="K713" t="s">
        <v>1853</v>
      </c>
      <c r="L713" t="s">
        <v>8981</v>
      </c>
      <c r="M713" t="s">
        <v>3133</v>
      </c>
      <c r="N713" t="s">
        <v>10</v>
      </c>
      <c r="O713" t="s">
        <v>54</v>
      </c>
      <c r="P713" t="s">
        <v>946</v>
      </c>
      <c r="Q713" t="s">
        <v>2663</v>
      </c>
      <c r="R713" t="s">
        <v>1735</v>
      </c>
    </row>
    <row r="714" spans="1:18" x14ac:dyDescent="0.25">
      <c r="A714" s="28" t="str">
        <f t="shared" si="11"/>
        <v>00378522Mountain View Elementary SchPo Box 926HydenKY41749</v>
      </c>
      <c r="B714" s="29" t="s">
        <v>8225</v>
      </c>
      <c r="C714" t="s">
        <v>3215</v>
      </c>
      <c r="D714" t="s">
        <v>7010</v>
      </c>
      <c r="E714" t="s">
        <v>1869</v>
      </c>
      <c r="F714" t="s">
        <v>4639</v>
      </c>
      <c r="G714" t="s">
        <v>1870</v>
      </c>
      <c r="H714" t="s">
        <v>54</v>
      </c>
      <c r="I714" t="s">
        <v>1871</v>
      </c>
      <c r="J714" t="s">
        <v>1736</v>
      </c>
      <c r="K714" t="s">
        <v>1869</v>
      </c>
      <c r="L714" t="s">
        <v>8982</v>
      </c>
      <c r="M714" t="s">
        <v>3133</v>
      </c>
      <c r="N714" t="s">
        <v>10</v>
      </c>
      <c r="O714" t="s">
        <v>54</v>
      </c>
      <c r="P714" t="s">
        <v>946</v>
      </c>
      <c r="Q714" t="s">
        <v>2663</v>
      </c>
      <c r="R714" t="s">
        <v>1735</v>
      </c>
    </row>
    <row r="715" spans="1:18" x14ac:dyDescent="0.25">
      <c r="A715" s="28" t="str">
        <f t="shared" si="11"/>
        <v>00378522Lewis Co School DistrictPo Box 159VanceburgKY41179</v>
      </c>
      <c r="B715" s="29" t="s">
        <v>8225</v>
      </c>
      <c r="C715" t="s">
        <v>3215</v>
      </c>
      <c r="D715" t="s">
        <v>7011</v>
      </c>
      <c r="E715" t="s">
        <v>1902</v>
      </c>
      <c r="F715" t="s">
        <v>5314</v>
      </c>
      <c r="G715" t="s">
        <v>1908</v>
      </c>
      <c r="H715" t="s">
        <v>54</v>
      </c>
      <c r="I715" t="s">
        <v>1909</v>
      </c>
      <c r="J715" t="s">
        <v>1736</v>
      </c>
      <c r="K715" t="s">
        <v>1902</v>
      </c>
      <c r="L715" t="s">
        <v>8983</v>
      </c>
      <c r="M715" t="s">
        <v>3133</v>
      </c>
      <c r="N715" t="s">
        <v>10</v>
      </c>
      <c r="O715" t="s">
        <v>54</v>
      </c>
      <c r="P715" t="s">
        <v>946</v>
      </c>
      <c r="Q715" t="s">
        <v>2663</v>
      </c>
      <c r="R715" t="s">
        <v>1735</v>
      </c>
    </row>
    <row r="716" spans="1:18" x14ac:dyDescent="0.25">
      <c r="A716" s="28" t="str">
        <f t="shared" si="11"/>
        <v>00378522Lewis Co School DistrictPo Box 159VanceburgKY41179</v>
      </c>
      <c r="B716" s="29" t="s">
        <v>8225</v>
      </c>
      <c r="C716" t="s">
        <v>3215</v>
      </c>
      <c r="D716" t="s">
        <v>7012</v>
      </c>
      <c r="E716" t="s">
        <v>1902</v>
      </c>
      <c r="F716" t="s">
        <v>5314</v>
      </c>
      <c r="G716" t="s">
        <v>1908</v>
      </c>
      <c r="H716" t="s">
        <v>54</v>
      </c>
      <c r="I716" t="s">
        <v>1909</v>
      </c>
      <c r="J716" t="s">
        <v>1736</v>
      </c>
      <c r="K716" t="s">
        <v>1902</v>
      </c>
      <c r="L716" t="s">
        <v>8984</v>
      </c>
      <c r="M716" t="s">
        <v>3133</v>
      </c>
      <c r="N716" t="s">
        <v>10</v>
      </c>
      <c r="O716" t="s">
        <v>54</v>
      </c>
      <c r="P716" t="s">
        <v>946</v>
      </c>
      <c r="Q716" t="s">
        <v>2663</v>
      </c>
      <c r="R716" t="s">
        <v>1735</v>
      </c>
    </row>
    <row r="717" spans="1:18" x14ac:dyDescent="0.25">
      <c r="A717" s="28" t="str">
        <f t="shared" si="11"/>
        <v>00378522Stinnett Elementary School12975 Highway 421HoskinstonKY40844</v>
      </c>
      <c r="B717" s="29" t="s">
        <v>8225</v>
      </c>
      <c r="C717" t="s">
        <v>3215</v>
      </c>
      <c r="D717" t="s">
        <v>7013</v>
      </c>
      <c r="E717" t="s">
        <v>1873</v>
      </c>
      <c r="F717" t="s">
        <v>1874</v>
      </c>
      <c r="G717" t="s">
        <v>1875</v>
      </c>
      <c r="H717" t="s">
        <v>54</v>
      </c>
      <c r="I717" t="s">
        <v>1876</v>
      </c>
      <c r="J717" t="s">
        <v>1736</v>
      </c>
      <c r="K717" t="s">
        <v>1873</v>
      </c>
      <c r="L717" t="s">
        <v>8985</v>
      </c>
      <c r="M717" t="s">
        <v>3133</v>
      </c>
      <c r="N717" t="s">
        <v>10</v>
      </c>
      <c r="O717" t="s">
        <v>54</v>
      </c>
      <c r="P717" t="s">
        <v>946</v>
      </c>
      <c r="Q717" t="s">
        <v>2663</v>
      </c>
      <c r="R717" t="s">
        <v>1735</v>
      </c>
    </row>
    <row r="718" spans="1:18" x14ac:dyDescent="0.25">
      <c r="A718" s="28" t="str">
        <f t="shared" si="11"/>
        <v>00378522Lewis Co Central Elem School86 Walter StVanceburgKY41179</v>
      </c>
      <c r="B718" s="29" t="s">
        <v>8225</v>
      </c>
      <c r="C718" t="s">
        <v>3215</v>
      </c>
      <c r="D718" t="s">
        <v>7014</v>
      </c>
      <c r="E718" t="s">
        <v>1911</v>
      </c>
      <c r="F718" t="s">
        <v>1912</v>
      </c>
      <c r="G718" t="s">
        <v>1908</v>
      </c>
      <c r="H718" t="s">
        <v>54</v>
      </c>
      <c r="I718" t="s">
        <v>1909</v>
      </c>
      <c r="J718" t="s">
        <v>1736</v>
      </c>
      <c r="K718" t="s">
        <v>1911</v>
      </c>
      <c r="L718" t="s">
        <v>8986</v>
      </c>
      <c r="M718" t="s">
        <v>3133</v>
      </c>
      <c r="N718" t="s">
        <v>10</v>
      </c>
      <c r="O718" t="s">
        <v>54</v>
      </c>
      <c r="P718" t="s">
        <v>946</v>
      </c>
      <c r="Q718" t="s">
        <v>2663</v>
      </c>
      <c r="R718" t="s">
        <v>1735</v>
      </c>
    </row>
    <row r="719" spans="1:18" x14ac:dyDescent="0.25">
      <c r="A719" s="28" t="str">
        <f t="shared" si="11"/>
        <v>00378522Lewis Co Central Elem School86 Walter StVanceburgKY41179</v>
      </c>
      <c r="B719" s="29" t="s">
        <v>8225</v>
      </c>
      <c r="C719" t="s">
        <v>3215</v>
      </c>
      <c r="D719" t="s">
        <v>7015</v>
      </c>
      <c r="E719" t="s">
        <v>1911</v>
      </c>
      <c r="F719" t="s">
        <v>1912</v>
      </c>
      <c r="G719" t="s">
        <v>1908</v>
      </c>
      <c r="H719" t="s">
        <v>54</v>
      </c>
      <c r="I719" t="s">
        <v>1909</v>
      </c>
      <c r="J719" t="s">
        <v>1736</v>
      </c>
      <c r="K719" t="s">
        <v>1911</v>
      </c>
      <c r="L719" t="s">
        <v>8987</v>
      </c>
      <c r="M719" t="s">
        <v>3133</v>
      </c>
      <c r="N719" t="s">
        <v>10</v>
      </c>
      <c r="O719" t="s">
        <v>54</v>
      </c>
      <c r="P719" t="s">
        <v>946</v>
      </c>
      <c r="Q719" t="s">
        <v>2663</v>
      </c>
      <c r="R719" t="s">
        <v>1735</v>
      </c>
    </row>
    <row r="720" spans="1:18" x14ac:dyDescent="0.25">
      <c r="A720" s="28" t="str">
        <f t="shared" si="11"/>
        <v>00378522Perry Co School District315 Park AveHazardKY41701</v>
      </c>
      <c r="B720" s="29" t="s">
        <v>8225</v>
      </c>
      <c r="C720" t="s">
        <v>3215</v>
      </c>
      <c r="D720" t="s">
        <v>7016</v>
      </c>
      <c r="E720" t="s">
        <v>2402</v>
      </c>
      <c r="F720" t="s">
        <v>3171</v>
      </c>
      <c r="G720" t="s">
        <v>1258</v>
      </c>
      <c r="H720" t="s">
        <v>54</v>
      </c>
      <c r="I720" t="s">
        <v>1259</v>
      </c>
      <c r="J720" t="s">
        <v>1736</v>
      </c>
      <c r="K720" t="s">
        <v>2402</v>
      </c>
      <c r="L720" t="s">
        <v>8988</v>
      </c>
      <c r="M720" t="s">
        <v>3133</v>
      </c>
      <c r="N720" t="s">
        <v>10</v>
      </c>
      <c r="O720" t="s">
        <v>54</v>
      </c>
      <c r="P720" t="s">
        <v>946</v>
      </c>
      <c r="Q720" t="s">
        <v>2663</v>
      </c>
      <c r="R720" t="s">
        <v>1735</v>
      </c>
    </row>
    <row r="721" spans="1:18" x14ac:dyDescent="0.25">
      <c r="A721" s="28" t="str">
        <f t="shared" si="11"/>
        <v>00378522Perry Co School District315 Park AveHazardKY41701</v>
      </c>
      <c r="B721" s="29" t="s">
        <v>8225</v>
      </c>
      <c r="C721" t="s">
        <v>3215</v>
      </c>
      <c r="D721" t="s">
        <v>7017</v>
      </c>
      <c r="E721" t="s">
        <v>2402</v>
      </c>
      <c r="F721" t="s">
        <v>3171</v>
      </c>
      <c r="G721" t="s">
        <v>1258</v>
      </c>
      <c r="H721" t="s">
        <v>54</v>
      </c>
      <c r="I721" t="s">
        <v>1259</v>
      </c>
      <c r="J721" t="s">
        <v>1736</v>
      </c>
      <c r="K721" t="s">
        <v>2402</v>
      </c>
      <c r="L721" t="s">
        <v>8989</v>
      </c>
      <c r="M721" t="s">
        <v>3133</v>
      </c>
      <c r="N721" t="s">
        <v>10</v>
      </c>
      <c r="O721" t="s">
        <v>54</v>
      </c>
      <c r="P721" t="s">
        <v>946</v>
      </c>
      <c r="Q721" t="s">
        <v>2663</v>
      </c>
      <c r="R721" t="s">
        <v>1735</v>
      </c>
    </row>
    <row r="722" spans="1:18" x14ac:dyDescent="0.25">
      <c r="A722" s="28" t="str">
        <f t="shared" si="11"/>
        <v>00378522W B Muncy ESPo Box 140WootonKY41776</v>
      </c>
      <c r="B722" s="29" t="s">
        <v>8225</v>
      </c>
      <c r="C722" t="s">
        <v>3215</v>
      </c>
      <c r="D722" t="s">
        <v>7018</v>
      </c>
      <c r="E722" t="s">
        <v>4634</v>
      </c>
      <c r="F722" t="s">
        <v>4635</v>
      </c>
      <c r="G722" t="s">
        <v>1878</v>
      </c>
      <c r="H722" t="s">
        <v>54</v>
      </c>
      <c r="I722" t="s">
        <v>1879</v>
      </c>
      <c r="J722" t="s">
        <v>1736</v>
      </c>
      <c r="K722" t="s">
        <v>4634</v>
      </c>
      <c r="L722" t="s">
        <v>8990</v>
      </c>
      <c r="M722" t="s">
        <v>3133</v>
      </c>
      <c r="N722" t="s">
        <v>10</v>
      </c>
      <c r="O722" t="s">
        <v>54</v>
      </c>
      <c r="P722" t="s">
        <v>946</v>
      </c>
      <c r="Q722" t="s">
        <v>2663</v>
      </c>
      <c r="R722" t="s">
        <v>1735</v>
      </c>
    </row>
    <row r="723" spans="1:18" x14ac:dyDescent="0.25">
      <c r="A723" s="28" t="str">
        <f t="shared" si="11"/>
        <v>00378522Willard ES625 Big Willard RdBusyKY41723</v>
      </c>
      <c r="B723" s="29" t="s">
        <v>8225</v>
      </c>
      <c r="C723" t="s">
        <v>3215</v>
      </c>
      <c r="D723" t="s">
        <v>7019</v>
      </c>
      <c r="E723" t="s">
        <v>4980</v>
      </c>
      <c r="F723" t="s">
        <v>3851</v>
      </c>
      <c r="G723" t="s">
        <v>3852</v>
      </c>
      <c r="H723" t="s">
        <v>54</v>
      </c>
      <c r="I723" t="s">
        <v>3850</v>
      </c>
      <c r="J723" t="s">
        <v>1736</v>
      </c>
      <c r="K723" t="s">
        <v>4980</v>
      </c>
      <c r="L723" t="s">
        <v>8991</v>
      </c>
      <c r="M723" t="s">
        <v>3133</v>
      </c>
      <c r="N723" t="s">
        <v>10</v>
      </c>
      <c r="O723" t="s">
        <v>54</v>
      </c>
      <c r="P723" t="s">
        <v>946</v>
      </c>
      <c r="Q723" t="s">
        <v>2663</v>
      </c>
      <c r="R723" t="s">
        <v>1735</v>
      </c>
    </row>
    <row r="724" spans="1:18" x14ac:dyDescent="0.25">
      <c r="A724" s="28" t="str">
        <f t="shared" si="11"/>
        <v>00378522Laurel Elementary School116 Laurel School RdVanceburgKY41179</v>
      </c>
      <c r="B724" s="29" t="s">
        <v>8225</v>
      </c>
      <c r="C724" t="s">
        <v>3215</v>
      </c>
      <c r="D724" t="s">
        <v>7020</v>
      </c>
      <c r="E724" t="s">
        <v>1907</v>
      </c>
      <c r="F724" t="s">
        <v>4644</v>
      </c>
      <c r="G724" t="s">
        <v>1908</v>
      </c>
      <c r="H724" t="s">
        <v>54</v>
      </c>
      <c r="I724" t="s">
        <v>1909</v>
      </c>
      <c r="J724" t="s">
        <v>1736</v>
      </c>
      <c r="K724" t="s">
        <v>1907</v>
      </c>
      <c r="L724" t="s">
        <v>8992</v>
      </c>
      <c r="M724" t="s">
        <v>3133</v>
      </c>
      <c r="N724" t="s">
        <v>10</v>
      </c>
      <c r="O724" t="s">
        <v>54</v>
      </c>
      <c r="P724" t="s">
        <v>946</v>
      </c>
      <c r="Q724" t="s">
        <v>2663</v>
      </c>
      <c r="R724" t="s">
        <v>1735</v>
      </c>
    </row>
    <row r="725" spans="1:18" x14ac:dyDescent="0.25">
      <c r="A725" s="28" t="str">
        <f t="shared" si="11"/>
        <v>00378522Laurel Elementary School116 Laurel School RdVanceburgKY41179</v>
      </c>
      <c r="B725" s="29" t="s">
        <v>8225</v>
      </c>
      <c r="C725" t="s">
        <v>3215</v>
      </c>
      <c r="D725" t="s">
        <v>7021</v>
      </c>
      <c r="E725" t="s">
        <v>1907</v>
      </c>
      <c r="F725" t="s">
        <v>4644</v>
      </c>
      <c r="G725" t="s">
        <v>1908</v>
      </c>
      <c r="H725" t="s">
        <v>54</v>
      </c>
      <c r="I725" t="s">
        <v>1909</v>
      </c>
      <c r="J725" t="s">
        <v>1736</v>
      </c>
      <c r="K725" t="s">
        <v>1907</v>
      </c>
      <c r="L725" t="s">
        <v>8993</v>
      </c>
      <c r="M725" t="s">
        <v>3133</v>
      </c>
      <c r="N725" t="s">
        <v>10</v>
      </c>
      <c r="O725" t="s">
        <v>54</v>
      </c>
      <c r="P725" t="s">
        <v>946</v>
      </c>
      <c r="Q725" t="s">
        <v>2663</v>
      </c>
      <c r="R725" t="s">
        <v>1735</v>
      </c>
    </row>
    <row r="726" spans="1:18" x14ac:dyDescent="0.25">
      <c r="A726" s="28" t="str">
        <f t="shared" si="11"/>
        <v>00378522Tollesboro Elementary School2431 W Ky 10TollesboroKY41189</v>
      </c>
      <c r="B726" s="29" t="s">
        <v>8225</v>
      </c>
      <c r="C726" t="s">
        <v>3215</v>
      </c>
      <c r="D726" t="s">
        <v>7022</v>
      </c>
      <c r="E726" t="s">
        <v>1914</v>
      </c>
      <c r="F726" t="s">
        <v>4645</v>
      </c>
      <c r="G726" t="s">
        <v>1915</v>
      </c>
      <c r="H726" t="s">
        <v>54</v>
      </c>
      <c r="I726" t="s">
        <v>1916</v>
      </c>
      <c r="J726" t="s">
        <v>1736</v>
      </c>
      <c r="K726" t="s">
        <v>1914</v>
      </c>
      <c r="L726" t="s">
        <v>8994</v>
      </c>
      <c r="M726" t="s">
        <v>3133</v>
      </c>
      <c r="N726" t="s">
        <v>10</v>
      </c>
      <c r="O726" t="s">
        <v>54</v>
      </c>
      <c r="P726" t="s">
        <v>946</v>
      </c>
      <c r="Q726" t="s">
        <v>2663</v>
      </c>
      <c r="R726" t="s">
        <v>1735</v>
      </c>
    </row>
    <row r="727" spans="1:18" x14ac:dyDescent="0.25">
      <c r="A727" s="28" t="str">
        <f t="shared" si="11"/>
        <v>00378522Tollesboro Elementary School2431 W Ky 10TollesboroKY41189</v>
      </c>
      <c r="B727" s="29" t="s">
        <v>8225</v>
      </c>
      <c r="C727" t="s">
        <v>3215</v>
      </c>
      <c r="D727" t="s">
        <v>7023</v>
      </c>
      <c r="E727" t="s">
        <v>1914</v>
      </c>
      <c r="F727" t="s">
        <v>4645</v>
      </c>
      <c r="G727" t="s">
        <v>1915</v>
      </c>
      <c r="H727" t="s">
        <v>54</v>
      </c>
      <c r="I727" t="s">
        <v>1916</v>
      </c>
      <c r="J727" t="s">
        <v>1736</v>
      </c>
      <c r="K727" t="s">
        <v>1914</v>
      </c>
      <c r="L727" t="s">
        <v>8995</v>
      </c>
      <c r="M727" t="s">
        <v>3133</v>
      </c>
      <c r="N727" t="s">
        <v>10</v>
      </c>
      <c r="O727" t="s">
        <v>54</v>
      </c>
      <c r="P727" t="s">
        <v>946</v>
      </c>
      <c r="Q727" t="s">
        <v>2663</v>
      </c>
      <c r="R727" t="s">
        <v>1735</v>
      </c>
    </row>
    <row r="728" spans="1:18" x14ac:dyDescent="0.25">
      <c r="A728" s="28" t="str">
        <f t="shared" si="11"/>
        <v>00378522R E Stevenson ES1000 N Main StRussellvilleKY42276</v>
      </c>
      <c r="B728" s="29" t="s">
        <v>8225</v>
      </c>
      <c r="C728" t="s">
        <v>3215</v>
      </c>
      <c r="D728" t="s">
        <v>7024</v>
      </c>
      <c r="E728" t="s">
        <v>5076</v>
      </c>
      <c r="F728" t="s">
        <v>2599</v>
      </c>
      <c r="G728" t="s">
        <v>1966</v>
      </c>
      <c r="H728" t="s">
        <v>54</v>
      </c>
      <c r="I728" t="s">
        <v>1967</v>
      </c>
      <c r="J728" t="s">
        <v>1736</v>
      </c>
      <c r="K728" t="s">
        <v>5076</v>
      </c>
      <c r="L728" t="s">
        <v>8996</v>
      </c>
      <c r="M728" t="s">
        <v>3133</v>
      </c>
      <c r="N728" t="s">
        <v>10</v>
      </c>
      <c r="O728" t="s">
        <v>54</v>
      </c>
      <c r="P728" t="s">
        <v>946</v>
      </c>
      <c r="Q728" t="s">
        <v>2663</v>
      </c>
      <c r="R728" t="s">
        <v>1735</v>
      </c>
    </row>
    <row r="729" spans="1:18" x14ac:dyDescent="0.25">
      <c r="A729" s="28" t="str">
        <f t="shared" si="11"/>
        <v>00378522Garrison ESPo Box 547GarrisonKY41141</v>
      </c>
      <c r="B729" s="29" t="s">
        <v>8225</v>
      </c>
      <c r="C729" t="s">
        <v>3215</v>
      </c>
      <c r="D729" t="s">
        <v>7025</v>
      </c>
      <c r="E729" t="s">
        <v>4642</v>
      </c>
      <c r="F729" t="s">
        <v>4643</v>
      </c>
      <c r="G729" t="s">
        <v>1904</v>
      </c>
      <c r="H729" t="s">
        <v>54</v>
      </c>
      <c r="I729" t="s">
        <v>1905</v>
      </c>
      <c r="J729" t="s">
        <v>1736</v>
      </c>
      <c r="K729" t="s">
        <v>4642</v>
      </c>
      <c r="L729" t="s">
        <v>8997</v>
      </c>
      <c r="M729" t="s">
        <v>3133</v>
      </c>
      <c r="N729" t="s">
        <v>10</v>
      </c>
      <c r="O729" t="s">
        <v>54</v>
      </c>
      <c r="P729" t="s">
        <v>946</v>
      </c>
      <c r="Q729" t="s">
        <v>2663</v>
      </c>
      <c r="R729" t="s">
        <v>1735</v>
      </c>
    </row>
    <row r="730" spans="1:18" x14ac:dyDescent="0.25">
      <c r="A730" s="28" t="str">
        <f t="shared" si="11"/>
        <v>00378522Garrison ESPo Box 547GarrisonKY41141</v>
      </c>
      <c r="B730" s="29" t="s">
        <v>8225</v>
      </c>
      <c r="C730" t="s">
        <v>3215</v>
      </c>
      <c r="D730" t="s">
        <v>7026</v>
      </c>
      <c r="E730" t="s">
        <v>4642</v>
      </c>
      <c r="F730" t="s">
        <v>4643</v>
      </c>
      <c r="G730" t="s">
        <v>1904</v>
      </c>
      <c r="H730" t="s">
        <v>54</v>
      </c>
      <c r="I730" t="s">
        <v>1905</v>
      </c>
      <c r="J730" t="s">
        <v>1736</v>
      </c>
      <c r="K730" t="s">
        <v>4642</v>
      </c>
      <c r="L730" t="s">
        <v>8998</v>
      </c>
      <c r="M730" t="s">
        <v>3133</v>
      </c>
      <c r="N730" t="s">
        <v>10</v>
      </c>
      <c r="O730" t="s">
        <v>54</v>
      </c>
      <c r="P730" t="s">
        <v>946</v>
      </c>
      <c r="Q730" t="s">
        <v>2663</v>
      </c>
      <c r="R730" t="s">
        <v>1735</v>
      </c>
    </row>
    <row r="731" spans="1:18" x14ac:dyDescent="0.25">
      <c r="A731" s="28" t="str">
        <f t="shared" si="11"/>
        <v>00378522Inez Elementary School5000 Elementary DrInezKY41224</v>
      </c>
      <c r="B731" s="29" t="s">
        <v>8225</v>
      </c>
      <c r="C731" t="s">
        <v>3215</v>
      </c>
      <c r="D731" t="s">
        <v>7027</v>
      </c>
      <c r="E731" t="s">
        <v>2067</v>
      </c>
      <c r="F731" t="s">
        <v>2068</v>
      </c>
      <c r="G731" t="s">
        <v>2064</v>
      </c>
      <c r="H731" t="s">
        <v>54</v>
      </c>
      <c r="I731" t="s">
        <v>2065</v>
      </c>
      <c r="J731" t="s">
        <v>1736</v>
      </c>
      <c r="K731" t="s">
        <v>2067</v>
      </c>
      <c r="L731" t="s">
        <v>8999</v>
      </c>
      <c r="M731" t="s">
        <v>3133</v>
      </c>
      <c r="N731" t="s">
        <v>10</v>
      </c>
      <c r="O731" t="s">
        <v>54</v>
      </c>
      <c r="P731" t="s">
        <v>946</v>
      </c>
      <c r="Q731" t="s">
        <v>2663</v>
      </c>
      <c r="R731" t="s">
        <v>1735</v>
      </c>
    </row>
    <row r="732" spans="1:18" x14ac:dyDescent="0.25">
      <c r="A732" s="28" t="str">
        <f t="shared" si="11"/>
        <v>00378522Oak Grove Elementary School4505 Cumberland Falls HwyCorbinKY40701</v>
      </c>
      <c r="B732" s="29" t="s">
        <v>8225</v>
      </c>
      <c r="C732" t="s">
        <v>3215</v>
      </c>
      <c r="D732" t="s">
        <v>7028</v>
      </c>
      <c r="E732" t="s">
        <v>2840</v>
      </c>
      <c r="F732" t="s">
        <v>2841</v>
      </c>
      <c r="G732" t="s">
        <v>604</v>
      </c>
      <c r="H732" t="s">
        <v>54</v>
      </c>
      <c r="I732" t="s">
        <v>605</v>
      </c>
      <c r="J732" t="s">
        <v>1736</v>
      </c>
      <c r="K732" t="s">
        <v>2840</v>
      </c>
      <c r="L732" t="s">
        <v>9000</v>
      </c>
      <c r="M732" t="s">
        <v>3133</v>
      </c>
      <c r="N732" t="s">
        <v>10</v>
      </c>
      <c r="O732" t="s">
        <v>54</v>
      </c>
      <c r="P732" t="s">
        <v>946</v>
      </c>
      <c r="Q732" t="s">
        <v>2663</v>
      </c>
      <c r="R732" t="s">
        <v>1735</v>
      </c>
    </row>
    <row r="733" spans="1:18" x14ac:dyDescent="0.25">
      <c r="A733" s="28" t="str">
        <f t="shared" si="11"/>
        <v>00378522Warfield ES33 Warfield Elementary LoopWarfieldKY41267</v>
      </c>
      <c r="B733" s="29" t="s">
        <v>8225</v>
      </c>
      <c r="C733" t="s">
        <v>3215</v>
      </c>
      <c r="D733" t="s">
        <v>7029</v>
      </c>
      <c r="E733" t="s">
        <v>4728</v>
      </c>
      <c r="F733" t="s">
        <v>2070</v>
      </c>
      <c r="G733" t="s">
        <v>2071</v>
      </c>
      <c r="H733" t="s">
        <v>54</v>
      </c>
      <c r="I733" t="s">
        <v>2072</v>
      </c>
      <c r="J733" t="s">
        <v>1736</v>
      </c>
      <c r="K733" t="s">
        <v>4728</v>
      </c>
      <c r="L733" t="s">
        <v>9001</v>
      </c>
      <c r="M733" t="s">
        <v>3133</v>
      </c>
      <c r="N733" t="s">
        <v>10</v>
      </c>
      <c r="O733" t="s">
        <v>54</v>
      </c>
      <c r="P733" t="s">
        <v>946</v>
      </c>
      <c r="Q733" t="s">
        <v>2663</v>
      </c>
      <c r="R733" t="s">
        <v>1735</v>
      </c>
    </row>
    <row r="734" spans="1:18" x14ac:dyDescent="0.25">
      <c r="A734" s="28" t="str">
        <f t="shared" si="11"/>
        <v>00378522A B Combs ESPo Box 140CombsKY41729</v>
      </c>
      <c r="B734" s="29" t="s">
        <v>8225</v>
      </c>
      <c r="C734" t="s">
        <v>3215</v>
      </c>
      <c r="D734" t="s">
        <v>7030</v>
      </c>
      <c r="E734" t="s">
        <v>4978</v>
      </c>
      <c r="F734" t="s">
        <v>4635</v>
      </c>
      <c r="G734" t="s">
        <v>3219</v>
      </c>
      <c r="H734" t="s">
        <v>54</v>
      </c>
      <c r="I734" t="s">
        <v>3218</v>
      </c>
      <c r="J734" t="s">
        <v>1736</v>
      </c>
      <c r="K734" t="s">
        <v>4978</v>
      </c>
      <c r="L734" t="s">
        <v>9002</v>
      </c>
      <c r="M734" t="s">
        <v>3133</v>
      </c>
      <c r="N734" t="s">
        <v>10</v>
      </c>
      <c r="O734" t="s">
        <v>54</v>
      </c>
      <c r="P734" t="s">
        <v>946</v>
      </c>
      <c r="Q734" t="s">
        <v>2663</v>
      </c>
      <c r="R734" t="s">
        <v>1735</v>
      </c>
    </row>
    <row r="735" spans="1:18" x14ac:dyDescent="0.25">
      <c r="A735" s="28" t="str">
        <f t="shared" si="11"/>
        <v>00378522Pine Knot ES119 E Highway 2792Pine KnotKY42635</v>
      </c>
      <c r="B735" s="29" t="s">
        <v>8225</v>
      </c>
      <c r="C735" t="s">
        <v>3215</v>
      </c>
      <c r="D735" t="s">
        <v>7031</v>
      </c>
      <c r="E735" t="s">
        <v>2108</v>
      </c>
      <c r="F735" t="s">
        <v>2109</v>
      </c>
      <c r="G735" t="s">
        <v>2110</v>
      </c>
      <c r="H735" t="s">
        <v>54</v>
      </c>
      <c r="I735" t="s">
        <v>2111</v>
      </c>
      <c r="J735" t="s">
        <v>1736</v>
      </c>
      <c r="K735" t="s">
        <v>2108</v>
      </c>
      <c r="L735" t="s">
        <v>9003</v>
      </c>
      <c r="M735" t="s">
        <v>3133</v>
      </c>
      <c r="N735" t="s">
        <v>10</v>
      </c>
      <c r="O735" t="s">
        <v>54</v>
      </c>
      <c r="P735" t="s">
        <v>946</v>
      </c>
      <c r="Q735" t="s">
        <v>2663</v>
      </c>
      <c r="R735" t="s">
        <v>1735</v>
      </c>
    </row>
    <row r="736" spans="1:18" x14ac:dyDescent="0.25">
      <c r="A736" s="28" t="str">
        <f t="shared" si="11"/>
        <v>00378522Eden ES179 Eden LnInezKY41224</v>
      </c>
      <c r="B736" s="29" t="s">
        <v>8225</v>
      </c>
      <c r="C736" t="s">
        <v>3215</v>
      </c>
      <c r="D736" t="s">
        <v>7032</v>
      </c>
      <c r="E736" t="s">
        <v>4725</v>
      </c>
      <c r="F736" t="s">
        <v>2063</v>
      </c>
      <c r="G736" t="s">
        <v>2064</v>
      </c>
      <c r="H736" t="s">
        <v>54</v>
      </c>
      <c r="I736" t="s">
        <v>2065</v>
      </c>
      <c r="J736" t="s">
        <v>1736</v>
      </c>
      <c r="K736" t="s">
        <v>4725</v>
      </c>
      <c r="L736" t="s">
        <v>9004</v>
      </c>
      <c r="M736" t="s">
        <v>3133</v>
      </c>
      <c r="N736" t="s">
        <v>10</v>
      </c>
      <c r="O736" t="s">
        <v>54</v>
      </c>
      <c r="P736" t="s">
        <v>946</v>
      </c>
      <c r="Q736" t="s">
        <v>2663</v>
      </c>
      <c r="R736" t="s">
        <v>1735</v>
      </c>
    </row>
    <row r="737" spans="1:18" x14ac:dyDescent="0.25">
      <c r="A737" s="28" t="str">
        <f t="shared" si="11"/>
        <v>00378522Whitley City ES2819 N Highway 27Whitley CityKY42653</v>
      </c>
      <c r="B737" s="29" t="s">
        <v>8225</v>
      </c>
      <c r="C737" t="s">
        <v>3215</v>
      </c>
      <c r="D737" t="s">
        <v>7033</v>
      </c>
      <c r="E737" t="s">
        <v>4764</v>
      </c>
      <c r="F737" t="s">
        <v>2113</v>
      </c>
      <c r="G737" t="s">
        <v>2114</v>
      </c>
      <c r="H737" t="s">
        <v>54</v>
      </c>
      <c r="I737" t="s">
        <v>2115</v>
      </c>
      <c r="J737" t="s">
        <v>1736</v>
      </c>
      <c r="K737" t="s">
        <v>4764</v>
      </c>
      <c r="L737" t="s">
        <v>9005</v>
      </c>
      <c r="M737" t="s">
        <v>3133</v>
      </c>
      <c r="N737" t="s">
        <v>10</v>
      </c>
      <c r="O737" t="s">
        <v>54</v>
      </c>
      <c r="P737" t="s">
        <v>946</v>
      </c>
      <c r="Q737" t="s">
        <v>2663</v>
      </c>
      <c r="R737" t="s">
        <v>1735</v>
      </c>
    </row>
    <row r="738" spans="1:18" x14ac:dyDescent="0.25">
      <c r="A738" s="28" t="str">
        <f t="shared" si="11"/>
        <v>00378522Metcalfe Co ES703 W Stockton StEdmontonKY42129</v>
      </c>
      <c r="B738" s="29" t="s">
        <v>8225</v>
      </c>
      <c r="C738" t="s">
        <v>3215</v>
      </c>
      <c r="D738" t="s">
        <v>7034</v>
      </c>
      <c r="E738" t="s">
        <v>4806</v>
      </c>
      <c r="F738" t="s">
        <v>2171</v>
      </c>
      <c r="G738" t="s">
        <v>2172</v>
      </c>
      <c r="H738" t="s">
        <v>54</v>
      </c>
      <c r="I738" t="s">
        <v>2173</v>
      </c>
      <c r="J738" t="s">
        <v>1736</v>
      </c>
      <c r="K738" t="s">
        <v>4806</v>
      </c>
      <c r="L738" t="s">
        <v>9006</v>
      </c>
      <c r="M738" t="s">
        <v>3133</v>
      </c>
      <c r="N738" t="s">
        <v>10</v>
      </c>
      <c r="O738" t="s">
        <v>54</v>
      </c>
      <c r="P738" t="s">
        <v>946</v>
      </c>
      <c r="Q738" t="s">
        <v>2663</v>
      </c>
      <c r="R738" t="s">
        <v>1735</v>
      </c>
    </row>
    <row r="739" spans="1:18" x14ac:dyDescent="0.25">
      <c r="A739" s="28" t="str">
        <f t="shared" si="11"/>
        <v>00378522Metcalfe Co ES703 W Stockton StEdmontonKY42129</v>
      </c>
      <c r="B739" s="29" t="s">
        <v>8225</v>
      </c>
      <c r="C739" t="s">
        <v>3215</v>
      </c>
      <c r="D739" t="s">
        <v>7035</v>
      </c>
      <c r="E739" t="s">
        <v>4806</v>
      </c>
      <c r="F739" t="s">
        <v>2171</v>
      </c>
      <c r="G739" t="s">
        <v>2172</v>
      </c>
      <c r="H739" t="s">
        <v>54</v>
      </c>
      <c r="I739" t="s">
        <v>2173</v>
      </c>
      <c r="J739" t="s">
        <v>1736</v>
      </c>
      <c r="K739" t="s">
        <v>4806</v>
      </c>
      <c r="L739" t="s">
        <v>9007</v>
      </c>
      <c r="M739" t="s">
        <v>3133</v>
      </c>
      <c r="N739" t="s">
        <v>10</v>
      </c>
      <c r="O739" t="s">
        <v>54</v>
      </c>
      <c r="P739" t="s">
        <v>946</v>
      </c>
      <c r="Q739" t="s">
        <v>2663</v>
      </c>
      <c r="R739" t="s">
        <v>1735</v>
      </c>
    </row>
    <row r="740" spans="1:18" x14ac:dyDescent="0.25">
      <c r="A740" s="28" t="str">
        <f t="shared" si="11"/>
        <v>00378522Metcalfe Co ES703 W Stockton StEdmontonKY42129</v>
      </c>
      <c r="B740" s="29" t="s">
        <v>8225</v>
      </c>
      <c r="C740" t="s">
        <v>3215</v>
      </c>
      <c r="D740" t="s">
        <v>7036</v>
      </c>
      <c r="E740" t="s">
        <v>4806</v>
      </c>
      <c r="F740" t="s">
        <v>2171</v>
      </c>
      <c r="G740" t="s">
        <v>2172</v>
      </c>
      <c r="H740" t="s">
        <v>54</v>
      </c>
      <c r="I740" t="s">
        <v>2173</v>
      </c>
      <c r="J740" t="s">
        <v>1736</v>
      </c>
      <c r="K740" t="s">
        <v>4806</v>
      </c>
      <c r="L740" t="s">
        <v>9008</v>
      </c>
      <c r="M740" t="s">
        <v>3133</v>
      </c>
      <c r="N740" t="s">
        <v>10</v>
      </c>
      <c r="O740" t="s">
        <v>54</v>
      </c>
      <c r="P740" t="s">
        <v>946</v>
      </c>
      <c r="Q740" t="s">
        <v>2663</v>
      </c>
      <c r="R740" t="s">
        <v>1735</v>
      </c>
    </row>
    <row r="741" spans="1:18" x14ac:dyDescent="0.25">
      <c r="A741" s="28" t="str">
        <f t="shared" si="11"/>
        <v>00378522Salyersville Grade School608 Hornet DrSalyersvilleKY41465</v>
      </c>
      <c r="B741" s="29" t="s">
        <v>8225</v>
      </c>
      <c r="C741" t="s">
        <v>3215</v>
      </c>
      <c r="D741" t="s">
        <v>7037</v>
      </c>
      <c r="E741" t="s">
        <v>2017</v>
      </c>
      <c r="F741" t="s">
        <v>2018</v>
      </c>
      <c r="G741" t="s">
        <v>2014</v>
      </c>
      <c r="H741" t="s">
        <v>54</v>
      </c>
      <c r="I741" t="s">
        <v>2015</v>
      </c>
      <c r="J741" t="s">
        <v>1736</v>
      </c>
      <c r="K741" t="s">
        <v>2017</v>
      </c>
      <c r="L741" t="s">
        <v>9009</v>
      </c>
      <c r="M741" t="s">
        <v>3133</v>
      </c>
      <c r="N741" t="s">
        <v>10</v>
      </c>
      <c r="O741" t="s">
        <v>54</v>
      </c>
      <c r="P741" t="s">
        <v>946</v>
      </c>
      <c r="Q741" t="s">
        <v>2663</v>
      </c>
      <c r="R741" t="s">
        <v>1735</v>
      </c>
    </row>
    <row r="742" spans="1:18" x14ac:dyDescent="0.25">
      <c r="A742" s="28" t="str">
        <f t="shared" si="11"/>
        <v>00378522Chavies Elementary SchoolPo Box 278ChaviesKY41727</v>
      </c>
      <c r="B742" s="29" t="s">
        <v>8225</v>
      </c>
      <c r="C742" t="s">
        <v>3215</v>
      </c>
      <c r="D742" t="s">
        <v>7038</v>
      </c>
      <c r="E742" t="s">
        <v>3372</v>
      </c>
      <c r="F742" t="s">
        <v>4977</v>
      </c>
      <c r="G742" t="s">
        <v>3374</v>
      </c>
      <c r="H742" t="s">
        <v>54</v>
      </c>
      <c r="I742" t="s">
        <v>3371</v>
      </c>
      <c r="J742" t="s">
        <v>1736</v>
      </c>
      <c r="K742" t="s">
        <v>3372</v>
      </c>
      <c r="L742" t="s">
        <v>9010</v>
      </c>
      <c r="M742" t="s">
        <v>3133</v>
      </c>
      <c r="N742" t="s">
        <v>10</v>
      </c>
      <c r="O742" t="s">
        <v>54</v>
      </c>
      <c r="P742" t="s">
        <v>946</v>
      </c>
      <c r="Q742" t="s">
        <v>2663</v>
      </c>
      <c r="R742" t="s">
        <v>1735</v>
      </c>
    </row>
    <row r="743" spans="1:18" x14ac:dyDescent="0.25">
      <c r="A743" s="28" t="str">
        <f t="shared" si="11"/>
        <v>00378522Chavies Elementary SchoolPo Box 278ChaviesKY41727</v>
      </c>
      <c r="B743" s="29" t="s">
        <v>8225</v>
      </c>
      <c r="C743" t="s">
        <v>3215</v>
      </c>
      <c r="D743" t="s">
        <v>7039</v>
      </c>
      <c r="E743" t="s">
        <v>3372</v>
      </c>
      <c r="F743" t="s">
        <v>4977</v>
      </c>
      <c r="G743" t="s">
        <v>3374</v>
      </c>
      <c r="H743" t="s">
        <v>54</v>
      </c>
      <c r="I743" t="s">
        <v>3371</v>
      </c>
      <c r="J743" t="s">
        <v>1736</v>
      </c>
      <c r="K743" t="s">
        <v>3372</v>
      </c>
      <c r="L743" t="s">
        <v>9011</v>
      </c>
      <c r="M743" t="s">
        <v>3133</v>
      </c>
      <c r="N743" t="s">
        <v>10</v>
      </c>
      <c r="O743" t="s">
        <v>54</v>
      </c>
      <c r="P743" t="s">
        <v>946</v>
      </c>
      <c r="Q743" t="s">
        <v>2663</v>
      </c>
      <c r="R743" t="s">
        <v>1735</v>
      </c>
    </row>
    <row r="744" spans="1:18" x14ac:dyDescent="0.25">
      <c r="A744" s="28" t="str">
        <f t="shared" si="11"/>
        <v>00378522Leatherwood Elementary School7777 Ky Highway 699LeatherwoodKY41731</v>
      </c>
      <c r="B744" s="29" t="s">
        <v>8225</v>
      </c>
      <c r="C744" t="s">
        <v>3215</v>
      </c>
      <c r="D744" t="s">
        <v>7040</v>
      </c>
      <c r="E744" t="s">
        <v>2411</v>
      </c>
      <c r="F744" t="s">
        <v>2412</v>
      </c>
      <c r="G744" t="s">
        <v>2413</v>
      </c>
      <c r="H744" t="s">
        <v>54</v>
      </c>
      <c r="I744" t="s">
        <v>2414</v>
      </c>
      <c r="J744" t="s">
        <v>1736</v>
      </c>
      <c r="K744" t="s">
        <v>2411</v>
      </c>
      <c r="L744" t="s">
        <v>9012</v>
      </c>
      <c r="M744" t="s">
        <v>3133</v>
      </c>
      <c r="N744" t="s">
        <v>10</v>
      </c>
      <c r="O744" t="s">
        <v>54</v>
      </c>
      <c r="P744" t="s">
        <v>946</v>
      </c>
      <c r="Q744" t="s">
        <v>2663</v>
      </c>
      <c r="R744" t="s">
        <v>1735</v>
      </c>
    </row>
    <row r="745" spans="1:18" x14ac:dyDescent="0.25">
      <c r="A745" s="28" t="str">
        <f t="shared" si="11"/>
        <v>00378522Robert W Combs ESPo Box 100HappyKY41746</v>
      </c>
      <c r="B745" s="29" t="s">
        <v>8225</v>
      </c>
      <c r="C745" t="s">
        <v>3215</v>
      </c>
      <c r="D745" t="s">
        <v>7041</v>
      </c>
      <c r="E745" t="s">
        <v>4975</v>
      </c>
      <c r="F745" t="s">
        <v>4976</v>
      </c>
      <c r="G745" t="s">
        <v>2416</v>
      </c>
      <c r="H745" t="s">
        <v>54</v>
      </c>
      <c r="I745" t="s">
        <v>2417</v>
      </c>
      <c r="J745" t="s">
        <v>1736</v>
      </c>
      <c r="K745" t="s">
        <v>4975</v>
      </c>
      <c r="L745" t="s">
        <v>9013</v>
      </c>
      <c r="M745" t="s">
        <v>3133</v>
      </c>
      <c r="N745" t="s">
        <v>10</v>
      </c>
      <c r="O745" t="s">
        <v>54</v>
      </c>
      <c r="P745" t="s">
        <v>946</v>
      </c>
      <c r="Q745" t="s">
        <v>2663</v>
      </c>
      <c r="R745" t="s">
        <v>1735</v>
      </c>
    </row>
    <row r="746" spans="1:18" x14ac:dyDescent="0.25">
      <c r="A746" s="28" t="str">
        <f t="shared" si="11"/>
        <v>00378522Robinson ESPo Box 308AryKY41712</v>
      </c>
      <c r="B746" s="29" t="s">
        <v>8225</v>
      </c>
      <c r="C746" t="s">
        <v>3215</v>
      </c>
      <c r="D746" t="s">
        <v>7042</v>
      </c>
      <c r="E746" t="s">
        <v>4974</v>
      </c>
      <c r="F746" t="s">
        <v>4379</v>
      </c>
      <c r="G746" t="s">
        <v>3716</v>
      </c>
      <c r="H746" t="s">
        <v>54</v>
      </c>
      <c r="I746" t="s">
        <v>3714</v>
      </c>
      <c r="J746" t="s">
        <v>1736</v>
      </c>
      <c r="K746" t="s">
        <v>4974</v>
      </c>
      <c r="L746" t="s">
        <v>9014</v>
      </c>
      <c r="M746" t="s">
        <v>3133</v>
      </c>
      <c r="N746" t="s">
        <v>10</v>
      </c>
      <c r="O746" t="s">
        <v>54</v>
      </c>
      <c r="P746" t="s">
        <v>946</v>
      </c>
      <c r="Q746" t="s">
        <v>2663</v>
      </c>
      <c r="R746" t="s">
        <v>1735</v>
      </c>
    </row>
    <row r="747" spans="1:18" x14ac:dyDescent="0.25">
      <c r="A747" s="28" t="str">
        <f t="shared" si="11"/>
        <v>00378522Robinson ESPo Box 308AryKY41712</v>
      </c>
      <c r="B747" s="29" t="s">
        <v>8225</v>
      </c>
      <c r="C747" t="s">
        <v>3215</v>
      </c>
      <c r="D747" t="s">
        <v>7043</v>
      </c>
      <c r="E747" t="s">
        <v>4974</v>
      </c>
      <c r="F747" t="s">
        <v>4379</v>
      </c>
      <c r="G747" t="s">
        <v>3716</v>
      </c>
      <c r="H747" t="s">
        <v>54</v>
      </c>
      <c r="I747" t="s">
        <v>3714</v>
      </c>
      <c r="J747" t="s">
        <v>1736</v>
      </c>
      <c r="K747" t="s">
        <v>4974</v>
      </c>
      <c r="L747" t="s">
        <v>9015</v>
      </c>
      <c r="M747" t="s">
        <v>3133</v>
      </c>
      <c r="N747" t="s">
        <v>10</v>
      </c>
      <c r="O747" t="s">
        <v>54</v>
      </c>
      <c r="P747" t="s">
        <v>946</v>
      </c>
      <c r="Q747" t="s">
        <v>2663</v>
      </c>
      <c r="R747" t="s">
        <v>1735</v>
      </c>
    </row>
    <row r="748" spans="1:18" x14ac:dyDescent="0.25">
      <c r="A748" s="28" t="str">
        <f t="shared" si="11"/>
        <v>00378522Viper Elementary School20 Eddington LnViperKY41774</v>
      </c>
      <c r="B748" s="29" t="s">
        <v>8225</v>
      </c>
      <c r="C748" t="s">
        <v>3215</v>
      </c>
      <c r="D748" t="s">
        <v>7044</v>
      </c>
      <c r="E748" t="s">
        <v>2420</v>
      </c>
      <c r="F748" t="s">
        <v>2421</v>
      </c>
      <c r="G748" t="s">
        <v>2422</v>
      </c>
      <c r="H748" t="s">
        <v>54</v>
      </c>
      <c r="I748" t="s">
        <v>2423</v>
      </c>
      <c r="J748" t="s">
        <v>1736</v>
      </c>
      <c r="K748" t="s">
        <v>2420</v>
      </c>
      <c r="L748" t="s">
        <v>9016</v>
      </c>
      <c r="M748" t="s">
        <v>3133</v>
      </c>
      <c r="N748" t="s">
        <v>10</v>
      </c>
      <c r="O748" t="s">
        <v>54</v>
      </c>
      <c r="P748" t="s">
        <v>946</v>
      </c>
      <c r="Q748" t="s">
        <v>2663</v>
      </c>
      <c r="R748" t="s">
        <v>1735</v>
      </c>
    </row>
    <row r="749" spans="1:18" x14ac:dyDescent="0.25">
      <c r="A749" s="28" t="str">
        <f t="shared" si="11"/>
        <v>00378522Campbellsville ES315 Roberts RdCampbellsvlleKY42718</v>
      </c>
      <c r="B749" s="29" t="s">
        <v>8225</v>
      </c>
      <c r="C749" t="s">
        <v>3215</v>
      </c>
      <c r="D749" t="s">
        <v>7045</v>
      </c>
      <c r="E749" t="s">
        <v>4176</v>
      </c>
      <c r="F749" t="s">
        <v>453</v>
      </c>
      <c r="G749" t="s">
        <v>454</v>
      </c>
      <c r="H749" t="s">
        <v>54</v>
      </c>
      <c r="I749" t="s">
        <v>455</v>
      </c>
      <c r="J749" t="s">
        <v>1736</v>
      </c>
      <c r="K749" t="s">
        <v>4176</v>
      </c>
      <c r="L749" t="s">
        <v>9017</v>
      </c>
      <c r="M749" t="s">
        <v>3133</v>
      </c>
      <c r="N749" t="s">
        <v>10</v>
      </c>
      <c r="O749" t="s">
        <v>54</v>
      </c>
      <c r="P749" t="s">
        <v>946</v>
      </c>
      <c r="Q749" t="s">
        <v>2663</v>
      </c>
      <c r="R749" t="s">
        <v>1735</v>
      </c>
    </row>
    <row r="750" spans="1:18" x14ac:dyDescent="0.25">
      <c r="A750" s="28" t="str">
        <f t="shared" si="11"/>
        <v>00378522Williamsburg Ind School Dist1000 Main StWilliamsburgKY40769</v>
      </c>
      <c r="B750" s="29" t="s">
        <v>8225</v>
      </c>
      <c r="C750" t="s">
        <v>3215</v>
      </c>
      <c r="D750" t="s">
        <v>7046</v>
      </c>
      <c r="E750" t="s">
        <v>2853</v>
      </c>
      <c r="F750" t="s">
        <v>2856</v>
      </c>
      <c r="G750" t="s">
        <v>2837</v>
      </c>
      <c r="H750" t="s">
        <v>54</v>
      </c>
      <c r="I750" t="s">
        <v>2838</v>
      </c>
      <c r="J750" t="s">
        <v>1736</v>
      </c>
      <c r="K750" t="s">
        <v>2853</v>
      </c>
      <c r="L750" t="s">
        <v>9018</v>
      </c>
      <c r="M750" t="s">
        <v>3133</v>
      </c>
      <c r="N750" t="s">
        <v>10</v>
      </c>
      <c r="O750" t="s">
        <v>54</v>
      </c>
      <c r="P750" t="s">
        <v>946</v>
      </c>
      <c r="Q750" t="s">
        <v>2663</v>
      </c>
      <c r="R750" t="s">
        <v>1735</v>
      </c>
    </row>
    <row r="751" spans="1:18" x14ac:dyDescent="0.25">
      <c r="A751" s="28" t="str">
        <f t="shared" si="11"/>
        <v>00378522Whitley Co School District300 Main StWilliamsburgKY40769</v>
      </c>
      <c r="B751" s="29" t="s">
        <v>8225</v>
      </c>
      <c r="C751" t="s">
        <v>3215</v>
      </c>
      <c r="D751" t="s">
        <v>7047</v>
      </c>
      <c r="E751" t="s">
        <v>2833</v>
      </c>
      <c r="F751" t="s">
        <v>3196</v>
      </c>
      <c r="G751" t="s">
        <v>2837</v>
      </c>
      <c r="H751" t="s">
        <v>54</v>
      </c>
      <c r="I751" t="s">
        <v>2838</v>
      </c>
      <c r="J751" t="s">
        <v>1736</v>
      </c>
      <c r="K751" t="s">
        <v>2833</v>
      </c>
      <c r="L751" t="s">
        <v>9019</v>
      </c>
      <c r="M751" t="s">
        <v>3133</v>
      </c>
      <c r="N751" t="s">
        <v>10</v>
      </c>
      <c r="O751" t="s">
        <v>54</v>
      </c>
      <c r="P751" t="s">
        <v>946</v>
      </c>
      <c r="Q751" t="s">
        <v>2663</v>
      </c>
      <c r="R751" t="s">
        <v>1735</v>
      </c>
    </row>
    <row r="752" spans="1:18" x14ac:dyDescent="0.25">
      <c r="A752" s="28" t="str">
        <f t="shared" si="11"/>
        <v>00378522Rogers ES1745 Ky 715RogersKY41365</v>
      </c>
      <c r="B752" s="29" t="s">
        <v>8225</v>
      </c>
      <c r="C752" t="s">
        <v>3215</v>
      </c>
      <c r="D752" t="s">
        <v>7048</v>
      </c>
      <c r="E752" t="s">
        <v>5274</v>
      </c>
      <c r="F752" t="s">
        <v>2872</v>
      </c>
      <c r="G752" t="s">
        <v>2873</v>
      </c>
      <c r="H752" t="s">
        <v>54</v>
      </c>
      <c r="I752" t="s">
        <v>2874</v>
      </c>
      <c r="J752" t="s">
        <v>1736</v>
      </c>
      <c r="K752" t="s">
        <v>5274</v>
      </c>
      <c r="L752" t="s">
        <v>9020</v>
      </c>
      <c r="M752" t="s">
        <v>3133</v>
      </c>
      <c r="N752" t="s">
        <v>10</v>
      </c>
      <c r="O752" t="s">
        <v>54</v>
      </c>
      <c r="P752" t="s">
        <v>946</v>
      </c>
      <c r="Q752" t="s">
        <v>2663</v>
      </c>
      <c r="R752" t="s">
        <v>1735</v>
      </c>
    </row>
    <row r="753" spans="1:18" x14ac:dyDescent="0.25">
      <c r="A753" s="28" t="str">
        <f t="shared" si="11"/>
        <v>00378522Rogers ES1745 Ky 715RogersKY41365</v>
      </c>
      <c r="B753" s="29" t="s">
        <v>8225</v>
      </c>
      <c r="C753" t="s">
        <v>3215</v>
      </c>
      <c r="D753" t="s">
        <v>7049</v>
      </c>
      <c r="E753" t="s">
        <v>5274</v>
      </c>
      <c r="F753" t="s">
        <v>2872</v>
      </c>
      <c r="G753" t="s">
        <v>2873</v>
      </c>
      <c r="H753" t="s">
        <v>54</v>
      </c>
      <c r="I753" t="s">
        <v>2874</v>
      </c>
      <c r="J753" t="s">
        <v>1736</v>
      </c>
      <c r="K753" t="s">
        <v>5274</v>
      </c>
      <c r="L753" t="s">
        <v>9021</v>
      </c>
      <c r="M753" t="s">
        <v>3133</v>
      </c>
      <c r="N753" t="s">
        <v>10</v>
      </c>
      <c r="O753" t="s">
        <v>54</v>
      </c>
      <c r="P753" t="s">
        <v>946</v>
      </c>
      <c r="Q753" t="s">
        <v>2663</v>
      </c>
      <c r="R753" t="s">
        <v>1735</v>
      </c>
    </row>
    <row r="754" spans="1:18" x14ac:dyDescent="0.25">
      <c r="A754" s="28" t="str">
        <f t="shared" si="11"/>
        <v>00378522Boston Elementary School3291 Highway 1804WilliamsburgKY40769</v>
      </c>
      <c r="B754" s="29" t="s">
        <v>8225</v>
      </c>
      <c r="C754" t="s">
        <v>3215</v>
      </c>
      <c r="D754" t="s">
        <v>7050</v>
      </c>
      <c r="E754" t="s">
        <v>2835</v>
      </c>
      <c r="F754" t="s">
        <v>2836</v>
      </c>
      <c r="G754" t="s">
        <v>2837</v>
      </c>
      <c r="H754" t="s">
        <v>54</v>
      </c>
      <c r="I754" t="s">
        <v>2838</v>
      </c>
      <c r="J754" t="s">
        <v>1736</v>
      </c>
      <c r="K754" t="s">
        <v>2835</v>
      </c>
      <c r="L754" t="s">
        <v>9022</v>
      </c>
      <c r="M754" t="s">
        <v>3133</v>
      </c>
      <c r="N754" t="s">
        <v>10</v>
      </c>
      <c r="O754" t="s">
        <v>54</v>
      </c>
      <c r="P754" t="s">
        <v>946</v>
      </c>
      <c r="Q754" t="s">
        <v>2663</v>
      </c>
      <c r="R754" t="s">
        <v>1735</v>
      </c>
    </row>
    <row r="755" spans="1:18" x14ac:dyDescent="0.25">
      <c r="A755" s="28" t="str">
        <f t="shared" si="11"/>
        <v>00378522Pleasant View ES5554 Hwy 25w SouthWilliamsburgKY40769</v>
      </c>
      <c r="B755" s="29" t="s">
        <v>8225</v>
      </c>
      <c r="C755" t="s">
        <v>3215</v>
      </c>
      <c r="D755" t="s">
        <v>7051</v>
      </c>
      <c r="E755" t="s">
        <v>5259</v>
      </c>
      <c r="F755" t="s">
        <v>2843</v>
      </c>
      <c r="G755" t="s">
        <v>2837</v>
      </c>
      <c r="H755" t="s">
        <v>54</v>
      </c>
      <c r="I755" t="s">
        <v>2838</v>
      </c>
      <c r="J755" t="s">
        <v>1736</v>
      </c>
      <c r="K755" t="s">
        <v>5259</v>
      </c>
      <c r="L755" t="s">
        <v>9023</v>
      </c>
      <c r="M755" t="s">
        <v>3133</v>
      </c>
      <c r="N755" t="s">
        <v>10</v>
      </c>
      <c r="O755" t="s">
        <v>54</v>
      </c>
      <c r="P755" t="s">
        <v>946</v>
      </c>
      <c r="Q755" t="s">
        <v>2663</v>
      </c>
      <c r="R755" t="s">
        <v>1735</v>
      </c>
    </row>
    <row r="756" spans="1:18" x14ac:dyDescent="0.25">
      <c r="A756" s="28" t="str">
        <f t="shared" si="11"/>
        <v>00378522Campton Elementary SchoolPo Box 810CamptonKY41301</v>
      </c>
      <c r="B756" s="29" t="s">
        <v>8225</v>
      </c>
      <c r="C756" t="s">
        <v>3215</v>
      </c>
      <c r="D756" t="s">
        <v>7052</v>
      </c>
      <c r="E756" t="s">
        <v>2865</v>
      </c>
      <c r="F756" t="s">
        <v>5277</v>
      </c>
      <c r="G756" t="s">
        <v>2866</v>
      </c>
      <c r="H756" t="s">
        <v>54</v>
      </c>
      <c r="I756" t="s">
        <v>2867</v>
      </c>
      <c r="J756" t="s">
        <v>1736</v>
      </c>
      <c r="K756" t="s">
        <v>2865</v>
      </c>
      <c r="L756" t="s">
        <v>9024</v>
      </c>
      <c r="M756" t="s">
        <v>3133</v>
      </c>
      <c r="N756" t="s">
        <v>10</v>
      </c>
      <c r="O756" t="s">
        <v>54</v>
      </c>
      <c r="P756" t="s">
        <v>946</v>
      </c>
      <c r="Q756" t="s">
        <v>2663</v>
      </c>
      <c r="R756" t="s">
        <v>1735</v>
      </c>
    </row>
    <row r="757" spans="1:18" x14ac:dyDescent="0.25">
      <c r="A757" s="28" t="str">
        <f t="shared" si="11"/>
        <v>00378522Whitley Co North ES6670 Highway 26RockholdsKY40759</v>
      </c>
      <c r="B757" s="29" t="s">
        <v>8225</v>
      </c>
      <c r="C757" t="s">
        <v>3215</v>
      </c>
      <c r="D757" t="s">
        <v>7053</v>
      </c>
      <c r="E757" t="s">
        <v>5256</v>
      </c>
      <c r="F757" t="s">
        <v>2848</v>
      </c>
      <c r="G757" t="s">
        <v>2849</v>
      </c>
      <c r="H757" t="s">
        <v>54</v>
      </c>
      <c r="I757" t="s">
        <v>2850</v>
      </c>
      <c r="J757" t="s">
        <v>1736</v>
      </c>
      <c r="K757" t="s">
        <v>5256</v>
      </c>
      <c r="L757" t="s">
        <v>9025</v>
      </c>
      <c r="M757" t="s">
        <v>3133</v>
      </c>
      <c r="N757" t="s">
        <v>10</v>
      </c>
      <c r="O757" t="s">
        <v>54</v>
      </c>
      <c r="P757" t="s">
        <v>946</v>
      </c>
      <c r="Q757" t="s">
        <v>2663</v>
      </c>
      <c r="R757" t="s">
        <v>1735</v>
      </c>
    </row>
    <row r="758" spans="1:18" x14ac:dyDescent="0.25">
      <c r="A758" s="28" t="str">
        <f t="shared" si="11"/>
        <v>00378522Hayes Lewis Elementary SchoolPo Box 70YeaddissKY41777</v>
      </c>
      <c r="B758" s="29" t="s">
        <v>8225</v>
      </c>
      <c r="C758" t="s">
        <v>3215</v>
      </c>
      <c r="D758" t="s">
        <v>7054</v>
      </c>
      <c r="E758" t="s">
        <v>1865</v>
      </c>
      <c r="F758" t="s">
        <v>4638</v>
      </c>
      <c r="G758" t="s">
        <v>1866</v>
      </c>
      <c r="H758" t="s">
        <v>54</v>
      </c>
      <c r="I758" t="s">
        <v>1867</v>
      </c>
      <c r="J758" t="s">
        <v>1736</v>
      </c>
      <c r="K758" t="s">
        <v>1865</v>
      </c>
      <c r="L758" t="s">
        <v>9026</v>
      </c>
      <c r="M758" t="s">
        <v>3133</v>
      </c>
      <c r="N758" t="s">
        <v>10</v>
      </c>
      <c r="O758" t="s">
        <v>54</v>
      </c>
      <c r="P758" t="s">
        <v>946</v>
      </c>
      <c r="Q758" t="s">
        <v>2663</v>
      </c>
      <c r="R758" t="s">
        <v>1735</v>
      </c>
    </row>
    <row r="759" spans="1:18" x14ac:dyDescent="0.25">
      <c r="A759" s="28" t="str">
        <f t="shared" si="11"/>
        <v>00378522Covington Independent Sch Dist25 E 7th StCovingtonKY41011</v>
      </c>
      <c r="B759" s="29" t="s">
        <v>8225</v>
      </c>
      <c r="C759" t="s">
        <v>3215</v>
      </c>
      <c r="D759" t="s">
        <v>7055</v>
      </c>
      <c r="E759" t="s">
        <v>610</v>
      </c>
      <c r="F759" t="s">
        <v>3092</v>
      </c>
      <c r="G759" t="s">
        <v>614</v>
      </c>
      <c r="H759" t="s">
        <v>54</v>
      </c>
      <c r="I759" t="s">
        <v>618</v>
      </c>
      <c r="J759" t="s">
        <v>1736</v>
      </c>
      <c r="K759" t="s">
        <v>610</v>
      </c>
      <c r="L759" t="s">
        <v>9027</v>
      </c>
      <c r="M759" t="s">
        <v>3133</v>
      </c>
      <c r="N759" t="s">
        <v>10</v>
      </c>
      <c r="O759" t="s">
        <v>54</v>
      </c>
      <c r="P759" t="s">
        <v>946</v>
      </c>
      <c r="Q759" t="s">
        <v>2663</v>
      </c>
      <c r="R759" t="s">
        <v>1735</v>
      </c>
    </row>
    <row r="760" spans="1:18" x14ac:dyDescent="0.25">
      <c r="A760" s="28" t="str">
        <f t="shared" si="11"/>
        <v>00378522Covington Independent Sch Dist25 E 7th StCovingtonKY41011</v>
      </c>
      <c r="B760" s="29" t="s">
        <v>8225</v>
      </c>
      <c r="C760" t="s">
        <v>3215</v>
      </c>
      <c r="D760" t="s">
        <v>7056</v>
      </c>
      <c r="E760" t="s">
        <v>610</v>
      </c>
      <c r="F760" t="s">
        <v>3092</v>
      </c>
      <c r="G760" t="s">
        <v>614</v>
      </c>
      <c r="H760" t="s">
        <v>54</v>
      </c>
      <c r="I760" t="s">
        <v>618</v>
      </c>
      <c r="J760" t="s">
        <v>1736</v>
      </c>
      <c r="K760" t="s">
        <v>610</v>
      </c>
      <c r="L760" t="s">
        <v>9028</v>
      </c>
      <c r="M760" t="s">
        <v>3133</v>
      </c>
      <c r="N760" t="s">
        <v>10</v>
      </c>
      <c r="O760" t="s">
        <v>54</v>
      </c>
      <c r="P760" t="s">
        <v>946</v>
      </c>
      <c r="Q760" t="s">
        <v>2663</v>
      </c>
      <c r="R760" t="s">
        <v>1735</v>
      </c>
    </row>
    <row r="761" spans="1:18" x14ac:dyDescent="0.25">
      <c r="A761" s="28" t="str">
        <f t="shared" si="11"/>
        <v>00378522Cawood Elementary SchoolPo Box 308CawoodKY40815</v>
      </c>
      <c r="B761" s="29" t="s">
        <v>8225</v>
      </c>
      <c r="C761" t="s">
        <v>3215</v>
      </c>
      <c r="D761" t="s">
        <v>7057</v>
      </c>
      <c r="E761" t="s">
        <v>1181</v>
      </c>
      <c r="F761" t="s">
        <v>4379</v>
      </c>
      <c r="G761" t="s">
        <v>1182</v>
      </c>
      <c r="H761" t="s">
        <v>54</v>
      </c>
      <c r="I761" t="s">
        <v>1183</v>
      </c>
      <c r="J761" t="s">
        <v>1736</v>
      </c>
      <c r="K761" t="s">
        <v>1181</v>
      </c>
      <c r="L761" t="s">
        <v>9029</v>
      </c>
      <c r="M761" t="s">
        <v>3133</v>
      </c>
      <c r="N761" t="s">
        <v>10</v>
      </c>
      <c r="O761" t="s">
        <v>54</v>
      </c>
      <c r="P761" t="s">
        <v>946</v>
      </c>
      <c r="Q761" t="s">
        <v>2663</v>
      </c>
      <c r="R761" t="s">
        <v>1735</v>
      </c>
    </row>
    <row r="762" spans="1:18" x14ac:dyDescent="0.25">
      <c r="A762" s="28" t="str">
        <f t="shared" si="11"/>
        <v>00378522Flat Lick Elementary School110 Kentucky 3085Flat LickKY40935</v>
      </c>
      <c r="B762" s="29" t="s">
        <v>8225</v>
      </c>
      <c r="C762" t="s">
        <v>3215</v>
      </c>
      <c r="D762" t="s">
        <v>7058</v>
      </c>
      <c r="E762" t="s">
        <v>1778</v>
      </c>
      <c r="F762" t="s">
        <v>1779</v>
      </c>
      <c r="G762" t="s">
        <v>1775</v>
      </c>
      <c r="H762" t="s">
        <v>54</v>
      </c>
      <c r="I762" t="s">
        <v>1776</v>
      </c>
      <c r="J762" t="s">
        <v>1736</v>
      </c>
      <c r="K762" t="s">
        <v>1778</v>
      </c>
      <c r="L762" t="s">
        <v>9030</v>
      </c>
      <c r="M762" t="s">
        <v>3133</v>
      </c>
      <c r="N762" t="s">
        <v>10</v>
      </c>
      <c r="O762" t="s">
        <v>54</v>
      </c>
      <c r="P762" t="s">
        <v>946</v>
      </c>
      <c r="Q762" t="s">
        <v>2663</v>
      </c>
      <c r="R762" t="s">
        <v>1735</v>
      </c>
    </row>
    <row r="763" spans="1:18" x14ac:dyDescent="0.25">
      <c r="A763" s="28" t="str">
        <f t="shared" si="11"/>
        <v>00378522Osborne Elementary School43 Osborne BrBevinsvilleKY41606</v>
      </c>
      <c r="B763" s="29" t="s">
        <v>8225</v>
      </c>
      <c r="C763" t="s">
        <v>3215</v>
      </c>
      <c r="D763" t="s">
        <v>7059</v>
      </c>
      <c r="E763" t="s">
        <v>3681</v>
      </c>
      <c r="F763" t="s">
        <v>3682</v>
      </c>
      <c r="G763" t="s">
        <v>3683</v>
      </c>
      <c r="H763" t="s">
        <v>54</v>
      </c>
      <c r="I763" t="s">
        <v>3680</v>
      </c>
      <c r="J763" t="s">
        <v>1736</v>
      </c>
      <c r="K763" t="s">
        <v>3681</v>
      </c>
      <c r="L763" t="s">
        <v>9031</v>
      </c>
      <c r="M763" t="s">
        <v>3133</v>
      </c>
      <c r="N763" t="s">
        <v>10</v>
      </c>
      <c r="O763" t="s">
        <v>54</v>
      </c>
      <c r="P763" t="s">
        <v>946</v>
      </c>
      <c r="Q763" t="s">
        <v>2663</v>
      </c>
      <c r="R763" t="s">
        <v>1735</v>
      </c>
    </row>
    <row r="764" spans="1:18" x14ac:dyDescent="0.25">
      <c r="A764" s="28" t="str">
        <f t="shared" ref="A764:A827" si="12">R764&amp;K764&amp;F764&amp;G764&amp;H764&amp;I764</f>
        <v>00378522Osborne Elementary School43 Osborne BrBevinsvilleKY41606</v>
      </c>
      <c r="B764" s="29" t="s">
        <v>8225</v>
      </c>
      <c r="C764" t="s">
        <v>3215</v>
      </c>
      <c r="D764" t="s">
        <v>7060</v>
      </c>
      <c r="E764" t="s">
        <v>3681</v>
      </c>
      <c r="F764" t="s">
        <v>3682</v>
      </c>
      <c r="G764" t="s">
        <v>3683</v>
      </c>
      <c r="H764" t="s">
        <v>54</v>
      </c>
      <c r="I764" t="s">
        <v>3680</v>
      </c>
      <c r="J764" t="s">
        <v>1736</v>
      </c>
      <c r="K764" t="s">
        <v>3681</v>
      </c>
      <c r="L764" t="s">
        <v>9032</v>
      </c>
      <c r="M764" t="s">
        <v>3133</v>
      </c>
      <c r="N764" t="s">
        <v>10</v>
      </c>
      <c r="O764" t="s">
        <v>54</v>
      </c>
      <c r="P764" t="s">
        <v>946</v>
      </c>
      <c r="Q764" t="s">
        <v>2663</v>
      </c>
      <c r="R764" t="s">
        <v>1735</v>
      </c>
    </row>
    <row r="765" spans="1:18" x14ac:dyDescent="0.25">
      <c r="A765" s="28" t="str">
        <f t="shared" si="12"/>
        <v>00378522Southern Elementary School340 Wilson Downing RdLexingtonKY40517</v>
      </c>
      <c r="B765" s="29" t="s">
        <v>8225</v>
      </c>
      <c r="C765" t="s">
        <v>3215</v>
      </c>
      <c r="D765" t="s">
        <v>7061</v>
      </c>
      <c r="E765" t="s">
        <v>864</v>
      </c>
      <c r="F765" t="s">
        <v>865</v>
      </c>
      <c r="G765" t="s">
        <v>776</v>
      </c>
      <c r="H765" t="s">
        <v>54</v>
      </c>
      <c r="I765" t="s">
        <v>777</v>
      </c>
      <c r="J765" t="s">
        <v>1736</v>
      </c>
      <c r="K765" t="s">
        <v>864</v>
      </c>
      <c r="L765" t="s">
        <v>9033</v>
      </c>
      <c r="M765" t="s">
        <v>3133</v>
      </c>
      <c r="N765" t="s">
        <v>10</v>
      </c>
      <c r="O765" t="s">
        <v>54</v>
      </c>
      <c r="P765" t="s">
        <v>946</v>
      </c>
      <c r="Q765" t="s">
        <v>2663</v>
      </c>
      <c r="R765" t="s">
        <v>1735</v>
      </c>
    </row>
    <row r="766" spans="1:18" x14ac:dyDescent="0.25">
      <c r="A766" s="28" t="str">
        <f t="shared" si="12"/>
        <v>00378522Williamstown Elementary School300 Helton StWilliamstownKY41097</v>
      </c>
      <c r="B766" s="29" t="s">
        <v>8225</v>
      </c>
      <c r="C766" t="s">
        <v>3215</v>
      </c>
      <c r="D766" t="s">
        <v>7062</v>
      </c>
      <c r="E766" t="s">
        <v>2860</v>
      </c>
      <c r="F766" t="s">
        <v>2861</v>
      </c>
      <c r="G766" t="s">
        <v>1049</v>
      </c>
      <c r="H766" t="s">
        <v>54</v>
      </c>
      <c r="I766" t="s">
        <v>1050</v>
      </c>
      <c r="J766" t="s">
        <v>1736</v>
      </c>
      <c r="K766" t="s">
        <v>2860</v>
      </c>
      <c r="L766" t="s">
        <v>9034</v>
      </c>
      <c r="M766" t="s">
        <v>3133</v>
      </c>
      <c r="N766" t="s">
        <v>10</v>
      </c>
      <c r="O766" t="s">
        <v>54</v>
      </c>
      <c r="P766" t="s">
        <v>946</v>
      </c>
      <c r="Q766" t="s">
        <v>2663</v>
      </c>
      <c r="R766" t="s">
        <v>1735</v>
      </c>
    </row>
    <row r="767" spans="1:18" x14ac:dyDescent="0.25">
      <c r="A767" s="28" t="str">
        <f t="shared" si="12"/>
        <v>00378522Washington Co ES601 Lincoln Park RdSpringfieldKY40069</v>
      </c>
      <c r="B767" s="29" t="s">
        <v>8225</v>
      </c>
      <c r="C767" t="s">
        <v>3215</v>
      </c>
      <c r="D767" t="s">
        <v>7063</v>
      </c>
      <c r="E767" t="s">
        <v>5230</v>
      </c>
      <c r="F767" t="s">
        <v>2796</v>
      </c>
      <c r="G767" t="s">
        <v>2797</v>
      </c>
      <c r="H767" t="s">
        <v>54</v>
      </c>
      <c r="I767" t="s">
        <v>2798</v>
      </c>
      <c r="J767" t="s">
        <v>1736</v>
      </c>
      <c r="K767" t="s">
        <v>5230</v>
      </c>
      <c r="L767" t="s">
        <v>9035</v>
      </c>
      <c r="M767" t="s">
        <v>3133</v>
      </c>
      <c r="N767" t="s">
        <v>10</v>
      </c>
      <c r="O767" t="s">
        <v>54</v>
      </c>
      <c r="P767" t="s">
        <v>946</v>
      </c>
      <c r="Q767" t="s">
        <v>2663</v>
      </c>
      <c r="R767" t="s">
        <v>1735</v>
      </c>
    </row>
    <row r="768" spans="1:18" x14ac:dyDescent="0.25">
      <c r="A768" s="28" t="str">
        <f t="shared" si="12"/>
        <v>00378522Frayser Elementary School1230 Larchmont AveLouisvilleKY40215</v>
      </c>
      <c r="B768" s="29" t="s">
        <v>8225</v>
      </c>
      <c r="C768" t="s">
        <v>3215</v>
      </c>
      <c r="D768" t="s">
        <v>7064</v>
      </c>
      <c r="E768" t="s">
        <v>1474</v>
      </c>
      <c r="F768" t="s">
        <v>1475</v>
      </c>
      <c r="G768" t="s">
        <v>382</v>
      </c>
      <c r="H768" t="s">
        <v>54</v>
      </c>
      <c r="I768" t="s">
        <v>1476</v>
      </c>
      <c r="J768" t="s">
        <v>1736</v>
      </c>
      <c r="K768" t="s">
        <v>1474</v>
      </c>
      <c r="L768" t="s">
        <v>9036</v>
      </c>
      <c r="M768" t="s">
        <v>3133</v>
      </c>
      <c r="N768" t="s">
        <v>10</v>
      </c>
      <c r="O768" t="s">
        <v>54</v>
      </c>
      <c r="P768" t="s">
        <v>946</v>
      </c>
      <c r="Q768" t="s">
        <v>2663</v>
      </c>
      <c r="R768" t="s">
        <v>1735</v>
      </c>
    </row>
    <row r="769" spans="1:18" x14ac:dyDescent="0.25">
      <c r="A769" s="28" t="str">
        <f t="shared" si="12"/>
        <v>00378522John W Miles Elementary School208 Sunset AveErlangerKY41018</v>
      </c>
      <c r="B769" s="29" t="s">
        <v>8225</v>
      </c>
      <c r="C769" t="s">
        <v>3215</v>
      </c>
      <c r="D769" t="s">
        <v>7065</v>
      </c>
      <c r="E769" t="s">
        <v>760</v>
      </c>
      <c r="F769" t="s">
        <v>761</v>
      </c>
      <c r="G769" t="s">
        <v>750</v>
      </c>
      <c r="H769" t="s">
        <v>54</v>
      </c>
      <c r="I769" t="s">
        <v>751</v>
      </c>
      <c r="J769" t="s">
        <v>1736</v>
      </c>
      <c r="K769" t="s">
        <v>760</v>
      </c>
      <c r="L769" t="s">
        <v>9037</v>
      </c>
      <c r="M769" t="s">
        <v>3133</v>
      </c>
      <c r="N769" t="s">
        <v>10</v>
      </c>
      <c r="O769" t="s">
        <v>54</v>
      </c>
      <c r="P769" t="s">
        <v>946</v>
      </c>
      <c r="Q769" t="s">
        <v>2663</v>
      </c>
      <c r="R769" t="s">
        <v>1735</v>
      </c>
    </row>
    <row r="770" spans="1:18" x14ac:dyDescent="0.25">
      <c r="A770" s="28" t="str">
        <f t="shared" si="12"/>
        <v>00378522Horse Branch Elementary School11980 Us Highway 62 EHorse BranchKY42349</v>
      </c>
      <c r="B770" s="29" t="s">
        <v>8225</v>
      </c>
      <c r="C770" t="s">
        <v>3215</v>
      </c>
      <c r="D770" t="s">
        <v>7066</v>
      </c>
      <c r="E770" t="s">
        <v>2306</v>
      </c>
      <c r="F770" t="s">
        <v>2307</v>
      </c>
      <c r="G770" t="s">
        <v>2308</v>
      </c>
      <c r="H770" t="s">
        <v>54</v>
      </c>
      <c r="I770" t="s">
        <v>2309</v>
      </c>
      <c r="J770" t="s">
        <v>1736</v>
      </c>
      <c r="K770" t="s">
        <v>2306</v>
      </c>
      <c r="L770" t="s">
        <v>9038</v>
      </c>
      <c r="M770" t="s">
        <v>3133</v>
      </c>
      <c r="N770" t="s">
        <v>10</v>
      </c>
      <c r="O770" t="s">
        <v>54</v>
      </c>
      <c r="P770" t="s">
        <v>946</v>
      </c>
      <c r="Q770" t="s">
        <v>2663</v>
      </c>
      <c r="R770" t="s">
        <v>1735</v>
      </c>
    </row>
    <row r="771" spans="1:18" x14ac:dyDescent="0.25">
      <c r="A771" s="28" t="str">
        <f t="shared" si="12"/>
        <v>00378522Crofton Elementary School12145 S Madisonville RdCroftonKY42217</v>
      </c>
      <c r="B771" s="29" t="s">
        <v>8225</v>
      </c>
      <c r="C771" t="s">
        <v>3215</v>
      </c>
      <c r="D771" t="s">
        <v>7067</v>
      </c>
      <c r="E771" t="s">
        <v>516</v>
      </c>
      <c r="F771" t="s">
        <v>517</v>
      </c>
      <c r="G771" t="s">
        <v>518</v>
      </c>
      <c r="H771" t="s">
        <v>54</v>
      </c>
      <c r="I771" t="s">
        <v>519</v>
      </c>
      <c r="J771" t="s">
        <v>1736</v>
      </c>
      <c r="K771" t="s">
        <v>516</v>
      </c>
      <c r="L771" t="s">
        <v>9039</v>
      </c>
      <c r="M771" t="s">
        <v>3133</v>
      </c>
      <c r="N771" t="s">
        <v>10</v>
      </c>
      <c r="O771" t="s">
        <v>54</v>
      </c>
      <c r="P771" t="s">
        <v>946</v>
      </c>
      <c r="Q771" t="s">
        <v>2663</v>
      </c>
      <c r="R771" t="s">
        <v>1735</v>
      </c>
    </row>
    <row r="772" spans="1:18" x14ac:dyDescent="0.25">
      <c r="A772" s="28" t="str">
        <f t="shared" si="12"/>
        <v>00378522Kyrock ES5720 Ky Highway 259 NSweedenKY42285</v>
      </c>
      <c r="B772" s="29" t="s">
        <v>8225</v>
      </c>
      <c r="C772" t="s">
        <v>3215</v>
      </c>
      <c r="D772" t="s">
        <v>7068</v>
      </c>
      <c r="E772" t="s">
        <v>4206</v>
      </c>
      <c r="F772" t="s">
        <v>715</v>
      </c>
      <c r="G772" t="s">
        <v>716</v>
      </c>
      <c r="H772" t="s">
        <v>54</v>
      </c>
      <c r="I772" t="s">
        <v>717</v>
      </c>
      <c r="J772" t="s">
        <v>1736</v>
      </c>
      <c r="K772" t="s">
        <v>4206</v>
      </c>
      <c r="L772" t="s">
        <v>9040</v>
      </c>
      <c r="M772" t="s">
        <v>3133</v>
      </c>
      <c r="N772" t="s">
        <v>10</v>
      </c>
      <c r="O772" t="s">
        <v>54</v>
      </c>
      <c r="P772" t="s">
        <v>946</v>
      </c>
      <c r="Q772" t="s">
        <v>2663</v>
      </c>
      <c r="R772" t="s">
        <v>1735</v>
      </c>
    </row>
    <row r="773" spans="1:18" x14ac:dyDescent="0.25">
      <c r="A773" s="28" t="str">
        <f t="shared" si="12"/>
        <v>00378522Kyrock ES5720 Ky Highway 259 NSweedenKY42285</v>
      </c>
      <c r="B773" s="29" t="s">
        <v>8225</v>
      </c>
      <c r="C773" t="s">
        <v>3215</v>
      </c>
      <c r="D773" t="s">
        <v>7069</v>
      </c>
      <c r="E773" t="s">
        <v>4206</v>
      </c>
      <c r="F773" t="s">
        <v>715</v>
      </c>
      <c r="G773" t="s">
        <v>716</v>
      </c>
      <c r="H773" t="s">
        <v>54</v>
      </c>
      <c r="I773" t="s">
        <v>717</v>
      </c>
      <c r="J773" t="s">
        <v>1736</v>
      </c>
      <c r="K773" t="s">
        <v>4206</v>
      </c>
      <c r="L773" t="s">
        <v>9041</v>
      </c>
      <c r="M773" t="s">
        <v>3133</v>
      </c>
      <c r="N773" t="s">
        <v>10</v>
      </c>
      <c r="O773" t="s">
        <v>54</v>
      </c>
      <c r="P773" t="s">
        <v>946</v>
      </c>
      <c r="Q773" t="s">
        <v>2663</v>
      </c>
      <c r="R773" t="s">
        <v>1735</v>
      </c>
    </row>
    <row r="774" spans="1:18" x14ac:dyDescent="0.25">
      <c r="A774" s="28" t="str">
        <f t="shared" si="12"/>
        <v>00378522Northside Elementary School500 Northside DrMidwayKY40347</v>
      </c>
      <c r="B774" s="29" t="s">
        <v>8225</v>
      </c>
      <c r="C774" t="s">
        <v>3215</v>
      </c>
      <c r="D774" t="s">
        <v>7070</v>
      </c>
      <c r="E774" t="s">
        <v>1221</v>
      </c>
      <c r="F774" t="s">
        <v>2883</v>
      </c>
      <c r="G774" t="s">
        <v>2884</v>
      </c>
      <c r="H774" t="s">
        <v>54</v>
      </c>
      <c r="I774" t="s">
        <v>2885</v>
      </c>
      <c r="J774" t="s">
        <v>1736</v>
      </c>
      <c r="K774" t="s">
        <v>1221</v>
      </c>
      <c r="L774" t="s">
        <v>9042</v>
      </c>
      <c r="M774" t="s">
        <v>3133</v>
      </c>
      <c r="N774" t="s">
        <v>10</v>
      </c>
      <c r="O774" t="s">
        <v>54</v>
      </c>
      <c r="P774" t="s">
        <v>946</v>
      </c>
      <c r="Q774" t="s">
        <v>2663</v>
      </c>
      <c r="R774" t="s">
        <v>1735</v>
      </c>
    </row>
    <row r="775" spans="1:18" x14ac:dyDescent="0.25">
      <c r="A775" s="28" t="str">
        <f t="shared" si="12"/>
        <v>00378522Ballard Co Elementary School3383 Paducah RdBarlowKY42024</v>
      </c>
      <c r="B775" s="29" t="s">
        <v>8225</v>
      </c>
      <c r="C775" t="s">
        <v>3215</v>
      </c>
      <c r="D775" t="s">
        <v>7071</v>
      </c>
      <c r="E775" t="s">
        <v>109</v>
      </c>
      <c r="F775" t="s">
        <v>110</v>
      </c>
      <c r="G775" t="s">
        <v>111</v>
      </c>
      <c r="H775" t="s">
        <v>54</v>
      </c>
      <c r="I775" t="s">
        <v>112</v>
      </c>
      <c r="J775" t="s">
        <v>1736</v>
      </c>
      <c r="K775" t="s">
        <v>109</v>
      </c>
      <c r="L775" t="s">
        <v>9043</v>
      </c>
      <c r="M775" t="s">
        <v>3133</v>
      </c>
      <c r="N775" t="s">
        <v>10</v>
      </c>
      <c r="O775" t="s">
        <v>54</v>
      </c>
      <c r="P775" t="s">
        <v>946</v>
      </c>
      <c r="Q775" t="s">
        <v>2663</v>
      </c>
      <c r="R775" t="s">
        <v>1735</v>
      </c>
    </row>
    <row r="776" spans="1:18" x14ac:dyDescent="0.25">
      <c r="A776" s="28" t="str">
        <f t="shared" si="12"/>
        <v>00378522Summit Elementary School830 State Route 716AshlandKY41102</v>
      </c>
      <c r="B776" s="29" t="s">
        <v>8225</v>
      </c>
      <c r="C776" t="s">
        <v>3215</v>
      </c>
      <c r="D776" t="s">
        <v>7072</v>
      </c>
      <c r="E776" t="s">
        <v>296</v>
      </c>
      <c r="F776" t="s">
        <v>297</v>
      </c>
      <c r="G776" t="s">
        <v>84</v>
      </c>
      <c r="H776" t="s">
        <v>54</v>
      </c>
      <c r="I776" t="s">
        <v>98</v>
      </c>
      <c r="J776" t="s">
        <v>1736</v>
      </c>
      <c r="K776" t="s">
        <v>296</v>
      </c>
      <c r="L776" t="s">
        <v>9044</v>
      </c>
      <c r="M776" t="s">
        <v>3133</v>
      </c>
      <c r="N776" t="s">
        <v>10</v>
      </c>
      <c r="O776" t="s">
        <v>54</v>
      </c>
      <c r="P776" t="s">
        <v>946</v>
      </c>
      <c r="Q776" t="s">
        <v>2663</v>
      </c>
      <c r="R776" t="s">
        <v>1735</v>
      </c>
    </row>
    <row r="777" spans="1:18" x14ac:dyDescent="0.25">
      <c r="A777" s="28" t="str">
        <f t="shared" si="12"/>
        <v>00378522Kathryn Winn Primary School907 Hawkins StCarrolltonKY41008</v>
      </c>
      <c r="B777" s="29" t="s">
        <v>8225</v>
      </c>
      <c r="C777" t="s">
        <v>3215</v>
      </c>
      <c r="D777" t="s">
        <v>7073</v>
      </c>
      <c r="E777" t="s">
        <v>466</v>
      </c>
      <c r="F777" t="s">
        <v>467</v>
      </c>
      <c r="G777" t="s">
        <v>468</v>
      </c>
      <c r="H777" t="s">
        <v>54</v>
      </c>
      <c r="I777" t="s">
        <v>469</v>
      </c>
      <c r="J777" t="s">
        <v>1736</v>
      </c>
      <c r="K777" t="s">
        <v>466</v>
      </c>
      <c r="L777" t="s">
        <v>9045</v>
      </c>
      <c r="M777" t="s">
        <v>3133</v>
      </c>
      <c r="N777" t="s">
        <v>10</v>
      </c>
      <c r="O777" t="s">
        <v>54</v>
      </c>
      <c r="P777" t="s">
        <v>946</v>
      </c>
      <c r="Q777" t="s">
        <v>2663</v>
      </c>
      <c r="R777" t="s">
        <v>1735</v>
      </c>
    </row>
    <row r="778" spans="1:18" x14ac:dyDescent="0.25">
      <c r="A778" s="28" t="str">
        <f t="shared" si="12"/>
        <v>00378522Westside ES1585 Ky Highway 356CynthianaKY41031</v>
      </c>
      <c r="B778" s="29" t="s">
        <v>8225</v>
      </c>
      <c r="C778" t="s">
        <v>3215</v>
      </c>
      <c r="D778" t="s">
        <v>7074</v>
      </c>
      <c r="E778" t="s">
        <v>4385</v>
      </c>
      <c r="F778" t="s">
        <v>3841</v>
      </c>
      <c r="G778" t="s">
        <v>1218</v>
      </c>
      <c r="H778" t="s">
        <v>54</v>
      </c>
      <c r="I778" t="s">
        <v>1219</v>
      </c>
      <c r="J778" t="s">
        <v>1736</v>
      </c>
      <c r="K778" t="s">
        <v>4385</v>
      </c>
      <c r="L778" t="s">
        <v>9046</v>
      </c>
      <c r="M778" t="s">
        <v>3133</v>
      </c>
      <c r="N778" t="s">
        <v>10</v>
      </c>
      <c r="O778" t="s">
        <v>54</v>
      </c>
      <c r="P778" t="s">
        <v>946</v>
      </c>
      <c r="Q778" t="s">
        <v>2663</v>
      </c>
      <c r="R778" t="s">
        <v>1735</v>
      </c>
    </row>
    <row r="779" spans="1:18" x14ac:dyDescent="0.25">
      <c r="A779" s="28" t="str">
        <f t="shared" si="12"/>
        <v>00378522Westside ES1585 Ky Highway 356CynthianaKY41031</v>
      </c>
      <c r="B779" s="29" t="s">
        <v>8225</v>
      </c>
      <c r="C779" t="s">
        <v>3215</v>
      </c>
      <c r="D779" t="s">
        <v>7075</v>
      </c>
      <c r="E779" t="s">
        <v>4385</v>
      </c>
      <c r="F779" t="s">
        <v>3841</v>
      </c>
      <c r="G779" t="s">
        <v>1218</v>
      </c>
      <c r="H779" t="s">
        <v>54</v>
      </c>
      <c r="I779" t="s">
        <v>1219</v>
      </c>
      <c r="J779" t="s">
        <v>1736</v>
      </c>
      <c r="K779" t="s">
        <v>4385</v>
      </c>
      <c r="L779" t="s">
        <v>9047</v>
      </c>
      <c r="M779" t="s">
        <v>3133</v>
      </c>
      <c r="N779" t="s">
        <v>10</v>
      </c>
      <c r="O779" t="s">
        <v>54</v>
      </c>
      <c r="P779" t="s">
        <v>946</v>
      </c>
      <c r="Q779" t="s">
        <v>2663</v>
      </c>
      <c r="R779" t="s">
        <v>1735</v>
      </c>
    </row>
    <row r="780" spans="1:18" x14ac:dyDescent="0.25">
      <c r="A780" s="28" t="str">
        <f t="shared" si="12"/>
        <v>00378522McKinney ESPo Box 67Mc KinneyKY40448</v>
      </c>
      <c r="B780" s="29" t="s">
        <v>8225</v>
      </c>
      <c r="C780" t="s">
        <v>3215</v>
      </c>
      <c r="D780" t="s">
        <v>7076</v>
      </c>
      <c r="E780" t="s">
        <v>4649</v>
      </c>
      <c r="F780" t="s">
        <v>3660</v>
      </c>
      <c r="G780" t="s">
        <v>1931</v>
      </c>
      <c r="H780" t="s">
        <v>54</v>
      </c>
      <c r="I780" t="s">
        <v>1932</v>
      </c>
      <c r="J780" t="s">
        <v>1736</v>
      </c>
      <c r="K780" t="s">
        <v>4649</v>
      </c>
      <c r="L780" t="s">
        <v>9048</v>
      </c>
      <c r="M780" t="s">
        <v>3133</v>
      </c>
      <c r="N780" t="s">
        <v>10</v>
      </c>
      <c r="O780" t="s">
        <v>54</v>
      </c>
      <c r="P780" t="s">
        <v>946</v>
      </c>
      <c r="Q780" t="s">
        <v>2663</v>
      </c>
      <c r="R780" t="s">
        <v>1735</v>
      </c>
    </row>
    <row r="781" spans="1:18" x14ac:dyDescent="0.25">
      <c r="A781" s="28" t="str">
        <f t="shared" si="12"/>
        <v>00378522Jonathan Elementary School9207 Us Highway 68 EBentonKY42025</v>
      </c>
      <c r="B781" s="29" t="s">
        <v>8225</v>
      </c>
      <c r="C781" t="s">
        <v>3215</v>
      </c>
      <c r="D781" t="s">
        <v>7077</v>
      </c>
      <c r="E781" t="s">
        <v>2053</v>
      </c>
      <c r="F781" t="s">
        <v>2054</v>
      </c>
      <c r="G781" t="s">
        <v>2044</v>
      </c>
      <c r="H781" t="s">
        <v>54</v>
      </c>
      <c r="I781" t="s">
        <v>2045</v>
      </c>
      <c r="J781" t="s">
        <v>1736</v>
      </c>
      <c r="K781" t="s">
        <v>2053</v>
      </c>
      <c r="L781" t="s">
        <v>9049</v>
      </c>
      <c r="M781" t="s">
        <v>3133</v>
      </c>
      <c r="N781" t="s">
        <v>10</v>
      </c>
      <c r="O781" t="s">
        <v>54</v>
      </c>
      <c r="P781" t="s">
        <v>946</v>
      </c>
      <c r="Q781" t="s">
        <v>2663</v>
      </c>
      <c r="R781" t="s">
        <v>1735</v>
      </c>
    </row>
    <row r="782" spans="1:18" x14ac:dyDescent="0.25">
      <c r="A782" s="28" t="str">
        <f t="shared" si="12"/>
        <v>00378522Stanton Elementary SchoolPo Box 367StantonKY40380</v>
      </c>
      <c r="B782" s="29" t="s">
        <v>8225</v>
      </c>
      <c r="C782" t="s">
        <v>3215</v>
      </c>
      <c r="D782" t="s">
        <v>7078</v>
      </c>
      <c r="E782" t="s">
        <v>2500</v>
      </c>
      <c r="F782" t="s">
        <v>5015</v>
      </c>
      <c r="G782" t="s">
        <v>2492</v>
      </c>
      <c r="H782" t="s">
        <v>54</v>
      </c>
      <c r="I782" t="s">
        <v>2493</v>
      </c>
      <c r="J782" t="s">
        <v>1736</v>
      </c>
      <c r="K782" t="s">
        <v>2500</v>
      </c>
      <c r="L782" t="s">
        <v>9050</v>
      </c>
      <c r="M782" t="s">
        <v>3133</v>
      </c>
      <c r="N782" t="s">
        <v>10</v>
      </c>
      <c r="O782" t="s">
        <v>54</v>
      </c>
      <c r="P782" t="s">
        <v>946</v>
      </c>
      <c r="Q782" t="s">
        <v>2663</v>
      </c>
      <c r="R782" t="s">
        <v>1735</v>
      </c>
    </row>
    <row r="783" spans="1:18" x14ac:dyDescent="0.25">
      <c r="A783" s="28" t="str">
        <f t="shared" si="12"/>
        <v>00378522Stanton Elementary SchoolPo Box 367StantonKY40380</v>
      </c>
      <c r="B783" s="29" t="s">
        <v>8225</v>
      </c>
      <c r="C783" t="s">
        <v>3215</v>
      </c>
      <c r="D783" t="s">
        <v>7079</v>
      </c>
      <c r="E783" t="s">
        <v>2500</v>
      </c>
      <c r="F783" t="s">
        <v>5015</v>
      </c>
      <c r="G783" t="s">
        <v>2492</v>
      </c>
      <c r="H783" t="s">
        <v>54</v>
      </c>
      <c r="I783" t="s">
        <v>2493</v>
      </c>
      <c r="J783" t="s">
        <v>1736</v>
      </c>
      <c r="K783" t="s">
        <v>2500</v>
      </c>
      <c r="L783" t="s">
        <v>9051</v>
      </c>
      <c r="M783" t="s">
        <v>3133</v>
      </c>
      <c r="N783" t="s">
        <v>10</v>
      </c>
      <c r="O783" t="s">
        <v>54</v>
      </c>
      <c r="P783" t="s">
        <v>946</v>
      </c>
      <c r="Q783" t="s">
        <v>2663</v>
      </c>
      <c r="R783" t="s">
        <v>1735</v>
      </c>
    </row>
    <row r="784" spans="1:18" x14ac:dyDescent="0.25">
      <c r="A784" s="28" t="str">
        <f t="shared" si="12"/>
        <v>00378522Walton-Verona ES15066 Porter RdVeronaKY41092</v>
      </c>
      <c r="B784" s="29" t="s">
        <v>8225</v>
      </c>
      <c r="C784" t="s">
        <v>3215</v>
      </c>
      <c r="D784" t="s">
        <v>7080</v>
      </c>
      <c r="E784" t="s">
        <v>5174</v>
      </c>
      <c r="F784" t="s">
        <v>2739</v>
      </c>
      <c r="G784" t="s">
        <v>2740</v>
      </c>
      <c r="H784" t="s">
        <v>54</v>
      </c>
      <c r="I784" t="s">
        <v>2741</v>
      </c>
      <c r="J784" t="s">
        <v>1736</v>
      </c>
      <c r="K784" t="s">
        <v>5174</v>
      </c>
      <c r="L784" t="s">
        <v>9052</v>
      </c>
      <c r="M784" t="s">
        <v>3133</v>
      </c>
      <c r="N784" t="s">
        <v>10</v>
      </c>
      <c r="O784" t="s">
        <v>54</v>
      </c>
      <c r="P784" t="s">
        <v>946</v>
      </c>
      <c r="Q784" t="s">
        <v>2663</v>
      </c>
      <c r="R784" t="s">
        <v>1735</v>
      </c>
    </row>
    <row r="785" spans="1:18" x14ac:dyDescent="0.25">
      <c r="A785" s="28" t="str">
        <f t="shared" si="12"/>
        <v>00378522Allen Co Primary Center721 New Gallatin RdScottsvilleKY42164</v>
      </c>
      <c r="B785" s="29" t="s">
        <v>8225</v>
      </c>
      <c r="C785" t="s">
        <v>3215</v>
      </c>
      <c r="D785" t="s">
        <v>7081</v>
      </c>
      <c r="E785" t="s">
        <v>59</v>
      </c>
      <c r="F785" t="s">
        <v>60</v>
      </c>
      <c r="G785" t="s">
        <v>61</v>
      </c>
      <c r="H785" t="s">
        <v>54</v>
      </c>
      <c r="I785" t="s">
        <v>62</v>
      </c>
      <c r="J785" t="s">
        <v>1736</v>
      </c>
      <c r="K785" t="s">
        <v>59</v>
      </c>
      <c r="L785" t="s">
        <v>9053</v>
      </c>
      <c r="M785" t="s">
        <v>3133</v>
      </c>
      <c r="N785" t="s">
        <v>10</v>
      </c>
      <c r="O785" t="s">
        <v>54</v>
      </c>
      <c r="P785" t="s">
        <v>946</v>
      </c>
      <c r="Q785" t="s">
        <v>2663</v>
      </c>
      <c r="R785" t="s">
        <v>1735</v>
      </c>
    </row>
    <row r="786" spans="1:18" x14ac:dyDescent="0.25">
      <c r="A786" s="28" t="str">
        <f t="shared" si="12"/>
        <v>00378522King Elementary School4325 Vermont AveLouisvilleKY40211</v>
      </c>
      <c r="B786" s="29" t="s">
        <v>8225</v>
      </c>
      <c r="C786" t="s">
        <v>3215</v>
      </c>
      <c r="D786" t="s">
        <v>7082</v>
      </c>
      <c r="E786" t="s">
        <v>1534</v>
      </c>
      <c r="F786" t="s">
        <v>1535</v>
      </c>
      <c r="G786" t="s">
        <v>382</v>
      </c>
      <c r="H786" t="s">
        <v>54</v>
      </c>
      <c r="I786" t="s">
        <v>1364</v>
      </c>
      <c r="J786" t="s">
        <v>1736</v>
      </c>
      <c r="K786" t="s">
        <v>1534</v>
      </c>
      <c r="L786" t="s">
        <v>9054</v>
      </c>
      <c r="M786" t="s">
        <v>3133</v>
      </c>
      <c r="N786" t="s">
        <v>10</v>
      </c>
      <c r="O786" t="s">
        <v>54</v>
      </c>
      <c r="P786" t="s">
        <v>946</v>
      </c>
      <c r="Q786" t="s">
        <v>2663</v>
      </c>
      <c r="R786" t="s">
        <v>1735</v>
      </c>
    </row>
    <row r="787" spans="1:18" x14ac:dyDescent="0.25">
      <c r="A787" s="28" t="str">
        <f t="shared" si="12"/>
        <v>00378522Meadowthorpe Elementary School1710 N Forbes RdLexingtonKY40511</v>
      </c>
      <c r="B787" s="29" t="s">
        <v>8225</v>
      </c>
      <c r="C787" t="s">
        <v>3215</v>
      </c>
      <c r="D787" t="s">
        <v>7083</v>
      </c>
      <c r="E787" t="s">
        <v>848</v>
      </c>
      <c r="F787" t="s">
        <v>849</v>
      </c>
      <c r="G787" t="s">
        <v>776</v>
      </c>
      <c r="H787" t="s">
        <v>54</v>
      </c>
      <c r="I787" t="s">
        <v>810</v>
      </c>
      <c r="J787" t="s">
        <v>1736</v>
      </c>
      <c r="K787" t="s">
        <v>848</v>
      </c>
      <c r="L787" t="s">
        <v>9055</v>
      </c>
      <c r="M787" t="s">
        <v>3133</v>
      </c>
      <c r="N787" t="s">
        <v>10</v>
      </c>
      <c r="O787" t="s">
        <v>54</v>
      </c>
      <c r="P787" t="s">
        <v>946</v>
      </c>
      <c r="Q787" t="s">
        <v>2663</v>
      </c>
      <c r="R787" t="s">
        <v>1735</v>
      </c>
    </row>
    <row r="788" spans="1:18" x14ac:dyDescent="0.25">
      <c r="A788" s="28" t="str">
        <f t="shared" si="12"/>
        <v>00378522Hiseville Elementary SchoolPo Box 29HisevilleKY42152</v>
      </c>
      <c r="B788" s="29" t="s">
        <v>8225</v>
      </c>
      <c r="C788" t="s">
        <v>3215</v>
      </c>
      <c r="D788" t="s">
        <v>7084</v>
      </c>
      <c r="E788" t="s">
        <v>137</v>
      </c>
      <c r="F788" t="s">
        <v>4097</v>
      </c>
      <c r="G788" t="s">
        <v>138</v>
      </c>
      <c r="H788" t="s">
        <v>54</v>
      </c>
      <c r="I788" t="s">
        <v>139</v>
      </c>
      <c r="J788" t="s">
        <v>1736</v>
      </c>
      <c r="K788" t="s">
        <v>137</v>
      </c>
      <c r="L788" t="s">
        <v>9056</v>
      </c>
      <c r="M788" t="s">
        <v>3133</v>
      </c>
      <c r="N788" t="s">
        <v>10</v>
      </c>
      <c r="O788" t="s">
        <v>54</v>
      </c>
      <c r="P788" t="s">
        <v>946</v>
      </c>
      <c r="Q788" t="s">
        <v>2663</v>
      </c>
      <c r="R788" t="s">
        <v>1735</v>
      </c>
    </row>
    <row r="789" spans="1:18" x14ac:dyDescent="0.25">
      <c r="A789" s="28" t="str">
        <f t="shared" si="12"/>
        <v>00378522Stonewall Elementary School3215 Cornwall DrLexingtonKY40503</v>
      </c>
      <c r="B789" s="29" t="s">
        <v>8225</v>
      </c>
      <c r="C789" t="s">
        <v>3215</v>
      </c>
      <c r="D789" t="s">
        <v>7085</v>
      </c>
      <c r="E789" t="s">
        <v>871</v>
      </c>
      <c r="F789" t="s">
        <v>872</v>
      </c>
      <c r="G789" t="s">
        <v>776</v>
      </c>
      <c r="H789" t="s">
        <v>54</v>
      </c>
      <c r="I789" t="s">
        <v>806</v>
      </c>
      <c r="J789" t="s">
        <v>1736</v>
      </c>
      <c r="K789" t="s">
        <v>871</v>
      </c>
      <c r="L789" t="s">
        <v>9057</v>
      </c>
      <c r="M789" t="s">
        <v>3133</v>
      </c>
      <c r="N789" t="s">
        <v>10</v>
      </c>
      <c r="O789" t="s">
        <v>54</v>
      </c>
      <c r="P789" t="s">
        <v>946</v>
      </c>
      <c r="Q789" t="s">
        <v>2663</v>
      </c>
      <c r="R789" t="s">
        <v>1735</v>
      </c>
    </row>
    <row r="790" spans="1:18" x14ac:dyDescent="0.25">
      <c r="A790" s="28" t="str">
        <f t="shared" si="12"/>
        <v>00378522William Wells Brown Elem Sch555 E Fifth StLexingtonKY40508</v>
      </c>
      <c r="B790" s="29" t="s">
        <v>8225</v>
      </c>
      <c r="C790" t="s">
        <v>3215</v>
      </c>
      <c r="D790" t="s">
        <v>7086</v>
      </c>
      <c r="E790" t="s">
        <v>882</v>
      </c>
      <c r="F790" t="s">
        <v>883</v>
      </c>
      <c r="G790" t="s">
        <v>776</v>
      </c>
      <c r="H790" t="s">
        <v>54</v>
      </c>
      <c r="I790" t="s">
        <v>792</v>
      </c>
      <c r="J790" t="s">
        <v>1736</v>
      </c>
      <c r="K790" t="s">
        <v>882</v>
      </c>
      <c r="L790" t="s">
        <v>9058</v>
      </c>
      <c r="M790" t="s">
        <v>3133</v>
      </c>
      <c r="N790" t="s">
        <v>10</v>
      </c>
      <c r="O790" t="s">
        <v>54</v>
      </c>
      <c r="P790" t="s">
        <v>946</v>
      </c>
      <c r="Q790" t="s">
        <v>2663</v>
      </c>
      <c r="R790" t="s">
        <v>1735</v>
      </c>
    </row>
    <row r="791" spans="1:18" x14ac:dyDescent="0.25">
      <c r="A791" s="28" t="str">
        <f t="shared" si="12"/>
        <v>00378522Boone County School District8330 Us Highway 42FlorenceKY41042</v>
      </c>
      <c r="B791" s="29" t="s">
        <v>8225</v>
      </c>
      <c r="C791" t="s">
        <v>3215</v>
      </c>
      <c r="D791" t="s">
        <v>7087</v>
      </c>
      <c r="E791" t="s">
        <v>210</v>
      </c>
      <c r="F791" t="s">
        <v>3076</v>
      </c>
      <c r="G791" t="s">
        <v>213</v>
      </c>
      <c r="H791" t="s">
        <v>54</v>
      </c>
      <c r="I791" t="s">
        <v>214</v>
      </c>
      <c r="J791" t="s">
        <v>1736</v>
      </c>
      <c r="K791" t="s">
        <v>210</v>
      </c>
      <c r="L791" t="s">
        <v>9059</v>
      </c>
      <c r="M791" t="s">
        <v>3133</v>
      </c>
      <c r="N791" t="s">
        <v>10</v>
      </c>
      <c r="O791" t="s">
        <v>54</v>
      </c>
      <c r="P791" t="s">
        <v>946</v>
      </c>
      <c r="Q791" t="s">
        <v>2663</v>
      </c>
      <c r="R791" t="s">
        <v>1735</v>
      </c>
    </row>
    <row r="792" spans="1:18" x14ac:dyDescent="0.25">
      <c r="A792" s="28" t="str">
        <f t="shared" si="12"/>
        <v>00378522A M Yealey ES10 Yealey DrFlorenceKY41042</v>
      </c>
      <c r="B792" s="29" t="s">
        <v>8225</v>
      </c>
      <c r="C792" t="s">
        <v>3215</v>
      </c>
      <c r="D792" t="s">
        <v>7088</v>
      </c>
      <c r="E792" t="s">
        <v>4116</v>
      </c>
      <c r="F792" t="s">
        <v>212</v>
      </c>
      <c r="G792" t="s">
        <v>213</v>
      </c>
      <c r="H792" t="s">
        <v>54</v>
      </c>
      <c r="I792" t="s">
        <v>214</v>
      </c>
      <c r="J792" t="s">
        <v>1736</v>
      </c>
      <c r="K792" t="s">
        <v>4116</v>
      </c>
      <c r="L792" t="s">
        <v>9060</v>
      </c>
      <c r="M792" t="s">
        <v>3133</v>
      </c>
      <c r="N792" t="s">
        <v>10</v>
      </c>
      <c r="O792" t="s">
        <v>54</v>
      </c>
      <c r="P792" t="s">
        <v>946</v>
      </c>
      <c r="Q792" t="s">
        <v>2663</v>
      </c>
      <c r="R792" t="s">
        <v>1735</v>
      </c>
    </row>
    <row r="793" spans="1:18" x14ac:dyDescent="0.25">
      <c r="A793" s="28" t="str">
        <f t="shared" si="12"/>
        <v>00378522Wurtland Elementary School611 East StWurtlandKY41144</v>
      </c>
      <c r="B793" s="29" t="s">
        <v>8225</v>
      </c>
      <c r="C793" t="s">
        <v>3215</v>
      </c>
      <c r="D793" t="s">
        <v>7089</v>
      </c>
      <c r="E793" t="s">
        <v>1128</v>
      </c>
      <c r="F793" t="s">
        <v>1129</v>
      </c>
      <c r="G793" t="s">
        <v>1130</v>
      </c>
      <c r="H793" t="s">
        <v>54</v>
      </c>
      <c r="I793" t="s">
        <v>1121</v>
      </c>
      <c r="J793" t="s">
        <v>1736</v>
      </c>
      <c r="K793" t="s">
        <v>1128</v>
      </c>
      <c r="L793" t="s">
        <v>9061</v>
      </c>
      <c r="M793" t="s">
        <v>3133</v>
      </c>
      <c r="N793" t="s">
        <v>10</v>
      </c>
      <c r="O793" t="s">
        <v>54</v>
      </c>
      <c r="P793" t="s">
        <v>946</v>
      </c>
      <c r="Q793" t="s">
        <v>2663</v>
      </c>
      <c r="R793" t="s">
        <v>1735</v>
      </c>
    </row>
    <row r="794" spans="1:18" x14ac:dyDescent="0.25">
      <c r="A794" s="28" t="str">
        <f t="shared" si="12"/>
        <v>00378522Austin Tracy Elementary School2477 Austin Tracy RdLucasKY42156</v>
      </c>
      <c r="B794" s="29" t="s">
        <v>8225</v>
      </c>
      <c r="C794" t="s">
        <v>3215</v>
      </c>
      <c r="D794" t="s">
        <v>7090</v>
      </c>
      <c r="E794" t="s">
        <v>127</v>
      </c>
      <c r="F794" t="s">
        <v>128</v>
      </c>
      <c r="G794" t="s">
        <v>129</v>
      </c>
      <c r="H794" t="s">
        <v>54</v>
      </c>
      <c r="I794" t="s">
        <v>130</v>
      </c>
      <c r="J794" t="s">
        <v>1736</v>
      </c>
      <c r="K794" t="s">
        <v>127</v>
      </c>
      <c r="L794" t="s">
        <v>9062</v>
      </c>
      <c r="M794" t="s">
        <v>3133</v>
      </c>
      <c r="N794" t="s">
        <v>10</v>
      </c>
      <c r="O794" t="s">
        <v>54</v>
      </c>
      <c r="P794" t="s">
        <v>946</v>
      </c>
      <c r="Q794" t="s">
        <v>2663</v>
      </c>
      <c r="R794" t="s">
        <v>1735</v>
      </c>
    </row>
    <row r="795" spans="1:18" x14ac:dyDescent="0.25">
      <c r="A795" s="28" t="str">
        <f t="shared" si="12"/>
        <v>00378522Custer Elementary SchoolPo Box 9CusterKY40115</v>
      </c>
      <c r="B795" s="29" t="s">
        <v>8225</v>
      </c>
      <c r="C795" t="s">
        <v>3215</v>
      </c>
      <c r="D795" t="s">
        <v>7091</v>
      </c>
      <c r="E795" t="s">
        <v>343</v>
      </c>
      <c r="F795" t="s">
        <v>4139</v>
      </c>
      <c r="G795" t="s">
        <v>344</v>
      </c>
      <c r="H795" t="s">
        <v>54</v>
      </c>
      <c r="I795" t="s">
        <v>345</v>
      </c>
      <c r="J795" t="s">
        <v>1736</v>
      </c>
      <c r="K795" t="s">
        <v>343</v>
      </c>
      <c r="L795" t="s">
        <v>9063</v>
      </c>
      <c r="M795" t="s">
        <v>3133</v>
      </c>
      <c r="N795" t="s">
        <v>10</v>
      </c>
      <c r="O795" t="s">
        <v>54</v>
      </c>
      <c r="P795" t="s">
        <v>946</v>
      </c>
      <c r="Q795" t="s">
        <v>2663</v>
      </c>
      <c r="R795" t="s">
        <v>1735</v>
      </c>
    </row>
    <row r="796" spans="1:18" x14ac:dyDescent="0.25">
      <c r="A796" s="28" t="str">
        <f t="shared" si="12"/>
        <v>00378522Brooks Elementary School1430 Brooks Hill RdBrooksKY40109</v>
      </c>
      <c r="B796" s="29" t="s">
        <v>8225</v>
      </c>
      <c r="C796" t="s">
        <v>3215</v>
      </c>
      <c r="D796" t="s">
        <v>7092</v>
      </c>
      <c r="E796" t="s">
        <v>358</v>
      </c>
      <c r="F796" t="s">
        <v>359</v>
      </c>
      <c r="G796" t="s">
        <v>360</v>
      </c>
      <c r="H796" t="s">
        <v>54</v>
      </c>
      <c r="I796" t="s">
        <v>361</v>
      </c>
      <c r="J796" t="s">
        <v>1736</v>
      </c>
      <c r="K796" t="s">
        <v>358</v>
      </c>
      <c r="L796" t="s">
        <v>9064</v>
      </c>
      <c r="M796" t="s">
        <v>3133</v>
      </c>
      <c r="N796" t="s">
        <v>10</v>
      </c>
      <c r="O796" t="s">
        <v>54</v>
      </c>
      <c r="P796" t="s">
        <v>946</v>
      </c>
      <c r="Q796" t="s">
        <v>2663</v>
      </c>
      <c r="R796" t="s">
        <v>1735</v>
      </c>
    </row>
    <row r="797" spans="1:18" x14ac:dyDescent="0.25">
      <c r="A797" s="28" t="str">
        <f t="shared" si="12"/>
        <v>00378522Bridgeport Elementary School10 Doctors DrFrankfortKY40601</v>
      </c>
      <c r="B797" s="29" t="s">
        <v>8225</v>
      </c>
      <c r="C797" t="s">
        <v>3215</v>
      </c>
      <c r="D797" t="s">
        <v>7093</v>
      </c>
      <c r="E797" t="s">
        <v>950</v>
      </c>
      <c r="F797" t="s">
        <v>951</v>
      </c>
      <c r="G797" t="s">
        <v>10</v>
      </c>
      <c r="H797" t="s">
        <v>54</v>
      </c>
      <c r="I797" t="s">
        <v>946</v>
      </c>
      <c r="J797" t="s">
        <v>1736</v>
      </c>
      <c r="K797" t="s">
        <v>950</v>
      </c>
      <c r="L797" t="s">
        <v>9065</v>
      </c>
      <c r="M797" t="s">
        <v>3133</v>
      </c>
      <c r="N797" t="s">
        <v>10</v>
      </c>
      <c r="O797" t="s">
        <v>54</v>
      </c>
      <c r="P797" t="s">
        <v>946</v>
      </c>
      <c r="Q797" t="s">
        <v>2663</v>
      </c>
      <c r="R797" t="s">
        <v>1735</v>
      </c>
    </row>
    <row r="798" spans="1:18" x14ac:dyDescent="0.25">
      <c r="A798" s="28" t="str">
        <f t="shared" si="12"/>
        <v>00378522Highland ES164 Scottie DrGlasgowKY42141</v>
      </c>
      <c r="B798" s="29" t="s">
        <v>8225</v>
      </c>
      <c r="C798" t="s">
        <v>3215</v>
      </c>
      <c r="D798" t="s">
        <v>7094</v>
      </c>
      <c r="E798" t="s">
        <v>4290</v>
      </c>
      <c r="F798" t="s">
        <v>1033</v>
      </c>
      <c r="G798" t="s">
        <v>134</v>
      </c>
      <c r="H798" t="s">
        <v>54</v>
      </c>
      <c r="I798" t="s">
        <v>135</v>
      </c>
      <c r="J798" t="s">
        <v>1736</v>
      </c>
      <c r="K798" t="s">
        <v>4290</v>
      </c>
      <c r="L798" t="s">
        <v>9066</v>
      </c>
      <c r="M798" t="s">
        <v>3133</v>
      </c>
      <c r="N798" t="s">
        <v>10</v>
      </c>
      <c r="O798" t="s">
        <v>54</v>
      </c>
      <c r="P798" t="s">
        <v>946</v>
      </c>
      <c r="Q798" t="s">
        <v>2663</v>
      </c>
      <c r="R798" t="s">
        <v>1735</v>
      </c>
    </row>
    <row r="799" spans="1:18" x14ac:dyDescent="0.25">
      <c r="A799" s="28" t="str">
        <f t="shared" si="12"/>
        <v>00378522Eastern Elementary School4601 New Salem RdGlasgowKY42141</v>
      </c>
      <c r="B799" s="29" t="s">
        <v>8225</v>
      </c>
      <c r="C799" t="s">
        <v>3215</v>
      </c>
      <c r="D799" t="s">
        <v>7095</v>
      </c>
      <c r="E799" t="s">
        <v>132</v>
      </c>
      <c r="F799" t="s">
        <v>133</v>
      </c>
      <c r="G799" t="s">
        <v>134</v>
      </c>
      <c r="H799" t="s">
        <v>54</v>
      </c>
      <c r="I799" t="s">
        <v>135</v>
      </c>
      <c r="J799" t="s">
        <v>1736</v>
      </c>
      <c r="K799" t="s">
        <v>132</v>
      </c>
      <c r="L799" t="s">
        <v>9067</v>
      </c>
      <c r="M799" t="s">
        <v>3133</v>
      </c>
      <c r="N799" t="s">
        <v>10</v>
      </c>
      <c r="O799" t="s">
        <v>54</v>
      </c>
      <c r="P799" t="s">
        <v>946</v>
      </c>
      <c r="Q799" t="s">
        <v>2663</v>
      </c>
      <c r="R799" t="s">
        <v>1735</v>
      </c>
    </row>
    <row r="800" spans="1:18" x14ac:dyDescent="0.25">
      <c r="A800" s="28" t="str">
        <f t="shared" si="12"/>
        <v>00378522Allen Co School District570 Oliver StScottsvilleKY42164</v>
      </c>
      <c r="B800" s="29" t="s">
        <v>8225</v>
      </c>
      <c r="C800" t="s">
        <v>3215</v>
      </c>
      <c r="D800" t="s">
        <v>7096</v>
      </c>
      <c r="E800" t="s">
        <v>57</v>
      </c>
      <c r="F800" t="s">
        <v>3065</v>
      </c>
      <c r="G800" t="s">
        <v>61</v>
      </c>
      <c r="H800" t="s">
        <v>54</v>
      </c>
      <c r="I800" t="s">
        <v>62</v>
      </c>
      <c r="J800" t="s">
        <v>1736</v>
      </c>
      <c r="K800" t="s">
        <v>57</v>
      </c>
      <c r="L800" t="s">
        <v>9068</v>
      </c>
      <c r="M800" t="s">
        <v>3133</v>
      </c>
      <c r="N800" t="s">
        <v>10</v>
      </c>
      <c r="O800" t="s">
        <v>54</v>
      </c>
      <c r="P800" t="s">
        <v>946</v>
      </c>
      <c r="Q800" t="s">
        <v>2663</v>
      </c>
      <c r="R800" t="s">
        <v>1735</v>
      </c>
    </row>
    <row r="801" spans="1:18" x14ac:dyDescent="0.25">
      <c r="A801" s="28" t="str">
        <f t="shared" si="12"/>
        <v>00378522Robert B Turner ES1411 Fox Creek RdLawrenceburgKY40342</v>
      </c>
      <c r="B801" s="29" t="s">
        <v>8225</v>
      </c>
      <c r="C801" t="s">
        <v>3215</v>
      </c>
      <c r="D801" t="s">
        <v>7097</v>
      </c>
      <c r="E801" t="s">
        <v>4084</v>
      </c>
      <c r="F801" t="s">
        <v>78</v>
      </c>
      <c r="G801" t="s">
        <v>75</v>
      </c>
      <c r="H801" t="s">
        <v>54</v>
      </c>
      <c r="I801" t="s">
        <v>76</v>
      </c>
      <c r="J801" t="s">
        <v>1736</v>
      </c>
      <c r="K801" t="s">
        <v>4084</v>
      </c>
      <c r="L801" t="s">
        <v>9069</v>
      </c>
      <c r="M801" t="s">
        <v>3133</v>
      </c>
      <c r="N801" t="s">
        <v>10</v>
      </c>
      <c r="O801" t="s">
        <v>54</v>
      </c>
      <c r="P801" t="s">
        <v>946</v>
      </c>
      <c r="Q801" t="s">
        <v>2663</v>
      </c>
      <c r="R801" t="s">
        <v>1735</v>
      </c>
    </row>
    <row r="802" spans="1:18" x14ac:dyDescent="0.25">
      <c r="A802" s="28" t="str">
        <f t="shared" si="12"/>
        <v>00378522Flemingsburg Elementary School245 W Water StFlemingsburgKY41041</v>
      </c>
      <c r="B802" s="29" t="s">
        <v>8225</v>
      </c>
      <c r="C802" t="s">
        <v>3215</v>
      </c>
      <c r="D802" t="s">
        <v>7098</v>
      </c>
      <c r="E802" t="s">
        <v>899</v>
      </c>
      <c r="F802" t="s">
        <v>900</v>
      </c>
      <c r="G802" t="s">
        <v>901</v>
      </c>
      <c r="H802" t="s">
        <v>54</v>
      </c>
      <c r="I802" t="s">
        <v>902</v>
      </c>
      <c r="J802" t="s">
        <v>1736</v>
      </c>
      <c r="K802" t="s">
        <v>899</v>
      </c>
      <c r="L802" t="s">
        <v>9070</v>
      </c>
      <c r="M802" t="s">
        <v>3133</v>
      </c>
      <c r="N802" t="s">
        <v>10</v>
      </c>
      <c r="O802" t="s">
        <v>54</v>
      </c>
      <c r="P802" t="s">
        <v>946</v>
      </c>
      <c r="Q802" t="s">
        <v>2663</v>
      </c>
      <c r="R802" t="s">
        <v>1735</v>
      </c>
    </row>
    <row r="803" spans="1:18" x14ac:dyDescent="0.25">
      <c r="A803" s="28" t="str">
        <f t="shared" si="12"/>
        <v>00378522Green Co Primary SchoolPo Box 150GreensburgKY42743</v>
      </c>
      <c r="B803" s="29" t="s">
        <v>8225</v>
      </c>
      <c r="C803" t="s">
        <v>3215</v>
      </c>
      <c r="D803" t="s">
        <v>7099</v>
      </c>
      <c r="E803" t="s">
        <v>1108</v>
      </c>
      <c r="F803" t="s">
        <v>4297</v>
      </c>
      <c r="G803" t="s">
        <v>15</v>
      </c>
      <c r="H803" t="s">
        <v>54</v>
      </c>
      <c r="I803" t="s">
        <v>1109</v>
      </c>
      <c r="J803" t="s">
        <v>1736</v>
      </c>
      <c r="K803" t="s">
        <v>1108</v>
      </c>
      <c r="L803" t="s">
        <v>9071</v>
      </c>
      <c r="M803" t="s">
        <v>3133</v>
      </c>
      <c r="N803" t="s">
        <v>10</v>
      </c>
      <c r="O803" t="s">
        <v>54</v>
      </c>
      <c r="P803" t="s">
        <v>946</v>
      </c>
      <c r="Q803" t="s">
        <v>2663</v>
      </c>
      <c r="R803" t="s">
        <v>1735</v>
      </c>
    </row>
    <row r="804" spans="1:18" x14ac:dyDescent="0.25">
      <c r="A804" s="28" t="str">
        <f t="shared" si="12"/>
        <v>00378522Red Cross ES215 Parkview DrGlasgowKY42141</v>
      </c>
      <c r="B804" s="29" t="s">
        <v>8225</v>
      </c>
      <c r="C804" t="s">
        <v>3215</v>
      </c>
      <c r="D804" t="s">
        <v>7100</v>
      </c>
      <c r="E804" t="s">
        <v>4096</v>
      </c>
      <c r="F804" t="s">
        <v>149</v>
      </c>
      <c r="G804" t="s">
        <v>134</v>
      </c>
      <c r="H804" t="s">
        <v>54</v>
      </c>
      <c r="I804" t="s">
        <v>135</v>
      </c>
      <c r="J804" t="s">
        <v>1736</v>
      </c>
      <c r="K804" t="s">
        <v>4096</v>
      </c>
      <c r="L804" t="s">
        <v>9072</v>
      </c>
      <c r="M804" t="s">
        <v>3133</v>
      </c>
      <c r="N804" t="s">
        <v>10</v>
      </c>
      <c r="O804" t="s">
        <v>54</v>
      </c>
      <c r="P804" t="s">
        <v>946</v>
      </c>
      <c r="Q804" t="s">
        <v>2663</v>
      </c>
      <c r="R804" t="s">
        <v>1735</v>
      </c>
    </row>
    <row r="805" spans="1:18" x14ac:dyDescent="0.25">
      <c r="A805" s="28" t="str">
        <f t="shared" si="12"/>
        <v>00378522Temple Hill Elementary School8788 Tompkinsville RdGlasgowKY42141</v>
      </c>
      <c r="B805" s="29" t="s">
        <v>8225</v>
      </c>
      <c r="C805" t="s">
        <v>3215</v>
      </c>
      <c r="D805" t="s">
        <v>7101</v>
      </c>
      <c r="E805" t="s">
        <v>151</v>
      </c>
      <c r="F805" t="s">
        <v>152</v>
      </c>
      <c r="G805" t="s">
        <v>134</v>
      </c>
      <c r="H805" t="s">
        <v>54</v>
      </c>
      <c r="I805" t="s">
        <v>135</v>
      </c>
      <c r="J805" t="s">
        <v>1736</v>
      </c>
      <c r="K805" t="s">
        <v>151</v>
      </c>
      <c r="L805" t="s">
        <v>9073</v>
      </c>
      <c r="M805" t="s">
        <v>3133</v>
      </c>
      <c r="N805" t="s">
        <v>10</v>
      </c>
      <c r="O805" t="s">
        <v>54</v>
      </c>
      <c r="P805" t="s">
        <v>946</v>
      </c>
      <c r="Q805" t="s">
        <v>2663</v>
      </c>
      <c r="R805" t="s">
        <v>1735</v>
      </c>
    </row>
    <row r="806" spans="1:18" x14ac:dyDescent="0.25">
      <c r="A806" s="28" t="str">
        <f t="shared" si="12"/>
        <v>00378522Southwest Calloway ES3426 Wiswell Rd WMurrayKY42071</v>
      </c>
      <c r="B806" s="29" t="s">
        <v>8225</v>
      </c>
      <c r="C806" t="s">
        <v>3215</v>
      </c>
      <c r="D806" t="s">
        <v>7102</v>
      </c>
      <c r="E806" t="s">
        <v>4156</v>
      </c>
      <c r="F806" t="s">
        <v>434</v>
      </c>
      <c r="G806" t="s">
        <v>429</v>
      </c>
      <c r="H806" t="s">
        <v>54</v>
      </c>
      <c r="I806" t="s">
        <v>430</v>
      </c>
      <c r="J806" t="s">
        <v>1736</v>
      </c>
      <c r="K806" t="s">
        <v>4156</v>
      </c>
      <c r="L806" t="s">
        <v>9074</v>
      </c>
      <c r="M806" t="s">
        <v>3133</v>
      </c>
      <c r="N806" t="s">
        <v>10</v>
      </c>
      <c r="O806" t="s">
        <v>54</v>
      </c>
      <c r="P806" t="s">
        <v>946</v>
      </c>
      <c r="Q806" t="s">
        <v>2663</v>
      </c>
      <c r="R806" t="s">
        <v>1735</v>
      </c>
    </row>
    <row r="807" spans="1:18" x14ac:dyDescent="0.25">
      <c r="A807" s="28" t="str">
        <f t="shared" si="12"/>
        <v>00378522Martin Luther King Jr Elem Sch14405 Martin Luther King WayHopkinsvilleKY42240</v>
      </c>
      <c r="B807" s="29" t="s">
        <v>8225</v>
      </c>
      <c r="C807" t="s">
        <v>3215</v>
      </c>
      <c r="D807" t="s">
        <v>7103</v>
      </c>
      <c r="E807" t="s">
        <v>528</v>
      </c>
      <c r="F807" t="s">
        <v>529</v>
      </c>
      <c r="G807" t="s">
        <v>522</v>
      </c>
      <c r="H807" t="s">
        <v>54</v>
      </c>
      <c r="I807" t="s">
        <v>523</v>
      </c>
      <c r="J807" t="s">
        <v>1736</v>
      </c>
      <c r="K807" t="s">
        <v>528</v>
      </c>
      <c r="L807" t="s">
        <v>9075</v>
      </c>
      <c r="M807" t="s">
        <v>3133</v>
      </c>
      <c r="N807" t="s">
        <v>10</v>
      </c>
      <c r="O807" t="s">
        <v>54</v>
      </c>
      <c r="P807" t="s">
        <v>946</v>
      </c>
      <c r="Q807" t="s">
        <v>2663</v>
      </c>
      <c r="R807" t="s">
        <v>1735</v>
      </c>
    </row>
    <row r="808" spans="1:18" x14ac:dyDescent="0.25">
      <c r="A808" s="28" t="str">
        <f t="shared" si="12"/>
        <v>00378522Park City Elementary School45 Indian Mill RdPark CityKY42160</v>
      </c>
      <c r="B808" s="29" t="s">
        <v>8225</v>
      </c>
      <c r="C808" t="s">
        <v>3215</v>
      </c>
      <c r="D808" t="s">
        <v>7104</v>
      </c>
      <c r="E808" t="s">
        <v>144</v>
      </c>
      <c r="F808" t="s">
        <v>145</v>
      </c>
      <c r="G808" t="s">
        <v>146</v>
      </c>
      <c r="H808" t="s">
        <v>54</v>
      </c>
      <c r="I808" t="s">
        <v>147</v>
      </c>
      <c r="J808" t="s">
        <v>1736</v>
      </c>
      <c r="K808" t="s">
        <v>144</v>
      </c>
      <c r="L808" t="s">
        <v>9076</v>
      </c>
      <c r="M808" t="s">
        <v>3133</v>
      </c>
      <c r="N808" t="s">
        <v>10</v>
      </c>
      <c r="O808" t="s">
        <v>54</v>
      </c>
      <c r="P808" t="s">
        <v>946</v>
      </c>
      <c r="Q808" t="s">
        <v>2663</v>
      </c>
      <c r="R808" t="s">
        <v>1735</v>
      </c>
    </row>
    <row r="809" spans="1:18" x14ac:dyDescent="0.25">
      <c r="A809" s="28" t="str">
        <f t="shared" si="12"/>
        <v>00378522Park City Elementary School45 Indian Mill RdPark CityKY42160</v>
      </c>
      <c r="B809" s="29" t="s">
        <v>8225</v>
      </c>
      <c r="C809" t="s">
        <v>3215</v>
      </c>
      <c r="D809" t="s">
        <v>7105</v>
      </c>
      <c r="E809" t="s">
        <v>144</v>
      </c>
      <c r="F809" t="s">
        <v>145</v>
      </c>
      <c r="G809" t="s">
        <v>146</v>
      </c>
      <c r="H809" t="s">
        <v>54</v>
      </c>
      <c r="I809" t="s">
        <v>147</v>
      </c>
      <c r="J809" t="s">
        <v>1736</v>
      </c>
      <c r="K809" t="s">
        <v>144</v>
      </c>
      <c r="L809" t="s">
        <v>9077</v>
      </c>
      <c r="M809" t="s">
        <v>3133</v>
      </c>
      <c r="N809" t="s">
        <v>10</v>
      </c>
      <c r="O809" t="s">
        <v>54</v>
      </c>
      <c r="P809" t="s">
        <v>946</v>
      </c>
      <c r="Q809" t="s">
        <v>2663</v>
      </c>
      <c r="R809" t="s">
        <v>1735</v>
      </c>
    </row>
    <row r="810" spans="1:18" x14ac:dyDescent="0.25">
      <c r="A810" s="28" t="str">
        <f t="shared" si="12"/>
        <v>00378522New Haven ES10854 Us Highway 42UnionKY41091</v>
      </c>
      <c r="B810" s="29" t="s">
        <v>8225</v>
      </c>
      <c r="C810" t="s">
        <v>3215</v>
      </c>
      <c r="D810" t="s">
        <v>7106</v>
      </c>
      <c r="E810" t="s">
        <v>4126</v>
      </c>
      <c r="F810" t="s">
        <v>236</v>
      </c>
      <c r="G810" t="s">
        <v>233</v>
      </c>
      <c r="H810" t="s">
        <v>54</v>
      </c>
      <c r="I810" t="s">
        <v>234</v>
      </c>
      <c r="J810" t="s">
        <v>1736</v>
      </c>
      <c r="K810" t="s">
        <v>4126</v>
      </c>
      <c r="L810" t="s">
        <v>9078</v>
      </c>
      <c r="M810" t="s">
        <v>3133</v>
      </c>
      <c r="N810" t="s">
        <v>10</v>
      </c>
      <c r="O810" t="s">
        <v>54</v>
      </c>
      <c r="P810" t="s">
        <v>946</v>
      </c>
      <c r="Q810" t="s">
        <v>2663</v>
      </c>
      <c r="R810" t="s">
        <v>1735</v>
      </c>
    </row>
    <row r="811" spans="1:18" x14ac:dyDescent="0.25">
      <c r="A811" s="28" t="str">
        <f t="shared" si="12"/>
        <v>00378522Ockerman ES8250 Us Highway 42FlorenceKY41042</v>
      </c>
      <c r="B811" s="29" t="s">
        <v>8225</v>
      </c>
      <c r="C811" t="s">
        <v>3215</v>
      </c>
      <c r="D811" t="s">
        <v>7107</v>
      </c>
      <c r="E811" t="s">
        <v>4121</v>
      </c>
      <c r="F811" t="s">
        <v>240</v>
      </c>
      <c r="G811" t="s">
        <v>213</v>
      </c>
      <c r="H811" t="s">
        <v>54</v>
      </c>
      <c r="I811" t="s">
        <v>214</v>
      </c>
      <c r="J811" t="s">
        <v>1736</v>
      </c>
      <c r="K811" t="s">
        <v>4121</v>
      </c>
      <c r="L811" t="s">
        <v>9079</v>
      </c>
      <c r="M811" t="s">
        <v>3133</v>
      </c>
      <c r="N811" t="s">
        <v>10</v>
      </c>
      <c r="O811" t="s">
        <v>54</v>
      </c>
      <c r="P811" t="s">
        <v>946</v>
      </c>
      <c r="Q811" t="s">
        <v>2663</v>
      </c>
      <c r="R811" t="s">
        <v>1735</v>
      </c>
    </row>
    <row r="812" spans="1:18" x14ac:dyDescent="0.25">
      <c r="A812" s="28" t="str">
        <f t="shared" si="12"/>
        <v>00378522Burlington ES5946 N Orient StBurlingtonKY41005</v>
      </c>
      <c r="B812" s="29" t="s">
        <v>8225</v>
      </c>
      <c r="C812" t="s">
        <v>3215</v>
      </c>
      <c r="D812" t="s">
        <v>7108</v>
      </c>
      <c r="E812" t="s">
        <v>4119</v>
      </c>
      <c r="F812" t="s">
        <v>216</v>
      </c>
      <c r="G812" t="s">
        <v>217</v>
      </c>
      <c r="H812" t="s">
        <v>54</v>
      </c>
      <c r="I812" t="s">
        <v>218</v>
      </c>
      <c r="J812" t="s">
        <v>1736</v>
      </c>
      <c r="K812" t="s">
        <v>4119</v>
      </c>
      <c r="L812" t="s">
        <v>9080</v>
      </c>
      <c r="M812" t="s">
        <v>3133</v>
      </c>
      <c r="N812" t="s">
        <v>10</v>
      </c>
      <c r="O812" t="s">
        <v>54</v>
      </c>
      <c r="P812" t="s">
        <v>946</v>
      </c>
      <c r="Q812" t="s">
        <v>2663</v>
      </c>
      <c r="R812" t="s">
        <v>1735</v>
      </c>
    </row>
    <row r="813" spans="1:18" x14ac:dyDescent="0.25">
      <c r="A813" s="28" t="str">
        <f t="shared" si="12"/>
        <v>00378522South Green ES300 James T Rogers DrGlasgowKY42141</v>
      </c>
      <c r="B813" s="29" t="s">
        <v>8225</v>
      </c>
      <c r="C813" t="s">
        <v>3215</v>
      </c>
      <c r="D813" t="s">
        <v>7109</v>
      </c>
      <c r="E813" t="s">
        <v>4291</v>
      </c>
      <c r="F813" t="s">
        <v>1035</v>
      </c>
      <c r="G813" t="s">
        <v>134</v>
      </c>
      <c r="H813" t="s">
        <v>54</v>
      </c>
      <c r="I813" t="s">
        <v>135</v>
      </c>
      <c r="J813" t="s">
        <v>1736</v>
      </c>
      <c r="K813" t="s">
        <v>4291</v>
      </c>
      <c r="L813" t="s">
        <v>9081</v>
      </c>
      <c r="M813" t="s">
        <v>3133</v>
      </c>
      <c r="N813" t="s">
        <v>10</v>
      </c>
      <c r="O813" t="s">
        <v>54</v>
      </c>
      <c r="P813" t="s">
        <v>946</v>
      </c>
      <c r="Q813" t="s">
        <v>2663</v>
      </c>
      <c r="R813" t="s">
        <v>1735</v>
      </c>
    </row>
    <row r="814" spans="1:18" x14ac:dyDescent="0.25">
      <c r="A814" s="28" t="str">
        <f t="shared" si="12"/>
        <v>00378522South Green ES300 James T Rogers DrGlasgowKY42141</v>
      </c>
      <c r="B814" s="29" t="s">
        <v>8225</v>
      </c>
      <c r="C814" t="s">
        <v>3215</v>
      </c>
      <c r="D814" t="s">
        <v>7110</v>
      </c>
      <c r="E814" t="s">
        <v>4291</v>
      </c>
      <c r="F814" t="s">
        <v>1035</v>
      </c>
      <c r="G814" t="s">
        <v>134</v>
      </c>
      <c r="H814" t="s">
        <v>54</v>
      </c>
      <c r="I814" t="s">
        <v>135</v>
      </c>
      <c r="J814" t="s">
        <v>1736</v>
      </c>
      <c r="K814" t="s">
        <v>4291</v>
      </c>
      <c r="L814" t="s">
        <v>9082</v>
      </c>
      <c r="M814" t="s">
        <v>3133</v>
      </c>
      <c r="N814" t="s">
        <v>10</v>
      </c>
      <c r="O814" t="s">
        <v>54</v>
      </c>
      <c r="P814" t="s">
        <v>946</v>
      </c>
      <c r="Q814" t="s">
        <v>2663</v>
      </c>
      <c r="R814" t="s">
        <v>1735</v>
      </c>
    </row>
    <row r="815" spans="1:18" x14ac:dyDescent="0.25">
      <c r="A815" s="28" t="str">
        <f t="shared" si="12"/>
        <v>00378522Poage Elementary School3215 S 29th StAshlandKY41102</v>
      </c>
      <c r="B815" s="29" t="s">
        <v>8225</v>
      </c>
      <c r="C815" t="s">
        <v>3215</v>
      </c>
      <c r="D815" t="s">
        <v>7111</v>
      </c>
      <c r="E815" t="s">
        <v>96</v>
      </c>
      <c r="F815" t="s">
        <v>97</v>
      </c>
      <c r="G815" t="s">
        <v>84</v>
      </c>
      <c r="H815" t="s">
        <v>54</v>
      </c>
      <c r="I815" t="s">
        <v>98</v>
      </c>
      <c r="J815" t="s">
        <v>1736</v>
      </c>
      <c r="K815" t="s">
        <v>96</v>
      </c>
      <c r="L815" t="s">
        <v>9083</v>
      </c>
      <c r="M815" t="s">
        <v>3133</v>
      </c>
      <c r="N815" t="s">
        <v>10</v>
      </c>
      <c r="O815" t="s">
        <v>54</v>
      </c>
      <c r="P815" t="s">
        <v>946</v>
      </c>
      <c r="Q815" t="s">
        <v>2663</v>
      </c>
      <c r="R815" t="s">
        <v>1735</v>
      </c>
    </row>
    <row r="816" spans="1:18" x14ac:dyDescent="0.25">
      <c r="A816" s="28" t="str">
        <f t="shared" si="12"/>
        <v>00378522Jennie Rogers Elem School410 E Main StDanvilleKY40422</v>
      </c>
      <c r="B816" s="29" t="s">
        <v>8225</v>
      </c>
      <c r="C816" t="s">
        <v>3215</v>
      </c>
      <c r="D816" t="s">
        <v>7112</v>
      </c>
      <c r="E816" t="s">
        <v>648</v>
      </c>
      <c r="F816" t="s">
        <v>649</v>
      </c>
      <c r="G816" t="s">
        <v>312</v>
      </c>
      <c r="H816" t="s">
        <v>54</v>
      </c>
      <c r="I816" t="s">
        <v>313</v>
      </c>
      <c r="J816" t="s">
        <v>1736</v>
      </c>
      <c r="K816" t="s">
        <v>648</v>
      </c>
      <c r="L816" t="s">
        <v>9084</v>
      </c>
      <c r="M816" t="s">
        <v>3133</v>
      </c>
      <c r="N816" t="s">
        <v>10</v>
      </c>
      <c r="O816" t="s">
        <v>54</v>
      </c>
      <c r="P816" t="s">
        <v>946</v>
      </c>
      <c r="Q816" t="s">
        <v>2663</v>
      </c>
      <c r="R816" t="s">
        <v>1735</v>
      </c>
    </row>
    <row r="817" spans="1:18" x14ac:dyDescent="0.25">
      <c r="A817" s="28" t="str">
        <f t="shared" si="12"/>
        <v>00378522Jennie Rogers Elem School410 E Main StDanvilleKY40422</v>
      </c>
      <c r="B817" s="29" t="s">
        <v>8225</v>
      </c>
      <c r="C817" t="s">
        <v>3215</v>
      </c>
      <c r="D817" t="s">
        <v>7113</v>
      </c>
      <c r="E817" t="s">
        <v>648</v>
      </c>
      <c r="F817" t="s">
        <v>649</v>
      </c>
      <c r="G817" t="s">
        <v>312</v>
      </c>
      <c r="H817" t="s">
        <v>54</v>
      </c>
      <c r="I817" t="s">
        <v>313</v>
      </c>
      <c r="J817" t="s">
        <v>1736</v>
      </c>
      <c r="K817" t="s">
        <v>648</v>
      </c>
      <c r="L817" t="s">
        <v>9085</v>
      </c>
      <c r="M817" t="s">
        <v>3133</v>
      </c>
      <c r="N817" t="s">
        <v>10</v>
      </c>
      <c r="O817" t="s">
        <v>54</v>
      </c>
      <c r="P817" t="s">
        <v>946</v>
      </c>
      <c r="Q817" t="s">
        <v>2663</v>
      </c>
      <c r="R817" t="s">
        <v>1735</v>
      </c>
    </row>
    <row r="818" spans="1:18" x14ac:dyDescent="0.25">
      <c r="A818" s="28" t="str">
        <f t="shared" si="12"/>
        <v>00378522South Christian Elem School12340 Herndon Oak Grove RdHerndonKY42236</v>
      </c>
      <c r="B818" s="29" t="s">
        <v>8225</v>
      </c>
      <c r="C818" t="s">
        <v>3215</v>
      </c>
      <c r="D818" t="s">
        <v>7114</v>
      </c>
      <c r="E818" t="s">
        <v>541</v>
      </c>
      <c r="F818" t="s">
        <v>542</v>
      </c>
      <c r="G818" t="s">
        <v>543</v>
      </c>
      <c r="H818" t="s">
        <v>54</v>
      </c>
      <c r="I818" t="s">
        <v>544</v>
      </c>
      <c r="J818" t="s">
        <v>1736</v>
      </c>
      <c r="K818" t="s">
        <v>541</v>
      </c>
      <c r="L818" t="s">
        <v>9086</v>
      </c>
      <c r="M818" t="s">
        <v>3133</v>
      </c>
      <c r="N818" t="s">
        <v>10</v>
      </c>
      <c r="O818" t="s">
        <v>54</v>
      </c>
      <c r="P818" t="s">
        <v>946</v>
      </c>
      <c r="Q818" t="s">
        <v>2663</v>
      </c>
      <c r="R818" t="s">
        <v>1735</v>
      </c>
    </row>
    <row r="819" spans="1:18" x14ac:dyDescent="0.25">
      <c r="A819" s="28" t="str">
        <f t="shared" si="12"/>
        <v>00378522Chester Goodridge ES3330 Cougar PathHebronKY41048</v>
      </c>
      <c r="B819" s="29" t="s">
        <v>8225</v>
      </c>
      <c r="C819" t="s">
        <v>3215</v>
      </c>
      <c r="D819" t="s">
        <v>7115</v>
      </c>
      <c r="E819" t="s">
        <v>4120</v>
      </c>
      <c r="F819" t="s">
        <v>222</v>
      </c>
      <c r="G819" t="s">
        <v>223</v>
      </c>
      <c r="H819" t="s">
        <v>54</v>
      </c>
      <c r="I819" t="s">
        <v>224</v>
      </c>
      <c r="J819" t="s">
        <v>1736</v>
      </c>
      <c r="K819" t="s">
        <v>4120</v>
      </c>
      <c r="L819" t="s">
        <v>9087</v>
      </c>
      <c r="M819" t="s">
        <v>3133</v>
      </c>
      <c r="N819" t="s">
        <v>10</v>
      </c>
      <c r="O819" t="s">
        <v>54</v>
      </c>
      <c r="P819" t="s">
        <v>946</v>
      </c>
      <c r="Q819" t="s">
        <v>2663</v>
      </c>
      <c r="R819" t="s">
        <v>1735</v>
      </c>
    </row>
    <row r="820" spans="1:18" x14ac:dyDescent="0.25">
      <c r="A820" s="28" t="str">
        <f t="shared" si="12"/>
        <v>00378522Ewing Elementary SchoolPo Box 249EwingKY41039</v>
      </c>
      <c r="B820" s="29" t="s">
        <v>8225</v>
      </c>
      <c r="C820" t="s">
        <v>3215</v>
      </c>
      <c r="D820" t="s">
        <v>7116</v>
      </c>
      <c r="E820" t="s">
        <v>895</v>
      </c>
      <c r="F820" t="s">
        <v>4251</v>
      </c>
      <c r="G820" t="s">
        <v>896</v>
      </c>
      <c r="H820" t="s">
        <v>54</v>
      </c>
      <c r="I820" t="s">
        <v>897</v>
      </c>
      <c r="J820" t="s">
        <v>1736</v>
      </c>
      <c r="K820" t="s">
        <v>895</v>
      </c>
      <c r="L820" t="s">
        <v>9088</v>
      </c>
      <c r="M820" t="s">
        <v>3133</v>
      </c>
      <c r="N820" t="s">
        <v>10</v>
      </c>
      <c r="O820" t="s">
        <v>54</v>
      </c>
      <c r="P820" t="s">
        <v>946</v>
      </c>
      <c r="Q820" t="s">
        <v>2663</v>
      </c>
      <c r="R820" t="s">
        <v>1735</v>
      </c>
    </row>
    <row r="821" spans="1:18" x14ac:dyDescent="0.25">
      <c r="A821" s="28" t="str">
        <f t="shared" si="12"/>
        <v>00378522Ewing Elementary SchoolPo Box 249EwingKY41039</v>
      </c>
      <c r="B821" s="29" t="s">
        <v>8225</v>
      </c>
      <c r="C821" t="s">
        <v>3215</v>
      </c>
      <c r="D821" t="s">
        <v>7117</v>
      </c>
      <c r="E821" t="s">
        <v>895</v>
      </c>
      <c r="F821" t="s">
        <v>4251</v>
      </c>
      <c r="G821" t="s">
        <v>896</v>
      </c>
      <c r="H821" t="s">
        <v>54</v>
      </c>
      <c r="I821" t="s">
        <v>897</v>
      </c>
      <c r="J821" t="s">
        <v>1736</v>
      </c>
      <c r="K821" t="s">
        <v>895</v>
      </c>
      <c r="L821" t="s">
        <v>9089</v>
      </c>
      <c r="M821" t="s">
        <v>3133</v>
      </c>
      <c r="N821" t="s">
        <v>10</v>
      </c>
      <c r="O821" t="s">
        <v>54</v>
      </c>
      <c r="P821" t="s">
        <v>946</v>
      </c>
      <c r="Q821" t="s">
        <v>2663</v>
      </c>
      <c r="R821" t="s">
        <v>1735</v>
      </c>
    </row>
    <row r="822" spans="1:18" x14ac:dyDescent="0.25">
      <c r="A822" s="28" t="str">
        <f t="shared" si="12"/>
        <v>00378522Cane Ridge Elementary School8000 Martin Luther King BlvdParisKY40361</v>
      </c>
      <c r="B822" s="29" t="s">
        <v>8225</v>
      </c>
      <c r="C822" t="s">
        <v>3215</v>
      </c>
      <c r="D822" t="s">
        <v>7118</v>
      </c>
      <c r="E822" t="s">
        <v>255</v>
      </c>
      <c r="F822" t="s">
        <v>256</v>
      </c>
      <c r="G822" t="s">
        <v>252</v>
      </c>
      <c r="H822" t="s">
        <v>54</v>
      </c>
      <c r="I822" t="s">
        <v>253</v>
      </c>
      <c r="J822" t="s">
        <v>1736</v>
      </c>
      <c r="K822" t="s">
        <v>255</v>
      </c>
      <c r="L822" t="s">
        <v>9090</v>
      </c>
      <c r="M822" t="s">
        <v>3133</v>
      </c>
      <c r="N822" t="s">
        <v>10</v>
      </c>
      <c r="O822" t="s">
        <v>54</v>
      </c>
      <c r="P822" t="s">
        <v>946</v>
      </c>
      <c r="Q822" t="s">
        <v>2663</v>
      </c>
      <c r="R822" t="s">
        <v>1735</v>
      </c>
    </row>
    <row r="823" spans="1:18" x14ac:dyDescent="0.25">
      <c r="A823" s="28" t="str">
        <f t="shared" si="12"/>
        <v>00378522Perryville Elementary School418 W 4th StPerryvilleKY40468</v>
      </c>
      <c r="B823" s="29" t="s">
        <v>8225</v>
      </c>
      <c r="C823" t="s">
        <v>3215</v>
      </c>
      <c r="D823" t="s">
        <v>7119</v>
      </c>
      <c r="E823" t="s">
        <v>305</v>
      </c>
      <c r="F823" t="s">
        <v>306</v>
      </c>
      <c r="G823" t="s">
        <v>307</v>
      </c>
      <c r="H823" t="s">
        <v>54</v>
      </c>
      <c r="I823" t="s">
        <v>308</v>
      </c>
      <c r="J823" t="s">
        <v>1736</v>
      </c>
      <c r="K823" t="s">
        <v>305</v>
      </c>
      <c r="L823" t="s">
        <v>9091</v>
      </c>
      <c r="M823" t="s">
        <v>3133</v>
      </c>
      <c r="N823" t="s">
        <v>10</v>
      </c>
      <c r="O823" t="s">
        <v>54</v>
      </c>
      <c r="P823" t="s">
        <v>946</v>
      </c>
      <c r="Q823" t="s">
        <v>2663</v>
      </c>
      <c r="R823" t="s">
        <v>1735</v>
      </c>
    </row>
    <row r="824" spans="1:18" x14ac:dyDescent="0.25">
      <c r="A824" s="28" t="str">
        <f t="shared" si="12"/>
        <v>00378522North Middletown Elem SchoolPo Box 67N MiddletownKY40357</v>
      </c>
      <c r="B824" s="29" t="s">
        <v>8225</v>
      </c>
      <c r="C824" t="s">
        <v>3215</v>
      </c>
      <c r="D824" t="s">
        <v>7120</v>
      </c>
      <c r="E824" t="s">
        <v>258</v>
      </c>
      <c r="F824" t="s">
        <v>3660</v>
      </c>
      <c r="G824" t="s">
        <v>260</v>
      </c>
      <c r="H824" t="s">
        <v>54</v>
      </c>
      <c r="I824" t="s">
        <v>261</v>
      </c>
      <c r="J824" t="s">
        <v>1736</v>
      </c>
      <c r="K824" t="s">
        <v>258</v>
      </c>
      <c r="L824" t="s">
        <v>9092</v>
      </c>
      <c r="M824" t="s">
        <v>3133</v>
      </c>
      <c r="N824" t="s">
        <v>10</v>
      </c>
      <c r="O824" t="s">
        <v>54</v>
      </c>
      <c r="P824" t="s">
        <v>946</v>
      </c>
      <c r="Q824" t="s">
        <v>2663</v>
      </c>
      <c r="R824" t="s">
        <v>1735</v>
      </c>
    </row>
    <row r="825" spans="1:18" x14ac:dyDescent="0.25">
      <c r="A825" s="28" t="str">
        <f t="shared" si="12"/>
        <v>00378522North Middletown Elem SchoolPo Box 67N MiddletownKY40357</v>
      </c>
      <c r="B825" s="29" t="s">
        <v>8225</v>
      </c>
      <c r="C825" t="s">
        <v>3215</v>
      </c>
      <c r="D825" t="s">
        <v>7121</v>
      </c>
      <c r="E825" t="s">
        <v>258</v>
      </c>
      <c r="F825" t="s">
        <v>3660</v>
      </c>
      <c r="G825" t="s">
        <v>260</v>
      </c>
      <c r="H825" t="s">
        <v>54</v>
      </c>
      <c r="I825" t="s">
        <v>261</v>
      </c>
      <c r="J825" t="s">
        <v>1736</v>
      </c>
      <c r="K825" t="s">
        <v>258</v>
      </c>
      <c r="L825" t="s">
        <v>9093</v>
      </c>
      <c r="M825" t="s">
        <v>3133</v>
      </c>
      <c r="N825" t="s">
        <v>10</v>
      </c>
      <c r="O825" t="s">
        <v>54</v>
      </c>
      <c r="P825" t="s">
        <v>946</v>
      </c>
      <c r="Q825" t="s">
        <v>2663</v>
      </c>
      <c r="R825" t="s">
        <v>1735</v>
      </c>
    </row>
    <row r="826" spans="1:18" x14ac:dyDescent="0.25">
      <c r="A826" s="28" t="str">
        <f t="shared" si="12"/>
        <v>00378522Crossroads ES4755 E Highway 60OwingsvilleKY40360</v>
      </c>
      <c r="B826" s="29" t="s">
        <v>8225</v>
      </c>
      <c r="C826" t="s">
        <v>3215</v>
      </c>
      <c r="D826" t="s">
        <v>7122</v>
      </c>
      <c r="E826" t="s">
        <v>4098</v>
      </c>
      <c r="F826" t="s">
        <v>157</v>
      </c>
      <c r="G826" t="s">
        <v>158</v>
      </c>
      <c r="H826" t="s">
        <v>54</v>
      </c>
      <c r="I826" t="s">
        <v>159</v>
      </c>
      <c r="J826" t="s">
        <v>1736</v>
      </c>
      <c r="K826" t="s">
        <v>4098</v>
      </c>
      <c r="L826" t="s">
        <v>9094</v>
      </c>
      <c r="M826" t="s">
        <v>3133</v>
      </c>
      <c r="N826" t="s">
        <v>10</v>
      </c>
      <c r="O826" t="s">
        <v>54</v>
      </c>
      <c r="P826" t="s">
        <v>946</v>
      </c>
      <c r="Q826" t="s">
        <v>2663</v>
      </c>
      <c r="R826" t="s">
        <v>1735</v>
      </c>
    </row>
    <row r="827" spans="1:18" x14ac:dyDescent="0.25">
      <c r="A827" s="28" t="str">
        <f t="shared" si="12"/>
        <v>00378522Crabbe Elementary School520 17th StAshlandKY41101</v>
      </c>
      <c r="B827" s="29" t="s">
        <v>8225</v>
      </c>
      <c r="C827" t="s">
        <v>3215</v>
      </c>
      <c r="D827" t="s">
        <v>7123</v>
      </c>
      <c r="E827" t="s">
        <v>87</v>
      </c>
      <c r="F827" t="s">
        <v>88</v>
      </c>
      <c r="G827" t="s">
        <v>84</v>
      </c>
      <c r="H827" t="s">
        <v>54</v>
      </c>
      <c r="I827" t="s">
        <v>85</v>
      </c>
      <c r="J827" t="s">
        <v>1736</v>
      </c>
      <c r="K827" t="s">
        <v>87</v>
      </c>
      <c r="L827" t="s">
        <v>9095</v>
      </c>
      <c r="M827" t="s">
        <v>3133</v>
      </c>
      <c r="N827" t="s">
        <v>10</v>
      </c>
      <c r="O827" t="s">
        <v>54</v>
      </c>
      <c r="P827" t="s">
        <v>946</v>
      </c>
      <c r="Q827" t="s">
        <v>2663</v>
      </c>
      <c r="R827" t="s">
        <v>1735</v>
      </c>
    </row>
    <row r="828" spans="1:18" x14ac:dyDescent="0.25">
      <c r="A828" s="28" t="str">
        <f t="shared" ref="A828:A891" si="13">R828&amp;K828&amp;F828&amp;G828&amp;H828&amp;I828</f>
        <v>00378522Catlettsburg Elementary School3348 Court StCatlettsburgKY41129</v>
      </c>
      <c r="B828" s="29" t="s">
        <v>8225</v>
      </c>
      <c r="C828" t="s">
        <v>3215</v>
      </c>
      <c r="D828" t="s">
        <v>7124</v>
      </c>
      <c r="E828" t="s">
        <v>288</v>
      </c>
      <c r="F828" t="s">
        <v>289</v>
      </c>
      <c r="G828" t="s">
        <v>290</v>
      </c>
      <c r="H828" t="s">
        <v>54</v>
      </c>
      <c r="I828" t="s">
        <v>291</v>
      </c>
      <c r="J828" t="s">
        <v>1736</v>
      </c>
      <c r="K828" t="s">
        <v>288</v>
      </c>
      <c r="L828" t="s">
        <v>9096</v>
      </c>
      <c r="M828" t="s">
        <v>3133</v>
      </c>
      <c r="N828" t="s">
        <v>10</v>
      </c>
      <c r="O828" t="s">
        <v>54</v>
      </c>
      <c r="P828" t="s">
        <v>946</v>
      </c>
      <c r="Q828" t="s">
        <v>2663</v>
      </c>
      <c r="R828" t="s">
        <v>1735</v>
      </c>
    </row>
    <row r="829" spans="1:18" x14ac:dyDescent="0.25">
      <c r="A829" s="28" t="str">
        <f t="shared" si="13"/>
        <v>00378522Owingsville ES50 Chenault DrOwingsvilleKY40360</v>
      </c>
      <c r="B829" s="29" t="s">
        <v>8225</v>
      </c>
      <c r="C829" t="s">
        <v>3215</v>
      </c>
      <c r="D829" t="s">
        <v>7125</v>
      </c>
      <c r="E829" t="s">
        <v>4099</v>
      </c>
      <c r="F829" t="s">
        <v>161</v>
      </c>
      <c r="G829" t="s">
        <v>158</v>
      </c>
      <c r="H829" t="s">
        <v>54</v>
      </c>
      <c r="I829" t="s">
        <v>159</v>
      </c>
      <c r="J829" t="s">
        <v>1736</v>
      </c>
      <c r="K829" t="s">
        <v>4099</v>
      </c>
      <c r="L829" t="s">
        <v>9097</v>
      </c>
      <c r="M829" t="s">
        <v>3133</v>
      </c>
      <c r="N829" t="s">
        <v>10</v>
      </c>
      <c r="O829" t="s">
        <v>54</v>
      </c>
      <c r="P829" t="s">
        <v>946</v>
      </c>
      <c r="Q829" t="s">
        <v>2663</v>
      </c>
      <c r="R829" t="s">
        <v>1735</v>
      </c>
    </row>
    <row r="830" spans="1:18" x14ac:dyDescent="0.25">
      <c r="A830" s="28" t="str">
        <f t="shared" si="13"/>
        <v>00378522Northern Elementary School340 Rookwood PkwyLexingtonKY40505</v>
      </c>
      <c r="B830" s="29" t="s">
        <v>8225</v>
      </c>
      <c r="C830" t="s">
        <v>3215</v>
      </c>
      <c r="D830" t="s">
        <v>7126</v>
      </c>
      <c r="E830" t="s">
        <v>851</v>
      </c>
      <c r="F830" t="s">
        <v>852</v>
      </c>
      <c r="G830" t="s">
        <v>776</v>
      </c>
      <c r="H830" t="s">
        <v>54</v>
      </c>
      <c r="I830" t="s">
        <v>781</v>
      </c>
      <c r="J830" t="s">
        <v>1736</v>
      </c>
      <c r="K830" t="s">
        <v>851</v>
      </c>
      <c r="L830" t="s">
        <v>9098</v>
      </c>
      <c r="M830" t="s">
        <v>3133</v>
      </c>
      <c r="N830" t="s">
        <v>10</v>
      </c>
      <c r="O830" t="s">
        <v>54</v>
      </c>
      <c r="P830" t="s">
        <v>946</v>
      </c>
      <c r="Q830" t="s">
        <v>2663</v>
      </c>
      <c r="R830" t="s">
        <v>1735</v>
      </c>
    </row>
    <row r="831" spans="1:18" x14ac:dyDescent="0.25">
      <c r="A831" s="28" t="str">
        <f t="shared" si="13"/>
        <v>00378522Fairview ES258 McKnight StAshlandKY41102</v>
      </c>
      <c r="B831" s="29" t="s">
        <v>8225</v>
      </c>
      <c r="C831" t="s">
        <v>3215</v>
      </c>
      <c r="D831" t="s">
        <v>7127</v>
      </c>
      <c r="E831" t="s">
        <v>4238</v>
      </c>
      <c r="F831" t="s">
        <v>771</v>
      </c>
      <c r="G831" t="s">
        <v>84</v>
      </c>
      <c r="H831" t="s">
        <v>54</v>
      </c>
      <c r="I831" t="s">
        <v>98</v>
      </c>
      <c r="J831" t="s">
        <v>1736</v>
      </c>
      <c r="K831" t="s">
        <v>4238</v>
      </c>
      <c r="L831" t="s">
        <v>9099</v>
      </c>
      <c r="M831" t="s">
        <v>3133</v>
      </c>
      <c r="N831" t="s">
        <v>10</v>
      </c>
      <c r="O831" t="s">
        <v>54</v>
      </c>
      <c r="P831" t="s">
        <v>946</v>
      </c>
      <c r="Q831" t="s">
        <v>2663</v>
      </c>
      <c r="R831" t="s">
        <v>1735</v>
      </c>
    </row>
    <row r="832" spans="1:18" x14ac:dyDescent="0.25">
      <c r="A832" s="28" t="str">
        <f t="shared" si="13"/>
        <v>00378522Paris Elementary School1481 Main StParisKY40361</v>
      </c>
      <c r="B832" s="29" t="s">
        <v>8225</v>
      </c>
      <c r="C832" t="s">
        <v>3215</v>
      </c>
      <c r="D832" t="s">
        <v>7128</v>
      </c>
      <c r="E832" t="s">
        <v>2389</v>
      </c>
      <c r="F832" t="s">
        <v>2390</v>
      </c>
      <c r="G832" t="s">
        <v>252</v>
      </c>
      <c r="H832" t="s">
        <v>54</v>
      </c>
      <c r="I832" t="s">
        <v>253</v>
      </c>
      <c r="J832" t="s">
        <v>1736</v>
      </c>
      <c r="K832" t="s">
        <v>2389</v>
      </c>
      <c r="L832" t="s">
        <v>9100</v>
      </c>
      <c r="M832" t="s">
        <v>3133</v>
      </c>
      <c r="N832" t="s">
        <v>10</v>
      </c>
      <c r="O832" t="s">
        <v>54</v>
      </c>
      <c r="P832" t="s">
        <v>946</v>
      </c>
      <c r="Q832" t="s">
        <v>2663</v>
      </c>
      <c r="R832" t="s">
        <v>1735</v>
      </c>
    </row>
    <row r="833" spans="1:18" x14ac:dyDescent="0.25">
      <c r="A833" s="28" t="str">
        <f t="shared" si="13"/>
        <v>00378522Maryville Elementary School4504 Summers DrLouisvilleKY40229</v>
      </c>
      <c r="B833" s="29" t="s">
        <v>8225</v>
      </c>
      <c r="C833" t="s">
        <v>3215</v>
      </c>
      <c r="D833" t="s">
        <v>7129</v>
      </c>
      <c r="E833" t="s">
        <v>380</v>
      </c>
      <c r="F833" t="s">
        <v>381</v>
      </c>
      <c r="G833" t="s">
        <v>382</v>
      </c>
      <c r="H833" t="s">
        <v>54</v>
      </c>
      <c r="I833" t="s">
        <v>383</v>
      </c>
      <c r="J833" t="s">
        <v>1736</v>
      </c>
      <c r="K833" t="s">
        <v>380</v>
      </c>
      <c r="L833" t="s">
        <v>9101</v>
      </c>
      <c r="M833" t="s">
        <v>3133</v>
      </c>
      <c r="N833" t="s">
        <v>10</v>
      </c>
      <c r="O833" t="s">
        <v>54</v>
      </c>
      <c r="P833" t="s">
        <v>946</v>
      </c>
      <c r="Q833" t="s">
        <v>2663</v>
      </c>
      <c r="R833" t="s">
        <v>1735</v>
      </c>
    </row>
    <row r="834" spans="1:18" x14ac:dyDescent="0.25">
      <c r="A834" s="28" t="str">
        <f t="shared" si="13"/>
        <v>00378522Ponderosa Elementary School16701 Ponderosa DrCatlettsburgKY41129</v>
      </c>
      <c r="B834" s="29" t="s">
        <v>8225</v>
      </c>
      <c r="C834" t="s">
        <v>3215</v>
      </c>
      <c r="D834" t="s">
        <v>7130</v>
      </c>
      <c r="E834" t="s">
        <v>293</v>
      </c>
      <c r="F834" t="s">
        <v>294</v>
      </c>
      <c r="G834" t="s">
        <v>290</v>
      </c>
      <c r="H834" t="s">
        <v>54</v>
      </c>
      <c r="I834" t="s">
        <v>291</v>
      </c>
      <c r="J834" t="s">
        <v>1736</v>
      </c>
      <c r="K834" t="s">
        <v>293</v>
      </c>
      <c r="L834" t="s">
        <v>9102</v>
      </c>
      <c r="M834" t="s">
        <v>3133</v>
      </c>
      <c r="N834" t="s">
        <v>10</v>
      </c>
      <c r="O834" t="s">
        <v>54</v>
      </c>
      <c r="P834" t="s">
        <v>946</v>
      </c>
      <c r="Q834" t="s">
        <v>2663</v>
      </c>
      <c r="R834" t="s">
        <v>1735</v>
      </c>
    </row>
    <row r="835" spans="1:18" x14ac:dyDescent="0.25">
      <c r="A835" s="28" t="str">
        <f t="shared" si="13"/>
        <v>00378522Oakview Elementary School3111 Blackburn AveAshlandKY41101</v>
      </c>
      <c r="B835" s="29" t="s">
        <v>8225</v>
      </c>
      <c r="C835" t="s">
        <v>3215</v>
      </c>
      <c r="D835" t="s">
        <v>7131</v>
      </c>
      <c r="E835" t="s">
        <v>93</v>
      </c>
      <c r="F835" t="s">
        <v>94</v>
      </c>
      <c r="G835" t="s">
        <v>84</v>
      </c>
      <c r="H835" t="s">
        <v>54</v>
      </c>
      <c r="I835" t="s">
        <v>85</v>
      </c>
      <c r="J835" t="s">
        <v>1736</v>
      </c>
      <c r="K835" t="s">
        <v>93</v>
      </c>
      <c r="L835" t="s">
        <v>9103</v>
      </c>
      <c r="M835" t="s">
        <v>3133</v>
      </c>
      <c r="N835" t="s">
        <v>10</v>
      </c>
      <c r="O835" t="s">
        <v>54</v>
      </c>
      <c r="P835" t="s">
        <v>946</v>
      </c>
      <c r="Q835" t="s">
        <v>2663</v>
      </c>
      <c r="R835" t="s">
        <v>1735</v>
      </c>
    </row>
    <row r="836" spans="1:18" x14ac:dyDescent="0.25">
      <c r="A836" s="28" t="str">
        <f t="shared" si="13"/>
        <v>00378522Cannonsburg Elementary School12219 Midland Trail RdAshlandKY41102</v>
      </c>
      <c r="B836" s="29" t="s">
        <v>8225</v>
      </c>
      <c r="C836" t="s">
        <v>3215</v>
      </c>
      <c r="D836" t="s">
        <v>7132</v>
      </c>
      <c r="E836" t="s">
        <v>285</v>
      </c>
      <c r="F836" t="s">
        <v>286</v>
      </c>
      <c r="G836" t="s">
        <v>84</v>
      </c>
      <c r="H836" t="s">
        <v>54</v>
      </c>
      <c r="I836" t="s">
        <v>98</v>
      </c>
      <c r="J836" t="s">
        <v>1736</v>
      </c>
      <c r="K836" t="s">
        <v>285</v>
      </c>
      <c r="L836" t="s">
        <v>9104</v>
      </c>
      <c r="M836" t="s">
        <v>3133</v>
      </c>
      <c r="N836" t="s">
        <v>10</v>
      </c>
      <c r="O836" t="s">
        <v>54</v>
      </c>
      <c r="P836" t="s">
        <v>946</v>
      </c>
      <c r="Q836" t="s">
        <v>2663</v>
      </c>
      <c r="R836" t="s">
        <v>1735</v>
      </c>
    </row>
    <row r="837" spans="1:18" x14ac:dyDescent="0.25">
      <c r="A837" s="28" t="str">
        <f t="shared" si="13"/>
        <v>00378522Shearer ES244 E Broadway StWinchesterKY40391</v>
      </c>
      <c r="B837" s="29" t="s">
        <v>8225</v>
      </c>
      <c r="C837" t="s">
        <v>3215</v>
      </c>
      <c r="D837" t="s">
        <v>7133</v>
      </c>
      <c r="E837" t="s">
        <v>4187</v>
      </c>
      <c r="F837" t="s">
        <v>553</v>
      </c>
      <c r="G837" t="s">
        <v>550</v>
      </c>
      <c r="H837" t="s">
        <v>54</v>
      </c>
      <c r="I837" t="s">
        <v>551</v>
      </c>
      <c r="J837" t="s">
        <v>1736</v>
      </c>
      <c r="K837" t="s">
        <v>4187</v>
      </c>
      <c r="L837" t="s">
        <v>9105</v>
      </c>
      <c r="M837" t="s">
        <v>3133</v>
      </c>
      <c r="N837" t="s">
        <v>10</v>
      </c>
      <c r="O837" t="s">
        <v>54</v>
      </c>
      <c r="P837" t="s">
        <v>946</v>
      </c>
      <c r="Q837" t="s">
        <v>2663</v>
      </c>
      <c r="R837" t="s">
        <v>1735</v>
      </c>
    </row>
    <row r="838" spans="1:18" x14ac:dyDescent="0.25">
      <c r="A838" s="28" t="str">
        <f t="shared" si="13"/>
        <v>00378522Price Elementary School5001 Garden Green WayLouisvilleKY40218</v>
      </c>
      <c r="B838" s="29" t="s">
        <v>8225</v>
      </c>
      <c r="C838" t="s">
        <v>3215</v>
      </c>
      <c r="D838" t="s">
        <v>7134</v>
      </c>
      <c r="E838" t="s">
        <v>1594</v>
      </c>
      <c r="F838" t="s">
        <v>1595</v>
      </c>
      <c r="G838" t="s">
        <v>382</v>
      </c>
      <c r="H838" t="s">
        <v>54</v>
      </c>
      <c r="I838" t="s">
        <v>1539</v>
      </c>
      <c r="J838" t="s">
        <v>1736</v>
      </c>
      <c r="K838" t="s">
        <v>1594</v>
      </c>
      <c r="L838" t="s">
        <v>9106</v>
      </c>
      <c r="M838" t="s">
        <v>3133</v>
      </c>
      <c r="N838" t="s">
        <v>10</v>
      </c>
      <c r="O838" t="s">
        <v>54</v>
      </c>
      <c r="P838" t="s">
        <v>946</v>
      </c>
      <c r="Q838" t="s">
        <v>2663</v>
      </c>
      <c r="R838" t="s">
        <v>1735</v>
      </c>
    </row>
    <row r="839" spans="1:18" x14ac:dyDescent="0.25">
      <c r="A839" s="28" t="str">
        <f t="shared" si="13"/>
        <v>00378522Junction City Elem School250 School StJunction CityKY40440</v>
      </c>
      <c r="B839" s="29" t="s">
        <v>8225</v>
      </c>
      <c r="C839" t="s">
        <v>3215</v>
      </c>
      <c r="D839" t="s">
        <v>7135</v>
      </c>
      <c r="E839" t="s">
        <v>300</v>
      </c>
      <c r="F839" t="s">
        <v>301</v>
      </c>
      <c r="G839" t="s">
        <v>302</v>
      </c>
      <c r="H839" t="s">
        <v>54</v>
      </c>
      <c r="I839" t="s">
        <v>303</v>
      </c>
      <c r="J839" t="s">
        <v>1736</v>
      </c>
      <c r="K839" t="s">
        <v>300</v>
      </c>
      <c r="L839" t="s">
        <v>9107</v>
      </c>
      <c r="M839" t="s">
        <v>3133</v>
      </c>
      <c r="N839" t="s">
        <v>10</v>
      </c>
      <c r="O839" t="s">
        <v>54</v>
      </c>
      <c r="P839" t="s">
        <v>946</v>
      </c>
      <c r="Q839" t="s">
        <v>2663</v>
      </c>
      <c r="R839" t="s">
        <v>1735</v>
      </c>
    </row>
    <row r="840" spans="1:18" x14ac:dyDescent="0.25">
      <c r="A840" s="28" t="str">
        <f t="shared" si="13"/>
        <v>00378522Hager Elementary School1600 Blackburn AveAshlandKY41101</v>
      </c>
      <c r="B840" s="29" t="s">
        <v>8225</v>
      </c>
      <c r="C840" t="s">
        <v>3215</v>
      </c>
      <c r="D840" t="s">
        <v>7136</v>
      </c>
      <c r="E840" t="s">
        <v>90</v>
      </c>
      <c r="F840" t="s">
        <v>91</v>
      </c>
      <c r="G840" t="s">
        <v>84</v>
      </c>
      <c r="H840" t="s">
        <v>54</v>
      </c>
      <c r="I840" t="s">
        <v>85</v>
      </c>
      <c r="J840" t="s">
        <v>1736</v>
      </c>
      <c r="K840" t="s">
        <v>90</v>
      </c>
      <c r="L840" t="s">
        <v>9108</v>
      </c>
      <c r="M840" t="s">
        <v>3133</v>
      </c>
      <c r="N840" t="s">
        <v>10</v>
      </c>
      <c r="O840" t="s">
        <v>54</v>
      </c>
      <c r="P840" t="s">
        <v>946</v>
      </c>
      <c r="Q840" t="s">
        <v>2663</v>
      </c>
      <c r="R840" t="s">
        <v>1735</v>
      </c>
    </row>
    <row r="841" spans="1:18" x14ac:dyDescent="0.25">
      <c r="A841" s="28" t="str">
        <f t="shared" si="13"/>
        <v>00378522Toliver Elementary School209 N Maple AveDanvilleKY40422</v>
      </c>
      <c r="B841" s="29" t="s">
        <v>8225</v>
      </c>
      <c r="C841" t="s">
        <v>3215</v>
      </c>
      <c r="D841" t="s">
        <v>7137</v>
      </c>
      <c r="E841" t="s">
        <v>651</v>
      </c>
      <c r="F841" t="s">
        <v>652</v>
      </c>
      <c r="G841" t="s">
        <v>312</v>
      </c>
      <c r="H841" t="s">
        <v>54</v>
      </c>
      <c r="I841" t="s">
        <v>313</v>
      </c>
      <c r="J841" t="s">
        <v>1736</v>
      </c>
      <c r="K841" t="s">
        <v>651</v>
      </c>
      <c r="L841" t="s">
        <v>9109</v>
      </c>
      <c r="M841" t="s">
        <v>3133</v>
      </c>
      <c r="N841" t="s">
        <v>10</v>
      </c>
      <c r="O841" t="s">
        <v>54</v>
      </c>
      <c r="P841" t="s">
        <v>946</v>
      </c>
      <c r="Q841" t="s">
        <v>2663</v>
      </c>
      <c r="R841" t="s">
        <v>1735</v>
      </c>
    </row>
    <row r="842" spans="1:18" x14ac:dyDescent="0.25">
      <c r="A842" s="28" t="str">
        <f t="shared" si="13"/>
        <v>00378522Charles Russell Elem School1100 Russell StAshlandKY41101</v>
      </c>
      <c r="B842" s="29" t="s">
        <v>8225</v>
      </c>
      <c r="C842" t="s">
        <v>3215</v>
      </c>
      <c r="D842" t="s">
        <v>7138</v>
      </c>
      <c r="E842" t="s">
        <v>82</v>
      </c>
      <c r="F842" t="s">
        <v>83</v>
      </c>
      <c r="G842" t="s">
        <v>84</v>
      </c>
      <c r="H842" t="s">
        <v>54</v>
      </c>
      <c r="I842" t="s">
        <v>85</v>
      </c>
      <c r="J842" t="s">
        <v>1736</v>
      </c>
      <c r="K842" t="s">
        <v>82</v>
      </c>
      <c r="L842" t="s">
        <v>9110</v>
      </c>
      <c r="M842" t="s">
        <v>3133</v>
      </c>
      <c r="N842" t="s">
        <v>10</v>
      </c>
      <c r="O842" t="s">
        <v>54</v>
      </c>
      <c r="P842" t="s">
        <v>946</v>
      </c>
      <c r="Q842" t="s">
        <v>2663</v>
      </c>
      <c r="R842" t="s">
        <v>1735</v>
      </c>
    </row>
    <row r="843" spans="1:18" x14ac:dyDescent="0.25">
      <c r="A843" s="28" t="str">
        <f t="shared" si="13"/>
        <v>00378522Hogsett Elementary School300 Waveland AveDanvilleKY40422</v>
      </c>
      <c r="B843" s="29" t="s">
        <v>8225</v>
      </c>
      <c r="C843" t="s">
        <v>3215</v>
      </c>
      <c r="D843" t="s">
        <v>7139</v>
      </c>
      <c r="E843" t="s">
        <v>645</v>
      </c>
      <c r="F843" t="s">
        <v>646</v>
      </c>
      <c r="G843" t="s">
        <v>312</v>
      </c>
      <c r="H843" t="s">
        <v>54</v>
      </c>
      <c r="I843" t="s">
        <v>313</v>
      </c>
      <c r="J843" t="s">
        <v>1736</v>
      </c>
      <c r="K843" t="s">
        <v>645</v>
      </c>
      <c r="L843" t="s">
        <v>9111</v>
      </c>
      <c r="M843" t="s">
        <v>3133</v>
      </c>
      <c r="N843" t="s">
        <v>10</v>
      </c>
      <c r="O843" t="s">
        <v>54</v>
      </c>
      <c r="P843" t="s">
        <v>946</v>
      </c>
      <c r="Q843" t="s">
        <v>2663</v>
      </c>
      <c r="R843" t="s">
        <v>1735</v>
      </c>
    </row>
    <row r="844" spans="1:18" x14ac:dyDescent="0.25">
      <c r="A844" s="28" t="str">
        <f t="shared" si="13"/>
        <v>00378522Hogsett Elementary School300 Waveland AveDanvilleKY40422</v>
      </c>
      <c r="B844" s="29" t="s">
        <v>8225</v>
      </c>
      <c r="C844" t="s">
        <v>3215</v>
      </c>
      <c r="D844" t="s">
        <v>7140</v>
      </c>
      <c r="E844" t="s">
        <v>645</v>
      </c>
      <c r="F844" t="s">
        <v>646</v>
      </c>
      <c r="G844" t="s">
        <v>312</v>
      </c>
      <c r="H844" t="s">
        <v>54</v>
      </c>
      <c r="I844" t="s">
        <v>313</v>
      </c>
      <c r="J844" t="s">
        <v>1736</v>
      </c>
      <c r="K844" t="s">
        <v>645</v>
      </c>
      <c r="L844" t="s">
        <v>9112</v>
      </c>
      <c r="M844" t="s">
        <v>3133</v>
      </c>
      <c r="N844" t="s">
        <v>10</v>
      </c>
      <c r="O844" t="s">
        <v>54</v>
      </c>
      <c r="P844" t="s">
        <v>946</v>
      </c>
      <c r="Q844" t="s">
        <v>2663</v>
      </c>
      <c r="R844" t="s">
        <v>1735</v>
      </c>
    </row>
    <row r="845" spans="1:18" x14ac:dyDescent="0.25">
      <c r="A845" s="28" t="str">
        <f t="shared" si="13"/>
        <v>00378522Irvington Elementary School1 Wildcat WayIrvingtonKY40146</v>
      </c>
      <c r="B845" s="29" t="s">
        <v>8225</v>
      </c>
      <c r="C845" t="s">
        <v>3215</v>
      </c>
      <c r="D845" t="s">
        <v>7141</v>
      </c>
      <c r="E845" t="s">
        <v>351</v>
      </c>
      <c r="F845" t="s">
        <v>352</v>
      </c>
      <c r="G845" t="s">
        <v>353</v>
      </c>
      <c r="H845" t="s">
        <v>54</v>
      </c>
      <c r="I845" t="s">
        <v>354</v>
      </c>
      <c r="J845" t="s">
        <v>1736</v>
      </c>
      <c r="K845" t="s">
        <v>351</v>
      </c>
      <c r="L845" t="s">
        <v>9113</v>
      </c>
      <c r="M845" t="s">
        <v>3133</v>
      </c>
      <c r="N845" t="s">
        <v>10</v>
      </c>
      <c r="O845" t="s">
        <v>54</v>
      </c>
      <c r="P845" t="s">
        <v>946</v>
      </c>
      <c r="Q845" t="s">
        <v>2663</v>
      </c>
      <c r="R845" t="s">
        <v>1735</v>
      </c>
    </row>
    <row r="846" spans="1:18" x14ac:dyDescent="0.25">
      <c r="A846" s="28" t="str">
        <f t="shared" si="13"/>
        <v>00378522Augusta Independent School207 Bracken StAugustaKY41002</v>
      </c>
      <c r="B846" s="29" t="s">
        <v>8225</v>
      </c>
      <c r="C846" t="s">
        <v>3215</v>
      </c>
      <c r="D846" t="s">
        <v>7142</v>
      </c>
      <c r="E846" t="s">
        <v>102</v>
      </c>
      <c r="F846" t="s">
        <v>103</v>
      </c>
      <c r="G846" t="s">
        <v>104</v>
      </c>
      <c r="H846" t="s">
        <v>54</v>
      </c>
      <c r="I846" t="s">
        <v>105</v>
      </c>
      <c r="J846" t="s">
        <v>1736</v>
      </c>
      <c r="K846" t="s">
        <v>102</v>
      </c>
      <c r="L846" t="s">
        <v>9114</v>
      </c>
      <c r="M846" t="s">
        <v>3133</v>
      </c>
      <c r="N846" t="s">
        <v>10</v>
      </c>
      <c r="O846" t="s">
        <v>54</v>
      </c>
      <c r="P846" t="s">
        <v>946</v>
      </c>
      <c r="Q846" t="s">
        <v>2663</v>
      </c>
      <c r="R846" t="s">
        <v>1735</v>
      </c>
    </row>
    <row r="847" spans="1:18" x14ac:dyDescent="0.25">
      <c r="A847" s="28" t="str">
        <f t="shared" si="13"/>
        <v>00378522Morgantown Elementary SchoolPo Box 337MorgantownKY42261</v>
      </c>
      <c r="B847" s="29" t="s">
        <v>8225</v>
      </c>
      <c r="C847" t="s">
        <v>3215</v>
      </c>
      <c r="D847" t="s">
        <v>7143</v>
      </c>
      <c r="E847" t="s">
        <v>413</v>
      </c>
      <c r="F847" t="s">
        <v>4154</v>
      </c>
      <c r="G847" t="s">
        <v>414</v>
      </c>
      <c r="H847" t="s">
        <v>54</v>
      </c>
      <c r="I847" t="s">
        <v>415</v>
      </c>
      <c r="J847" t="s">
        <v>1736</v>
      </c>
      <c r="K847" t="s">
        <v>413</v>
      </c>
      <c r="L847" t="s">
        <v>9115</v>
      </c>
      <c r="M847" t="s">
        <v>3133</v>
      </c>
      <c r="N847" t="s">
        <v>10</v>
      </c>
      <c r="O847" t="s">
        <v>54</v>
      </c>
      <c r="P847" t="s">
        <v>946</v>
      </c>
      <c r="Q847" t="s">
        <v>2663</v>
      </c>
      <c r="R847" t="s">
        <v>1735</v>
      </c>
    </row>
    <row r="848" spans="1:18" x14ac:dyDescent="0.25">
      <c r="A848" s="28" t="str">
        <f t="shared" si="13"/>
        <v>00378522Breckinridge Co School Dist86 Airport RdHardinsburgKY40143</v>
      </c>
      <c r="B848" s="29" t="s">
        <v>8225</v>
      </c>
      <c r="C848" t="s">
        <v>3215</v>
      </c>
      <c r="D848" t="s">
        <v>7144</v>
      </c>
      <c r="E848" t="s">
        <v>337</v>
      </c>
      <c r="F848" t="s">
        <v>3081</v>
      </c>
      <c r="G848" t="s">
        <v>348</v>
      </c>
      <c r="H848" t="s">
        <v>54</v>
      </c>
      <c r="I848" t="s">
        <v>349</v>
      </c>
      <c r="J848" t="s">
        <v>1736</v>
      </c>
      <c r="K848" t="s">
        <v>337</v>
      </c>
      <c r="L848" t="s">
        <v>9116</v>
      </c>
      <c r="M848" t="s">
        <v>3133</v>
      </c>
      <c r="N848" t="s">
        <v>10</v>
      </c>
      <c r="O848" t="s">
        <v>54</v>
      </c>
      <c r="P848" t="s">
        <v>946</v>
      </c>
      <c r="Q848" t="s">
        <v>2663</v>
      </c>
      <c r="R848" t="s">
        <v>1735</v>
      </c>
    </row>
    <row r="849" spans="1:18" x14ac:dyDescent="0.25">
      <c r="A849" s="28" t="str">
        <f t="shared" si="13"/>
        <v>00378522Breckinridge Co School Dist86 Airport RdHardinsburgKY40143</v>
      </c>
      <c r="B849" s="29" t="s">
        <v>8225</v>
      </c>
      <c r="C849" t="s">
        <v>3215</v>
      </c>
      <c r="D849" t="s">
        <v>7145</v>
      </c>
      <c r="E849" t="s">
        <v>337</v>
      </c>
      <c r="F849" t="s">
        <v>3081</v>
      </c>
      <c r="G849" t="s">
        <v>348</v>
      </c>
      <c r="H849" t="s">
        <v>54</v>
      </c>
      <c r="I849" t="s">
        <v>349</v>
      </c>
      <c r="J849" t="s">
        <v>1736</v>
      </c>
      <c r="K849" t="s">
        <v>337</v>
      </c>
      <c r="L849" t="s">
        <v>9117</v>
      </c>
      <c r="M849" t="s">
        <v>3133</v>
      </c>
      <c r="N849" t="s">
        <v>10</v>
      </c>
      <c r="O849" t="s">
        <v>54</v>
      </c>
      <c r="P849" t="s">
        <v>946</v>
      </c>
      <c r="Q849" t="s">
        <v>2663</v>
      </c>
      <c r="R849" t="s">
        <v>1735</v>
      </c>
    </row>
    <row r="850" spans="1:18" x14ac:dyDescent="0.25">
      <c r="A850" s="28" t="str">
        <f t="shared" si="13"/>
        <v>00378522Roby ES1148 Highway 44 EShepherdsvlleKY40165</v>
      </c>
      <c r="B850" s="29" t="s">
        <v>8225</v>
      </c>
      <c r="C850" t="s">
        <v>3215</v>
      </c>
      <c r="D850" t="s">
        <v>7146</v>
      </c>
      <c r="E850" t="s">
        <v>4144</v>
      </c>
      <c r="F850" t="s">
        <v>401</v>
      </c>
      <c r="G850" t="s">
        <v>365</v>
      </c>
      <c r="H850" t="s">
        <v>54</v>
      </c>
      <c r="I850" t="s">
        <v>366</v>
      </c>
      <c r="J850" t="s">
        <v>1736</v>
      </c>
      <c r="K850" t="s">
        <v>4144</v>
      </c>
      <c r="L850" t="s">
        <v>9118</v>
      </c>
      <c r="M850" t="s">
        <v>3133</v>
      </c>
      <c r="N850" t="s">
        <v>10</v>
      </c>
      <c r="O850" t="s">
        <v>54</v>
      </c>
      <c r="P850" t="s">
        <v>946</v>
      </c>
      <c r="Q850" t="s">
        <v>2663</v>
      </c>
      <c r="R850" t="s">
        <v>1735</v>
      </c>
    </row>
    <row r="851" spans="1:18" x14ac:dyDescent="0.25">
      <c r="A851" s="28" t="str">
        <f t="shared" si="13"/>
        <v>00378522Roby ES1148 Highway 44 EShepherdsvlleKY40165</v>
      </c>
      <c r="B851" s="29" t="s">
        <v>8225</v>
      </c>
      <c r="C851" t="s">
        <v>3215</v>
      </c>
      <c r="D851" t="s">
        <v>7147</v>
      </c>
      <c r="E851" t="s">
        <v>4144</v>
      </c>
      <c r="F851" t="s">
        <v>401</v>
      </c>
      <c r="G851" t="s">
        <v>365</v>
      </c>
      <c r="H851" t="s">
        <v>54</v>
      </c>
      <c r="I851" t="s">
        <v>366</v>
      </c>
      <c r="J851" t="s">
        <v>1736</v>
      </c>
      <c r="K851" t="s">
        <v>4144</v>
      </c>
      <c r="L851" t="s">
        <v>9119</v>
      </c>
      <c r="M851" t="s">
        <v>3133</v>
      </c>
      <c r="N851" t="s">
        <v>10</v>
      </c>
      <c r="O851" t="s">
        <v>54</v>
      </c>
      <c r="P851" t="s">
        <v>946</v>
      </c>
      <c r="Q851" t="s">
        <v>2663</v>
      </c>
      <c r="R851" t="s">
        <v>1735</v>
      </c>
    </row>
    <row r="852" spans="1:18" x14ac:dyDescent="0.25">
      <c r="A852" s="28" t="str">
        <f t="shared" si="13"/>
        <v>00378522Ben Johnson Elementary SchoolPo Box 51Mc DanielsKY40152</v>
      </c>
      <c r="B852" s="29" t="s">
        <v>8225</v>
      </c>
      <c r="C852" t="s">
        <v>3215</v>
      </c>
      <c r="D852" t="s">
        <v>7148</v>
      </c>
      <c r="E852" t="s">
        <v>339</v>
      </c>
      <c r="F852" t="s">
        <v>4138</v>
      </c>
      <c r="G852" t="s">
        <v>340</v>
      </c>
      <c r="H852" t="s">
        <v>54</v>
      </c>
      <c r="I852" t="s">
        <v>341</v>
      </c>
      <c r="J852" t="s">
        <v>1736</v>
      </c>
      <c r="K852" t="s">
        <v>339</v>
      </c>
      <c r="L852" t="s">
        <v>9120</v>
      </c>
      <c r="M852" t="s">
        <v>3133</v>
      </c>
      <c r="N852" t="s">
        <v>10</v>
      </c>
      <c r="O852" t="s">
        <v>54</v>
      </c>
      <c r="P852" t="s">
        <v>946</v>
      </c>
      <c r="Q852" t="s">
        <v>2663</v>
      </c>
      <c r="R852" t="s">
        <v>1735</v>
      </c>
    </row>
    <row r="853" spans="1:18" x14ac:dyDescent="0.25">
      <c r="A853" s="28" t="str">
        <f t="shared" si="13"/>
        <v>00378522Paint Lick Elementary School6798 Richmond RdPaint LickKY40461</v>
      </c>
      <c r="B853" s="29" t="s">
        <v>8225</v>
      </c>
      <c r="C853" t="s">
        <v>3215</v>
      </c>
      <c r="D853" t="s">
        <v>7149</v>
      </c>
      <c r="E853" t="s">
        <v>1026</v>
      </c>
      <c r="F853" t="s">
        <v>1027</v>
      </c>
      <c r="G853" t="s">
        <v>1028</v>
      </c>
      <c r="H853" t="s">
        <v>54</v>
      </c>
      <c r="I853" t="s">
        <v>1029</v>
      </c>
      <c r="J853" t="s">
        <v>1736</v>
      </c>
      <c r="K853" t="s">
        <v>1026</v>
      </c>
      <c r="L853" t="s">
        <v>9121</v>
      </c>
      <c r="M853" t="s">
        <v>3133</v>
      </c>
      <c r="N853" t="s">
        <v>10</v>
      </c>
      <c r="O853" t="s">
        <v>54</v>
      </c>
      <c r="P853" t="s">
        <v>946</v>
      </c>
      <c r="Q853" t="s">
        <v>2663</v>
      </c>
      <c r="R853" t="s">
        <v>1735</v>
      </c>
    </row>
    <row r="854" spans="1:18" x14ac:dyDescent="0.25">
      <c r="A854" s="28" t="str">
        <f t="shared" si="13"/>
        <v>00378522William Natcher Elem SchoolPo Box 37CloverportKY40111</v>
      </c>
      <c r="B854" s="29" t="s">
        <v>8225</v>
      </c>
      <c r="C854" t="s">
        <v>3215</v>
      </c>
      <c r="D854" t="s">
        <v>7150</v>
      </c>
      <c r="E854" t="s">
        <v>597</v>
      </c>
      <c r="F854" t="s">
        <v>4188</v>
      </c>
      <c r="G854" t="s">
        <v>598</v>
      </c>
      <c r="H854" t="s">
        <v>54</v>
      </c>
      <c r="I854" t="s">
        <v>599</v>
      </c>
      <c r="J854" t="s">
        <v>1736</v>
      </c>
      <c r="K854" t="s">
        <v>597</v>
      </c>
      <c r="L854" t="s">
        <v>9122</v>
      </c>
      <c r="M854" t="s">
        <v>3133</v>
      </c>
      <c r="N854" t="s">
        <v>10</v>
      </c>
      <c r="O854" t="s">
        <v>54</v>
      </c>
      <c r="P854" t="s">
        <v>946</v>
      </c>
      <c r="Q854" t="s">
        <v>2663</v>
      </c>
      <c r="R854" t="s">
        <v>1735</v>
      </c>
    </row>
    <row r="855" spans="1:18" x14ac:dyDescent="0.25">
      <c r="A855" s="28" t="str">
        <f t="shared" si="13"/>
        <v>00378522William Natcher Elem SchoolPo Box 37CloverportKY40111</v>
      </c>
      <c r="B855" s="29" t="s">
        <v>8225</v>
      </c>
      <c r="C855" t="s">
        <v>3215</v>
      </c>
      <c r="D855" t="s">
        <v>7151</v>
      </c>
      <c r="E855" t="s">
        <v>597</v>
      </c>
      <c r="F855" t="s">
        <v>4188</v>
      </c>
      <c r="G855" t="s">
        <v>598</v>
      </c>
      <c r="H855" t="s">
        <v>54</v>
      </c>
      <c r="I855" t="s">
        <v>599</v>
      </c>
      <c r="J855" t="s">
        <v>1736</v>
      </c>
      <c r="K855" t="s">
        <v>597</v>
      </c>
      <c r="L855" t="s">
        <v>9123</v>
      </c>
      <c r="M855" t="s">
        <v>3133</v>
      </c>
      <c r="N855" t="s">
        <v>10</v>
      </c>
      <c r="O855" t="s">
        <v>54</v>
      </c>
      <c r="P855" t="s">
        <v>946</v>
      </c>
      <c r="Q855" t="s">
        <v>2663</v>
      </c>
      <c r="R855" t="s">
        <v>1735</v>
      </c>
    </row>
    <row r="856" spans="1:18" x14ac:dyDescent="0.25">
      <c r="A856" s="28" t="str">
        <f t="shared" si="13"/>
        <v>00378522Cedar Grove Elementary School1900 Cedar Grove RdShepherdsvlleKY40165</v>
      </c>
      <c r="B856" s="29" t="s">
        <v>8225</v>
      </c>
      <c r="C856" t="s">
        <v>3215</v>
      </c>
      <c r="D856" t="s">
        <v>7152</v>
      </c>
      <c r="E856" t="s">
        <v>363</v>
      </c>
      <c r="F856" t="s">
        <v>364</v>
      </c>
      <c r="G856" t="s">
        <v>365</v>
      </c>
      <c r="H856" t="s">
        <v>54</v>
      </c>
      <c r="I856" t="s">
        <v>366</v>
      </c>
      <c r="J856" t="s">
        <v>1736</v>
      </c>
      <c r="K856" t="s">
        <v>363</v>
      </c>
      <c r="L856" t="s">
        <v>9124</v>
      </c>
      <c r="M856" t="s">
        <v>3133</v>
      </c>
      <c r="N856" t="s">
        <v>10</v>
      </c>
      <c r="O856" t="s">
        <v>54</v>
      </c>
      <c r="P856" t="s">
        <v>946</v>
      </c>
      <c r="Q856" t="s">
        <v>2663</v>
      </c>
      <c r="R856" t="s">
        <v>1735</v>
      </c>
    </row>
    <row r="857" spans="1:18" x14ac:dyDescent="0.25">
      <c r="A857" s="28" t="str">
        <f t="shared" si="13"/>
        <v>00378522Lebanon Junction Elem School10920 S Preston HwyLebanon JctKY40150</v>
      </c>
      <c r="B857" s="29" t="s">
        <v>8225</v>
      </c>
      <c r="C857" t="s">
        <v>3215</v>
      </c>
      <c r="D857" t="s">
        <v>7153</v>
      </c>
      <c r="E857" t="s">
        <v>375</v>
      </c>
      <c r="F857" t="s">
        <v>376</v>
      </c>
      <c r="G857" t="s">
        <v>377</v>
      </c>
      <c r="H857" t="s">
        <v>54</v>
      </c>
      <c r="I857" t="s">
        <v>378</v>
      </c>
      <c r="J857" t="s">
        <v>1736</v>
      </c>
      <c r="K857" t="s">
        <v>375</v>
      </c>
      <c r="L857" t="s">
        <v>9125</v>
      </c>
      <c r="M857" t="s">
        <v>3133</v>
      </c>
      <c r="N857" t="s">
        <v>10</v>
      </c>
      <c r="O857" t="s">
        <v>54</v>
      </c>
      <c r="P857" t="s">
        <v>946</v>
      </c>
      <c r="Q857" t="s">
        <v>2663</v>
      </c>
      <c r="R857" t="s">
        <v>1735</v>
      </c>
    </row>
    <row r="858" spans="1:18" x14ac:dyDescent="0.25">
      <c r="A858" s="28" t="str">
        <f t="shared" si="13"/>
        <v>00378522Grandview Elementary School500 Grandview AveBellevueKY41073</v>
      </c>
      <c r="B858" s="29" t="s">
        <v>8225</v>
      </c>
      <c r="C858" t="s">
        <v>3215</v>
      </c>
      <c r="D858" t="s">
        <v>7154</v>
      </c>
      <c r="E858" t="s">
        <v>199</v>
      </c>
      <c r="F858" t="s">
        <v>200</v>
      </c>
      <c r="G858" t="s">
        <v>201</v>
      </c>
      <c r="H858" t="s">
        <v>54</v>
      </c>
      <c r="I858" t="s">
        <v>202</v>
      </c>
      <c r="J858" t="s">
        <v>1736</v>
      </c>
      <c r="K858" t="s">
        <v>199</v>
      </c>
      <c r="L858" t="s">
        <v>9126</v>
      </c>
      <c r="M858" t="s">
        <v>3133</v>
      </c>
      <c r="N858" t="s">
        <v>10</v>
      </c>
      <c r="O858" t="s">
        <v>54</v>
      </c>
      <c r="P858" t="s">
        <v>946</v>
      </c>
      <c r="Q858" t="s">
        <v>2663</v>
      </c>
      <c r="R858" t="s">
        <v>1735</v>
      </c>
    </row>
    <row r="859" spans="1:18" x14ac:dyDescent="0.25">
      <c r="A859" s="28" t="str">
        <f t="shared" si="13"/>
        <v>00378522Nichols Elementary School10665 Highway 44 WWest PointKY40177</v>
      </c>
      <c r="B859" s="29" t="s">
        <v>8225</v>
      </c>
      <c r="C859" t="s">
        <v>3215</v>
      </c>
      <c r="D859" t="s">
        <v>7155</v>
      </c>
      <c r="E859" t="s">
        <v>388</v>
      </c>
      <c r="F859" t="s">
        <v>389</v>
      </c>
      <c r="G859" t="s">
        <v>390</v>
      </c>
      <c r="H859" t="s">
        <v>54</v>
      </c>
      <c r="I859" t="s">
        <v>391</v>
      </c>
      <c r="J859" t="s">
        <v>1736</v>
      </c>
      <c r="K859" t="s">
        <v>388</v>
      </c>
      <c r="L859" t="s">
        <v>9127</v>
      </c>
      <c r="M859" t="s">
        <v>3133</v>
      </c>
      <c r="N859" t="s">
        <v>10</v>
      </c>
      <c r="O859" t="s">
        <v>54</v>
      </c>
      <c r="P859" t="s">
        <v>946</v>
      </c>
      <c r="Q859" t="s">
        <v>2663</v>
      </c>
      <c r="R859" t="s">
        <v>1735</v>
      </c>
    </row>
    <row r="860" spans="1:18" x14ac:dyDescent="0.25">
      <c r="A860" s="28" t="str">
        <f t="shared" si="13"/>
        <v>00378522Klondike Lane Elem School3807 Klondike LnLouisvilleKY40218</v>
      </c>
      <c r="B860" s="29" t="s">
        <v>8225</v>
      </c>
      <c r="C860" t="s">
        <v>3215</v>
      </c>
      <c r="D860" t="s">
        <v>7156</v>
      </c>
      <c r="E860" t="s">
        <v>1537</v>
      </c>
      <c r="F860" t="s">
        <v>1538</v>
      </c>
      <c r="G860" t="s">
        <v>382</v>
      </c>
      <c r="H860" t="s">
        <v>54</v>
      </c>
      <c r="I860" t="s">
        <v>1539</v>
      </c>
      <c r="J860" t="s">
        <v>1736</v>
      </c>
      <c r="K860" t="s">
        <v>1537</v>
      </c>
      <c r="L860" t="s">
        <v>9128</v>
      </c>
      <c r="M860" t="s">
        <v>3133</v>
      </c>
      <c r="N860" t="s">
        <v>10</v>
      </c>
      <c r="O860" t="s">
        <v>54</v>
      </c>
      <c r="P860" t="s">
        <v>946</v>
      </c>
      <c r="Q860" t="s">
        <v>2663</v>
      </c>
      <c r="R860" t="s">
        <v>1735</v>
      </c>
    </row>
    <row r="861" spans="1:18" x14ac:dyDescent="0.25">
      <c r="A861" s="28" t="str">
        <f t="shared" si="13"/>
        <v>00378522Caldwell Co Primary School1000 Marion RdPrincetonKY42445</v>
      </c>
      <c r="B861" s="29" t="s">
        <v>8225</v>
      </c>
      <c r="C861" t="s">
        <v>3215</v>
      </c>
      <c r="D861" t="s">
        <v>7157</v>
      </c>
      <c r="E861" t="s">
        <v>422</v>
      </c>
      <c r="F861" t="s">
        <v>423</v>
      </c>
      <c r="G861" t="s">
        <v>9</v>
      </c>
      <c r="H861" t="s">
        <v>54</v>
      </c>
      <c r="I861" t="s">
        <v>424</v>
      </c>
      <c r="J861" t="s">
        <v>1736</v>
      </c>
      <c r="K861" t="s">
        <v>422</v>
      </c>
      <c r="L861" t="s">
        <v>9129</v>
      </c>
      <c r="M861" t="s">
        <v>3133</v>
      </c>
      <c r="N861" t="s">
        <v>10</v>
      </c>
      <c r="O861" t="s">
        <v>54</v>
      </c>
      <c r="P861" t="s">
        <v>946</v>
      </c>
      <c r="Q861" t="s">
        <v>2663</v>
      </c>
      <c r="R861" t="s">
        <v>1735</v>
      </c>
    </row>
    <row r="862" spans="1:18" x14ac:dyDescent="0.25">
      <c r="A862" s="28" t="str">
        <f t="shared" si="13"/>
        <v>00378522Overdale Elementary School651 Overdale DrLouisvilleKY40229</v>
      </c>
      <c r="B862" s="29" t="s">
        <v>8225</v>
      </c>
      <c r="C862" t="s">
        <v>3215</v>
      </c>
      <c r="D862" t="s">
        <v>7158</v>
      </c>
      <c r="E862" t="s">
        <v>395</v>
      </c>
      <c r="F862" t="s">
        <v>396</v>
      </c>
      <c r="G862" t="s">
        <v>382</v>
      </c>
      <c r="H862" t="s">
        <v>54</v>
      </c>
      <c r="I862" t="s">
        <v>383</v>
      </c>
      <c r="J862" t="s">
        <v>1736</v>
      </c>
      <c r="K862" t="s">
        <v>395</v>
      </c>
      <c r="L862" t="s">
        <v>9130</v>
      </c>
      <c r="M862" t="s">
        <v>3133</v>
      </c>
      <c r="N862" t="s">
        <v>10</v>
      </c>
      <c r="O862" t="s">
        <v>54</v>
      </c>
      <c r="P862" t="s">
        <v>946</v>
      </c>
      <c r="Q862" t="s">
        <v>2663</v>
      </c>
      <c r="R862" t="s">
        <v>1735</v>
      </c>
    </row>
    <row r="863" spans="1:18" x14ac:dyDescent="0.25">
      <c r="A863" s="28" t="str">
        <f t="shared" si="13"/>
        <v>00378522Murray Elementary School111 S Broach StMurrayKY42071</v>
      </c>
      <c r="B863" s="29" t="s">
        <v>8225</v>
      </c>
      <c r="C863" t="s">
        <v>3215</v>
      </c>
      <c r="D863" t="s">
        <v>7159</v>
      </c>
      <c r="E863" t="s">
        <v>2253</v>
      </c>
      <c r="F863" t="s">
        <v>2254</v>
      </c>
      <c r="G863" t="s">
        <v>429</v>
      </c>
      <c r="H863" t="s">
        <v>54</v>
      </c>
      <c r="I863" t="s">
        <v>430</v>
      </c>
      <c r="J863" t="s">
        <v>1736</v>
      </c>
      <c r="K863" t="s">
        <v>2253</v>
      </c>
      <c r="L863" t="s">
        <v>9131</v>
      </c>
      <c r="M863" t="s">
        <v>3133</v>
      </c>
      <c r="N863" t="s">
        <v>10</v>
      </c>
      <c r="O863" t="s">
        <v>54</v>
      </c>
      <c r="P863" t="s">
        <v>946</v>
      </c>
      <c r="Q863" t="s">
        <v>2663</v>
      </c>
      <c r="R863" t="s">
        <v>1735</v>
      </c>
    </row>
    <row r="864" spans="1:18" x14ac:dyDescent="0.25">
      <c r="A864" s="28" t="str">
        <f t="shared" si="13"/>
        <v>00378522Murray Elementary School111 S Broach StMurrayKY42071</v>
      </c>
      <c r="B864" s="29" t="s">
        <v>8225</v>
      </c>
      <c r="C864" t="s">
        <v>3215</v>
      </c>
      <c r="D864" t="s">
        <v>7160</v>
      </c>
      <c r="E864" t="s">
        <v>2253</v>
      </c>
      <c r="F864" t="s">
        <v>2254</v>
      </c>
      <c r="G864" t="s">
        <v>429</v>
      </c>
      <c r="H864" t="s">
        <v>54</v>
      </c>
      <c r="I864" t="s">
        <v>430</v>
      </c>
      <c r="J864" t="s">
        <v>1736</v>
      </c>
      <c r="K864" t="s">
        <v>2253</v>
      </c>
      <c r="L864" t="s">
        <v>9132</v>
      </c>
      <c r="M864" t="s">
        <v>3133</v>
      </c>
      <c r="N864" t="s">
        <v>10</v>
      </c>
      <c r="O864" t="s">
        <v>54</v>
      </c>
      <c r="P864" t="s">
        <v>946</v>
      </c>
      <c r="Q864" t="s">
        <v>2663</v>
      </c>
      <c r="R864" t="s">
        <v>1735</v>
      </c>
    </row>
    <row r="865" spans="1:18" x14ac:dyDescent="0.25">
      <c r="A865" s="28" t="str">
        <f t="shared" si="13"/>
        <v>00378522Moyer Elementary School219 Highland AveFort ThomasKY41075</v>
      </c>
      <c r="B865" s="29" t="s">
        <v>8225</v>
      </c>
      <c r="C865" t="s">
        <v>3215</v>
      </c>
      <c r="D865" t="s">
        <v>7161</v>
      </c>
      <c r="E865" t="s">
        <v>991</v>
      </c>
      <c r="F865" t="s">
        <v>992</v>
      </c>
      <c r="G865" t="s">
        <v>988</v>
      </c>
      <c r="H865" t="s">
        <v>54</v>
      </c>
      <c r="I865" t="s">
        <v>989</v>
      </c>
      <c r="J865" t="s">
        <v>1736</v>
      </c>
      <c r="K865" t="s">
        <v>991</v>
      </c>
      <c r="L865" t="s">
        <v>9133</v>
      </c>
      <c r="M865" t="s">
        <v>3133</v>
      </c>
      <c r="N865" t="s">
        <v>10</v>
      </c>
      <c r="O865" t="s">
        <v>54</v>
      </c>
      <c r="P865" t="s">
        <v>946</v>
      </c>
      <c r="Q865" t="s">
        <v>2663</v>
      </c>
      <c r="R865" t="s">
        <v>1735</v>
      </c>
    </row>
    <row r="866" spans="1:18" x14ac:dyDescent="0.25">
      <c r="A866" s="28" t="str">
        <f t="shared" si="13"/>
        <v>00378522Moyer Elementary School219 Highland AveFort ThomasKY41075</v>
      </c>
      <c r="B866" s="29" t="s">
        <v>8225</v>
      </c>
      <c r="C866" t="s">
        <v>3215</v>
      </c>
      <c r="D866" t="s">
        <v>7162</v>
      </c>
      <c r="E866" t="s">
        <v>991</v>
      </c>
      <c r="F866" t="s">
        <v>992</v>
      </c>
      <c r="G866" t="s">
        <v>988</v>
      </c>
      <c r="H866" t="s">
        <v>54</v>
      </c>
      <c r="I866" t="s">
        <v>989</v>
      </c>
      <c r="J866" t="s">
        <v>1736</v>
      </c>
      <c r="K866" t="s">
        <v>991</v>
      </c>
      <c r="L866" t="s">
        <v>9134</v>
      </c>
      <c r="M866" t="s">
        <v>3133</v>
      </c>
      <c r="N866" t="s">
        <v>10</v>
      </c>
      <c r="O866" t="s">
        <v>54</v>
      </c>
      <c r="P866" t="s">
        <v>946</v>
      </c>
      <c r="Q866" t="s">
        <v>2663</v>
      </c>
      <c r="R866" t="s">
        <v>1735</v>
      </c>
    </row>
    <row r="867" spans="1:18" x14ac:dyDescent="0.25">
      <c r="A867" s="28" t="str">
        <f t="shared" si="13"/>
        <v>00378522North Calloway ES2928 Brinn RdMurrayKY42071</v>
      </c>
      <c r="B867" s="29" t="s">
        <v>8225</v>
      </c>
      <c r="C867" t="s">
        <v>3215</v>
      </c>
      <c r="D867" t="s">
        <v>7163</v>
      </c>
      <c r="E867" t="s">
        <v>4158</v>
      </c>
      <c r="F867" t="s">
        <v>432</v>
      </c>
      <c r="G867" t="s">
        <v>429</v>
      </c>
      <c r="H867" t="s">
        <v>54</v>
      </c>
      <c r="I867" t="s">
        <v>430</v>
      </c>
      <c r="J867" t="s">
        <v>1736</v>
      </c>
      <c r="K867" t="s">
        <v>4158</v>
      </c>
      <c r="L867" t="s">
        <v>9135</v>
      </c>
      <c r="M867" t="s">
        <v>3133</v>
      </c>
      <c r="N867" t="s">
        <v>10</v>
      </c>
      <c r="O867" t="s">
        <v>54</v>
      </c>
      <c r="P867" t="s">
        <v>946</v>
      </c>
      <c r="Q867" t="s">
        <v>2663</v>
      </c>
      <c r="R867" t="s">
        <v>1735</v>
      </c>
    </row>
    <row r="868" spans="1:18" x14ac:dyDescent="0.25">
      <c r="A868" s="28" t="str">
        <f t="shared" si="13"/>
        <v>00378522Caldwell Co ES105 Educational DrPrincetonKY42445</v>
      </c>
      <c r="B868" s="29" t="s">
        <v>8225</v>
      </c>
      <c r="C868" t="s">
        <v>3215</v>
      </c>
      <c r="D868" t="s">
        <v>7164</v>
      </c>
      <c r="E868" t="s">
        <v>4155</v>
      </c>
      <c r="F868" t="s">
        <v>3329</v>
      </c>
      <c r="G868" t="s">
        <v>9</v>
      </c>
      <c r="H868" t="s">
        <v>54</v>
      </c>
      <c r="I868" t="s">
        <v>424</v>
      </c>
      <c r="J868" t="s">
        <v>1736</v>
      </c>
      <c r="K868" t="s">
        <v>4155</v>
      </c>
      <c r="L868" t="s">
        <v>9136</v>
      </c>
      <c r="M868" t="s">
        <v>3133</v>
      </c>
      <c r="N868" t="s">
        <v>10</v>
      </c>
      <c r="O868" t="s">
        <v>54</v>
      </c>
      <c r="P868" t="s">
        <v>946</v>
      </c>
      <c r="Q868" t="s">
        <v>2663</v>
      </c>
      <c r="R868" t="s">
        <v>1735</v>
      </c>
    </row>
    <row r="869" spans="1:18" x14ac:dyDescent="0.25">
      <c r="A869" s="28" t="str">
        <f t="shared" si="13"/>
        <v>00378522East Calloway ES1169 Pottertown RdMurrayKY42071</v>
      </c>
      <c r="B869" s="29" t="s">
        <v>8225</v>
      </c>
      <c r="C869" t="s">
        <v>3215</v>
      </c>
      <c r="D869" t="s">
        <v>7165</v>
      </c>
      <c r="E869" t="s">
        <v>4157</v>
      </c>
      <c r="F869" t="s">
        <v>428</v>
      </c>
      <c r="G869" t="s">
        <v>429</v>
      </c>
      <c r="H869" t="s">
        <v>54</v>
      </c>
      <c r="I869" t="s">
        <v>430</v>
      </c>
      <c r="J869" t="s">
        <v>1736</v>
      </c>
      <c r="K869" t="s">
        <v>4157</v>
      </c>
      <c r="L869" t="s">
        <v>9137</v>
      </c>
      <c r="M869" t="s">
        <v>3133</v>
      </c>
      <c r="N869" t="s">
        <v>10</v>
      </c>
      <c r="O869" t="s">
        <v>54</v>
      </c>
      <c r="P869" t="s">
        <v>946</v>
      </c>
      <c r="Q869" t="s">
        <v>2663</v>
      </c>
      <c r="R869" t="s">
        <v>1735</v>
      </c>
    </row>
    <row r="870" spans="1:18" x14ac:dyDescent="0.25">
      <c r="A870" s="28" t="str">
        <f t="shared" si="13"/>
        <v>00378522Grants Lick ES944 Clay Ridge RdAlexandriaKY41001</v>
      </c>
      <c r="B870" s="29" t="s">
        <v>8225</v>
      </c>
      <c r="C870" t="s">
        <v>3215</v>
      </c>
      <c r="D870" t="s">
        <v>7166</v>
      </c>
      <c r="E870" t="s">
        <v>4164</v>
      </c>
      <c r="F870" t="s">
        <v>4165</v>
      </c>
      <c r="G870" t="s">
        <v>439</v>
      </c>
      <c r="H870" t="s">
        <v>54</v>
      </c>
      <c r="I870" t="s">
        <v>440</v>
      </c>
      <c r="J870" t="s">
        <v>1736</v>
      </c>
      <c r="K870" t="s">
        <v>4164</v>
      </c>
      <c r="L870" t="s">
        <v>9138</v>
      </c>
      <c r="M870" t="s">
        <v>3133</v>
      </c>
      <c r="N870" t="s">
        <v>10</v>
      </c>
      <c r="O870" t="s">
        <v>54</v>
      </c>
      <c r="P870" t="s">
        <v>946</v>
      </c>
      <c r="Q870" t="s">
        <v>2663</v>
      </c>
      <c r="R870" t="s">
        <v>1735</v>
      </c>
    </row>
    <row r="871" spans="1:18" x14ac:dyDescent="0.25">
      <c r="A871" s="28" t="str">
        <f t="shared" si="13"/>
        <v>00378522Dayton Ind School District200 Clay StDaytonKY41074</v>
      </c>
      <c r="B871" s="29" t="s">
        <v>8225</v>
      </c>
      <c r="C871" t="s">
        <v>3215</v>
      </c>
      <c r="D871" t="s">
        <v>7167</v>
      </c>
      <c r="E871" t="s">
        <v>703</v>
      </c>
      <c r="F871" t="s">
        <v>3096</v>
      </c>
      <c r="G871" t="s">
        <v>13</v>
      </c>
      <c r="H871" t="s">
        <v>54</v>
      </c>
      <c r="I871" t="s">
        <v>706</v>
      </c>
      <c r="J871" t="s">
        <v>1736</v>
      </c>
      <c r="K871" t="s">
        <v>703</v>
      </c>
      <c r="L871" t="s">
        <v>9139</v>
      </c>
      <c r="M871" t="s">
        <v>3133</v>
      </c>
      <c r="N871" t="s">
        <v>10</v>
      </c>
      <c r="O871" t="s">
        <v>54</v>
      </c>
      <c r="P871" t="s">
        <v>946</v>
      </c>
      <c r="Q871" t="s">
        <v>2663</v>
      </c>
      <c r="R871" t="s">
        <v>1735</v>
      </c>
    </row>
    <row r="872" spans="1:18" x14ac:dyDescent="0.25">
      <c r="A872" s="28" t="str">
        <f t="shared" si="13"/>
        <v>00378522Campbell Ridge ES2500 Grandview RdAlexandriaKY41001</v>
      </c>
      <c r="B872" s="29" t="s">
        <v>8225</v>
      </c>
      <c r="C872" t="s">
        <v>3215</v>
      </c>
      <c r="D872" t="s">
        <v>7168</v>
      </c>
      <c r="E872" t="s">
        <v>4168</v>
      </c>
      <c r="F872" t="s">
        <v>438</v>
      </c>
      <c r="G872" t="s">
        <v>439</v>
      </c>
      <c r="H872" t="s">
        <v>54</v>
      </c>
      <c r="I872" t="s">
        <v>440</v>
      </c>
      <c r="J872" t="s">
        <v>1736</v>
      </c>
      <c r="K872" t="s">
        <v>4168</v>
      </c>
      <c r="L872" t="s">
        <v>9140</v>
      </c>
      <c r="M872" t="s">
        <v>3133</v>
      </c>
      <c r="N872" t="s">
        <v>10</v>
      </c>
      <c r="O872" t="s">
        <v>54</v>
      </c>
      <c r="P872" t="s">
        <v>946</v>
      </c>
      <c r="Q872" t="s">
        <v>2663</v>
      </c>
      <c r="R872" t="s">
        <v>1735</v>
      </c>
    </row>
    <row r="873" spans="1:18" x14ac:dyDescent="0.25">
      <c r="A873" s="28" t="str">
        <f t="shared" si="13"/>
        <v>00378522Donald E Cline ES5586 E Alexandria PikeCold SpringKY41076</v>
      </c>
      <c r="B873" s="29" t="s">
        <v>8225</v>
      </c>
      <c r="C873" t="s">
        <v>3215</v>
      </c>
      <c r="D873" t="s">
        <v>7169</v>
      </c>
      <c r="E873" t="s">
        <v>4167</v>
      </c>
      <c r="F873" t="s">
        <v>446</v>
      </c>
      <c r="G873" t="s">
        <v>443</v>
      </c>
      <c r="H873" t="s">
        <v>54</v>
      </c>
      <c r="I873" t="s">
        <v>444</v>
      </c>
      <c r="J873" t="s">
        <v>1736</v>
      </c>
      <c r="K873" t="s">
        <v>4167</v>
      </c>
      <c r="L873" t="s">
        <v>9141</v>
      </c>
      <c r="M873" t="s">
        <v>3133</v>
      </c>
      <c r="N873" t="s">
        <v>10</v>
      </c>
      <c r="O873" t="s">
        <v>54</v>
      </c>
      <c r="P873" t="s">
        <v>946</v>
      </c>
      <c r="Q873" t="s">
        <v>2663</v>
      </c>
      <c r="R873" t="s">
        <v>1735</v>
      </c>
    </row>
    <row r="874" spans="1:18" x14ac:dyDescent="0.25">
      <c r="A874" s="28" t="str">
        <f t="shared" si="13"/>
        <v>00378522Donald E Cline ES5586 E Alexandria PikeCold SpringKY41076</v>
      </c>
      <c r="B874" s="29" t="s">
        <v>8225</v>
      </c>
      <c r="C874" t="s">
        <v>3215</v>
      </c>
      <c r="D874" t="s">
        <v>7170</v>
      </c>
      <c r="E874" t="s">
        <v>4167</v>
      </c>
      <c r="F874" t="s">
        <v>446</v>
      </c>
      <c r="G874" t="s">
        <v>443</v>
      </c>
      <c r="H874" t="s">
        <v>54</v>
      </c>
      <c r="I874" t="s">
        <v>444</v>
      </c>
      <c r="J874" t="s">
        <v>1736</v>
      </c>
      <c r="K874" t="s">
        <v>4167</v>
      </c>
      <c r="L874" t="s">
        <v>9142</v>
      </c>
      <c r="M874" t="s">
        <v>3133</v>
      </c>
      <c r="N874" t="s">
        <v>10</v>
      </c>
      <c r="O874" t="s">
        <v>54</v>
      </c>
      <c r="P874" t="s">
        <v>946</v>
      </c>
      <c r="Q874" t="s">
        <v>2663</v>
      </c>
      <c r="R874" t="s">
        <v>1735</v>
      </c>
    </row>
    <row r="875" spans="1:18" x14ac:dyDescent="0.25">
      <c r="A875" s="28" t="str">
        <f t="shared" si="13"/>
        <v>00378522Lincoln Elementary School701 5th AveDaytonKY41074</v>
      </c>
      <c r="B875" s="29" t="s">
        <v>8225</v>
      </c>
      <c r="C875" t="s">
        <v>3215</v>
      </c>
      <c r="D875" t="s">
        <v>7171</v>
      </c>
      <c r="E875" t="s">
        <v>5</v>
      </c>
      <c r="F875" t="s">
        <v>705</v>
      </c>
      <c r="G875" t="s">
        <v>13</v>
      </c>
      <c r="H875" t="s">
        <v>54</v>
      </c>
      <c r="I875" t="s">
        <v>706</v>
      </c>
      <c r="J875" t="s">
        <v>1736</v>
      </c>
      <c r="K875" t="s">
        <v>5</v>
      </c>
      <c r="L875" t="s">
        <v>9143</v>
      </c>
      <c r="M875" t="s">
        <v>3133</v>
      </c>
      <c r="N875" t="s">
        <v>10</v>
      </c>
      <c r="O875" t="s">
        <v>54</v>
      </c>
      <c r="P875" t="s">
        <v>946</v>
      </c>
      <c r="Q875" t="s">
        <v>2663</v>
      </c>
      <c r="R875" t="s">
        <v>1735</v>
      </c>
    </row>
    <row r="876" spans="1:18" x14ac:dyDescent="0.25">
      <c r="A876" s="28" t="str">
        <f t="shared" si="13"/>
        <v>00378522Johnson Elementary School1180 N Fort Thomas AveFort ThomasKY41075</v>
      </c>
      <c r="B876" s="29" t="s">
        <v>8225</v>
      </c>
      <c r="C876" t="s">
        <v>3215</v>
      </c>
      <c r="D876" t="s">
        <v>7172</v>
      </c>
      <c r="E876" t="s">
        <v>986</v>
      </c>
      <c r="F876" t="s">
        <v>987</v>
      </c>
      <c r="G876" t="s">
        <v>988</v>
      </c>
      <c r="H876" t="s">
        <v>54</v>
      </c>
      <c r="I876" t="s">
        <v>989</v>
      </c>
      <c r="J876" t="s">
        <v>1736</v>
      </c>
      <c r="K876" t="s">
        <v>986</v>
      </c>
      <c r="L876" t="s">
        <v>9144</v>
      </c>
      <c r="M876" t="s">
        <v>3133</v>
      </c>
      <c r="N876" t="s">
        <v>10</v>
      </c>
      <c r="O876" t="s">
        <v>54</v>
      </c>
      <c r="P876" t="s">
        <v>946</v>
      </c>
      <c r="Q876" t="s">
        <v>2663</v>
      </c>
      <c r="R876" t="s">
        <v>1735</v>
      </c>
    </row>
    <row r="877" spans="1:18" x14ac:dyDescent="0.25">
      <c r="A877" s="28" t="str">
        <f t="shared" si="13"/>
        <v>00378522Ft Thomas Ind School District28 N Fort Thomas AveFort ThomasKY41075</v>
      </c>
      <c r="B877" s="29" t="s">
        <v>8225</v>
      </c>
      <c r="C877" t="s">
        <v>3215</v>
      </c>
      <c r="D877" t="s">
        <v>7173</v>
      </c>
      <c r="E877" t="s">
        <v>984</v>
      </c>
      <c r="F877" t="s">
        <v>3108</v>
      </c>
      <c r="G877" t="s">
        <v>988</v>
      </c>
      <c r="H877" t="s">
        <v>54</v>
      </c>
      <c r="I877" t="s">
        <v>989</v>
      </c>
      <c r="J877" t="s">
        <v>1736</v>
      </c>
      <c r="K877" t="s">
        <v>984</v>
      </c>
      <c r="L877" t="s">
        <v>9145</v>
      </c>
      <c r="M877" t="s">
        <v>3133</v>
      </c>
      <c r="N877" t="s">
        <v>10</v>
      </c>
      <c r="O877" t="s">
        <v>54</v>
      </c>
      <c r="P877" t="s">
        <v>946</v>
      </c>
      <c r="Q877" t="s">
        <v>2663</v>
      </c>
      <c r="R877" t="s">
        <v>1735</v>
      </c>
    </row>
    <row r="878" spans="1:18" x14ac:dyDescent="0.25">
      <c r="A878" s="28" t="str">
        <f t="shared" si="13"/>
        <v>00378522Conkwright Elementary School360 Mount Sterling RdWinchesterKY40391</v>
      </c>
      <c r="B878" s="29" t="s">
        <v>8225</v>
      </c>
      <c r="C878" t="s">
        <v>3215</v>
      </c>
      <c r="D878" t="s">
        <v>7174</v>
      </c>
      <c r="E878" t="s">
        <v>548</v>
      </c>
      <c r="F878" t="s">
        <v>549</v>
      </c>
      <c r="G878" t="s">
        <v>550</v>
      </c>
      <c r="H878" t="s">
        <v>54</v>
      </c>
      <c r="I878" t="s">
        <v>551</v>
      </c>
      <c r="J878" t="s">
        <v>1736</v>
      </c>
      <c r="K878" t="s">
        <v>548</v>
      </c>
      <c r="L878" t="s">
        <v>9146</v>
      </c>
      <c r="M878" t="s">
        <v>3133</v>
      </c>
      <c r="N878" t="s">
        <v>10</v>
      </c>
      <c r="O878" t="s">
        <v>54</v>
      </c>
      <c r="P878" t="s">
        <v>946</v>
      </c>
      <c r="Q878" t="s">
        <v>2663</v>
      </c>
      <c r="R878" t="s">
        <v>1735</v>
      </c>
    </row>
    <row r="879" spans="1:18" x14ac:dyDescent="0.25">
      <c r="A879" s="28" t="str">
        <f t="shared" si="13"/>
        <v>00378522Sinking Fork ES5005 Princeton RdHopkinsvilleKY42240</v>
      </c>
      <c r="B879" s="29" t="s">
        <v>8225</v>
      </c>
      <c r="C879" t="s">
        <v>3215</v>
      </c>
      <c r="D879" t="s">
        <v>7175</v>
      </c>
      <c r="E879" t="s">
        <v>4185</v>
      </c>
      <c r="F879" t="s">
        <v>539</v>
      </c>
      <c r="G879" t="s">
        <v>522</v>
      </c>
      <c r="H879" t="s">
        <v>54</v>
      </c>
      <c r="I879" t="s">
        <v>523</v>
      </c>
      <c r="J879" t="s">
        <v>1736</v>
      </c>
      <c r="K879" t="s">
        <v>4185</v>
      </c>
      <c r="L879" t="s">
        <v>9147</v>
      </c>
      <c r="M879" t="s">
        <v>3133</v>
      </c>
      <c r="N879" t="s">
        <v>10</v>
      </c>
      <c r="O879" t="s">
        <v>54</v>
      </c>
      <c r="P879" t="s">
        <v>946</v>
      </c>
      <c r="Q879" t="s">
        <v>2663</v>
      </c>
      <c r="R879" t="s">
        <v>1735</v>
      </c>
    </row>
    <row r="880" spans="1:18" x14ac:dyDescent="0.25">
      <c r="A880" s="28" t="str">
        <f t="shared" si="13"/>
        <v>00378522Prichard Elementary School401 E Main StGraysonKY41143</v>
      </c>
      <c r="B880" s="29" t="s">
        <v>8225</v>
      </c>
      <c r="C880" t="s">
        <v>3215</v>
      </c>
      <c r="D880" t="s">
        <v>7176</v>
      </c>
      <c r="E880" t="s">
        <v>485</v>
      </c>
      <c r="F880" t="s">
        <v>486</v>
      </c>
      <c r="G880" t="s">
        <v>475</v>
      </c>
      <c r="H880" t="s">
        <v>54</v>
      </c>
      <c r="I880" t="s">
        <v>476</v>
      </c>
      <c r="J880" t="s">
        <v>1736</v>
      </c>
      <c r="K880" t="s">
        <v>485</v>
      </c>
      <c r="L880" t="s">
        <v>9148</v>
      </c>
      <c r="M880" t="s">
        <v>3133</v>
      </c>
      <c r="N880" t="s">
        <v>10</v>
      </c>
      <c r="O880" t="s">
        <v>54</v>
      </c>
      <c r="P880" t="s">
        <v>946</v>
      </c>
      <c r="Q880" t="s">
        <v>2663</v>
      </c>
      <c r="R880" t="s">
        <v>1735</v>
      </c>
    </row>
    <row r="881" spans="1:18" x14ac:dyDescent="0.25">
      <c r="A881" s="28" t="str">
        <f t="shared" si="13"/>
        <v>00378522Prichard Elementary School401 E Main StGraysonKY41143</v>
      </c>
      <c r="B881" s="29" t="s">
        <v>8225</v>
      </c>
      <c r="C881" t="s">
        <v>3215</v>
      </c>
      <c r="D881" t="s">
        <v>7177</v>
      </c>
      <c r="E881" t="s">
        <v>485</v>
      </c>
      <c r="F881" t="s">
        <v>486</v>
      </c>
      <c r="G881" t="s">
        <v>475</v>
      </c>
      <c r="H881" t="s">
        <v>54</v>
      </c>
      <c r="I881" t="s">
        <v>476</v>
      </c>
      <c r="J881" t="s">
        <v>1736</v>
      </c>
      <c r="K881" t="s">
        <v>485</v>
      </c>
      <c r="L881" t="s">
        <v>9149</v>
      </c>
      <c r="M881" t="s">
        <v>3133</v>
      </c>
      <c r="N881" t="s">
        <v>10</v>
      </c>
      <c r="O881" t="s">
        <v>54</v>
      </c>
      <c r="P881" t="s">
        <v>946</v>
      </c>
      <c r="Q881" t="s">
        <v>2663</v>
      </c>
      <c r="R881" t="s">
        <v>1735</v>
      </c>
    </row>
    <row r="882" spans="1:18" x14ac:dyDescent="0.25">
      <c r="A882" s="28" t="str">
        <f t="shared" si="13"/>
        <v>00378522Woodfill Elementary School1025 Alexandria PikeFort ThomasKY41075</v>
      </c>
      <c r="B882" s="29" t="s">
        <v>8225</v>
      </c>
      <c r="C882" t="s">
        <v>3215</v>
      </c>
      <c r="D882" t="s">
        <v>7178</v>
      </c>
      <c r="E882" t="s">
        <v>994</v>
      </c>
      <c r="F882" t="s">
        <v>995</v>
      </c>
      <c r="G882" t="s">
        <v>988</v>
      </c>
      <c r="H882" t="s">
        <v>54</v>
      </c>
      <c r="I882" t="s">
        <v>989</v>
      </c>
      <c r="J882" t="s">
        <v>1736</v>
      </c>
      <c r="K882" t="s">
        <v>994</v>
      </c>
      <c r="L882" t="s">
        <v>9150</v>
      </c>
      <c r="M882" t="s">
        <v>3133</v>
      </c>
      <c r="N882" t="s">
        <v>10</v>
      </c>
      <c r="O882" t="s">
        <v>54</v>
      </c>
      <c r="P882" t="s">
        <v>946</v>
      </c>
      <c r="Q882" t="s">
        <v>2663</v>
      </c>
      <c r="R882" t="s">
        <v>1735</v>
      </c>
    </row>
    <row r="883" spans="1:18" x14ac:dyDescent="0.25">
      <c r="A883" s="28" t="str">
        <f t="shared" si="13"/>
        <v>00378522Millbrooke Elementary School415 Millbrooke DrHopkinsvilleKY42240</v>
      </c>
      <c r="B883" s="29" t="s">
        <v>8225</v>
      </c>
      <c r="C883" t="s">
        <v>3215</v>
      </c>
      <c r="D883" t="s">
        <v>7179</v>
      </c>
      <c r="E883" t="s">
        <v>531</v>
      </c>
      <c r="F883" t="s">
        <v>532</v>
      </c>
      <c r="G883" t="s">
        <v>522</v>
      </c>
      <c r="H883" t="s">
        <v>54</v>
      </c>
      <c r="I883" t="s">
        <v>523</v>
      </c>
      <c r="J883" t="s">
        <v>1736</v>
      </c>
      <c r="K883" t="s">
        <v>531</v>
      </c>
      <c r="L883" t="s">
        <v>9151</v>
      </c>
      <c r="M883" t="s">
        <v>3133</v>
      </c>
      <c r="N883" t="s">
        <v>10</v>
      </c>
      <c r="O883" t="s">
        <v>54</v>
      </c>
      <c r="P883" t="s">
        <v>946</v>
      </c>
      <c r="Q883" t="s">
        <v>2663</v>
      </c>
      <c r="R883" t="s">
        <v>1735</v>
      </c>
    </row>
    <row r="884" spans="1:18" x14ac:dyDescent="0.25">
      <c r="A884" s="28" t="str">
        <f t="shared" si="13"/>
        <v>00378522Crossroads ES475 Cross Roads BlvdCold SpringKY41076</v>
      </c>
      <c r="B884" s="29" t="s">
        <v>8225</v>
      </c>
      <c r="C884" t="s">
        <v>3215</v>
      </c>
      <c r="D884" t="s">
        <v>7180</v>
      </c>
      <c r="E884" t="s">
        <v>4098</v>
      </c>
      <c r="F884" t="s">
        <v>442</v>
      </c>
      <c r="G884" t="s">
        <v>443</v>
      </c>
      <c r="H884" t="s">
        <v>54</v>
      </c>
      <c r="I884" t="s">
        <v>444</v>
      </c>
      <c r="J884" t="s">
        <v>1736</v>
      </c>
      <c r="K884" t="s">
        <v>4098</v>
      </c>
      <c r="L884" t="s">
        <v>9152</v>
      </c>
      <c r="M884" t="s">
        <v>3133</v>
      </c>
      <c r="N884" t="s">
        <v>10</v>
      </c>
      <c r="O884" t="s">
        <v>54</v>
      </c>
      <c r="P884" t="s">
        <v>946</v>
      </c>
      <c r="Q884" t="s">
        <v>2663</v>
      </c>
      <c r="R884" t="s">
        <v>1735</v>
      </c>
    </row>
    <row r="885" spans="1:18" x14ac:dyDescent="0.25">
      <c r="A885" s="28" t="str">
        <f t="shared" si="13"/>
        <v>00378522Carlisle Co School District4557 State Route 1377BardwellKY42023</v>
      </c>
      <c r="B885" s="29" t="s">
        <v>8225</v>
      </c>
      <c r="C885" t="s">
        <v>3215</v>
      </c>
      <c r="D885" t="s">
        <v>7181</v>
      </c>
      <c r="E885" t="s">
        <v>457</v>
      </c>
      <c r="F885" t="s">
        <v>460</v>
      </c>
      <c r="G885" t="s">
        <v>461</v>
      </c>
      <c r="H885" t="s">
        <v>54</v>
      </c>
      <c r="I885" t="s">
        <v>462</v>
      </c>
      <c r="J885" t="s">
        <v>1736</v>
      </c>
      <c r="K885" t="s">
        <v>457</v>
      </c>
      <c r="L885" t="s">
        <v>9153</v>
      </c>
      <c r="M885" t="s">
        <v>3133</v>
      </c>
      <c r="N885" t="s">
        <v>10</v>
      </c>
      <c r="O885" t="s">
        <v>54</v>
      </c>
      <c r="P885" t="s">
        <v>946</v>
      </c>
      <c r="Q885" t="s">
        <v>2663</v>
      </c>
      <c r="R885" t="s">
        <v>1735</v>
      </c>
    </row>
    <row r="886" spans="1:18" x14ac:dyDescent="0.25">
      <c r="A886" s="28" t="str">
        <f t="shared" si="13"/>
        <v>00378522Silver Grove SchoolPo Box 444Silver GroveKY41085</v>
      </c>
      <c r="B886" s="29" t="s">
        <v>8225</v>
      </c>
      <c r="C886" t="s">
        <v>3215</v>
      </c>
      <c r="D886" t="s">
        <v>7182</v>
      </c>
      <c r="E886" t="s">
        <v>2655</v>
      </c>
      <c r="F886" t="s">
        <v>5121</v>
      </c>
      <c r="G886" t="s">
        <v>2656</v>
      </c>
      <c r="H886" t="s">
        <v>54</v>
      </c>
      <c r="I886" t="s">
        <v>2657</v>
      </c>
      <c r="J886" t="s">
        <v>1736</v>
      </c>
      <c r="K886" t="s">
        <v>2655</v>
      </c>
      <c r="L886" t="s">
        <v>9154</v>
      </c>
      <c r="M886" t="s">
        <v>3133</v>
      </c>
      <c r="N886" t="s">
        <v>10</v>
      </c>
      <c r="O886" t="s">
        <v>54</v>
      </c>
      <c r="P886" t="s">
        <v>946</v>
      </c>
      <c r="Q886" t="s">
        <v>2663</v>
      </c>
      <c r="R886" t="s">
        <v>1735</v>
      </c>
    </row>
    <row r="887" spans="1:18" x14ac:dyDescent="0.25">
      <c r="A887" s="28" t="str">
        <f t="shared" si="13"/>
        <v>00378522Olive Hill Elementary SchoolPo Box 540Olive HillKY41164</v>
      </c>
      <c r="B887" s="29" t="s">
        <v>8225</v>
      </c>
      <c r="C887" t="s">
        <v>3215</v>
      </c>
      <c r="D887" t="s">
        <v>7183</v>
      </c>
      <c r="E887" t="s">
        <v>481</v>
      </c>
      <c r="F887" t="s">
        <v>4177</v>
      </c>
      <c r="G887" t="s">
        <v>482</v>
      </c>
      <c r="H887" t="s">
        <v>54</v>
      </c>
      <c r="I887" t="s">
        <v>483</v>
      </c>
      <c r="J887" t="s">
        <v>1736</v>
      </c>
      <c r="K887" t="s">
        <v>481</v>
      </c>
      <c r="L887" t="s">
        <v>9155</v>
      </c>
      <c r="M887" t="s">
        <v>3133</v>
      </c>
      <c r="N887" t="s">
        <v>10</v>
      </c>
      <c r="O887" t="s">
        <v>54</v>
      </c>
      <c r="P887" t="s">
        <v>946</v>
      </c>
      <c r="Q887" t="s">
        <v>2663</v>
      </c>
      <c r="R887" t="s">
        <v>1735</v>
      </c>
    </row>
    <row r="888" spans="1:18" x14ac:dyDescent="0.25">
      <c r="A888" s="28" t="str">
        <f t="shared" si="13"/>
        <v>00378522Indian Hills Elementary School313 Blane DrHopkinsvilleKY42240</v>
      </c>
      <c r="B888" s="29" t="s">
        <v>8225</v>
      </c>
      <c r="C888" t="s">
        <v>3215</v>
      </c>
      <c r="D888" t="s">
        <v>7184</v>
      </c>
      <c r="E888" t="s">
        <v>525</v>
      </c>
      <c r="F888" t="s">
        <v>526</v>
      </c>
      <c r="G888" t="s">
        <v>522</v>
      </c>
      <c r="H888" t="s">
        <v>54</v>
      </c>
      <c r="I888" t="s">
        <v>523</v>
      </c>
      <c r="J888" t="s">
        <v>1736</v>
      </c>
      <c r="K888" t="s">
        <v>525</v>
      </c>
      <c r="L888" t="s">
        <v>9156</v>
      </c>
      <c r="M888" t="s">
        <v>3133</v>
      </c>
      <c r="N888" t="s">
        <v>10</v>
      </c>
      <c r="O888" t="s">
        <v>54</v>
      </c>
      <c r="P888" t="s">
        <v>946</v>
      </c>
      <c r="Q888" t="s">
        <v>2663</v>
      </c>
      <c r="R888" t="s">
        <v>1735</v>
      </c>
    </row>
    <row r="889" spans="1:18" x14ac:dyDescent="0.25">
      <c r="A889" s="28" t="str">
        <f t="shared" si="13"/>
        <v>00378522Highland Elementary School2909 Highway 54OwensboroKY42303</v>
      </c>
      <c r="B889" s="29" t="s">
        <v>8225</v>
      </c>
      <c r="C889" t="s">
        <v>3215</v>
      </c>
      <c r="D889" t="s">
        <v>7185</v>
      </c>
      <c r="E889" t="s">
        <v>673</v>
      </c>
      <c r="F889" t="s">
        <v>674</v>
      </c>
      <c r="G889" t="s">
        <v>658</v>
      </c>
      <c r="H889" t="s">
        <v>54</v>
      </c>
      <c r="I889" t="s">
        <v>663</v>
      </c>
      <c r="J889" t="s">
        <v>1736</v>
      </c>
      <c r="K889" t="s">
        <v>673</v>
      </c>
      <c r="L889" t="s">
        <v>9157</v>
      </c>
      <c r="M889" t="s">
        <v>3133</v>
      </c>
      <c r="N889" t="s">
        <v>10</v>
      </c>
      <c r="O889" t="s">
        <v>54</v>
      </c>
      <c r="P889" t="s">
        <v>946</v>
      </c>
      <c r="Q889" t="s">
        <v>2663</v>
      </c>
      <c r="R889" t="s">
        <v>1735</v>
      </c>
    </row>
    <row r="890" spans="1:18" x14ac:dyDescent="0.25">
      <c r="A890" s="28" t="str">
        <f t="shared" si="13"/>
        <v>00378522Tygart Creek Elementary School19743 W Us Highway 60Olive HillKY41164</v>
      </c>
      <c r="B890" s="29" t="s">
        <v>8225</v>
      </c>
      <c r="C890" t="s">
        <v>3215</v>
      </c>
      <c r="D890" t="s">
        <v>7186</v>
      </c>
      <c r="E890" t="s">
        <v>493</v>
      </c>
      <c r="F890" t="s">
        <v>494</v>
      </c>
      <c r="G890" t="s">
        <v>482</v>
      </c>
      <c r="H890" t="s">
        <v>54</v>
      </c>
      <c r="I890" t="s">
        <v>483</v>
      </c>
      <c r="J890" t="s">
        <v>1736</v>
      </c>
      <c r="K890" t="s">
        <v>493</v>
      </c>
      <c r="L890" t="s">
        <v>9158</v>
      </c>
      <c r="M890" t="s">
        <v>3133</v>
      </c>
      <c r="N890" t="s">
        <v>10</v>
      </c>
      <c r="O890" t="s">
        <v>54</v>
      </c>
      <c r="P890" t="s">
        <v>946</v>
      </c>
      <c r="Q890" t="s">
        <v>2663</v>
      </c>
      <c r="R890" t="s">
        <v>1735</v>
      </c>
    </row>
    <row r="891" spans="1:18" x14ac:dyDescent="0.25">
      <c r="A891" s="28" t="str">
        <f t="shared" si="13"/>
        <v>00378522Tygart Creek Elementary School19743 W Us Highway 60Olive HillKY41164</v>
      </c>
      <c r="B891" s="29" t="s">
        <v>8225</v>
      </c>
      <c r="C891" t="s">
        <v>3215</v>
      </c>
      <c r="D891" t="s">
        <v>7187</v>
      </c>
      <c r="E891" t="s">
        <v>493</v>
      </c>
      <c r="F891" t="s">
        <v>494</v>
      </c>
      <c r="G891" t="s">
        <v>482</v>
      </c>
      <c r="H891" t="s">
        <v>54</v>
      </c>
      <c r="I891" t="s">
        <v>483</v>
      </c>
      <c r="J891" t="s">
        <v>1736</v>
      </c>
      <c r="K891" t="s">
        <v>493</v>
      </c>
      <c r="L891" t="s">
        <v>9159</v>
      </c>
      <c r="M891" t="s">
        <v>3133</v>
      </c>
      <c r="N891" t="s">
        <v>10</v>
      </c>
      <c r="O891" t="s">
        <v>54</v>
      </c>
      <c r="P891" t="s">
        <v>946</v>
      </c>
      <c r="Q891" t="s">
        <v>2663</v>
      </c>
      <c r="R891" t="s">
        <v>1735</v>
      </c>
    </row>
    <row r="892" spans="1:18" x14ac:dyDescent="0.25">
      <c r="A892" s="28" t="str">
        <f t="shared" ref="A892:A955" si="14">R892&amp;K892&amp;F892&amp;G892&amp;H892&amp;I892</f>
        <v>00378522Picadome Elementary School1642 Harrodsburg RdLexingtonKY40504</v>
      </c>
      <c r="B892" s="29" t="s">
        <v>8225</v>
      </c>
      <c r="C892" t="s">
        <v>3215</v>
      </c>
      <c r="D892" t="s">
        <v>7188</v>
      </c>
      <c r="E892" t="s">
        <v>854</v>
      </c>
      <c r="F892" t="s">
        <v>855</v>
      </c>
      <c r="G892" t="s">
        <v>776</v>
      </c>
      <c r="H892" t="s">
        <v>54</v>
      </c>
      <c r="I892" t="s">
        <v>799</v>
      </c>
      <c r="J892" t="s">
        <v>1736</v>
      </c>
      <c r="K892" t="s">
        <v>854</v>
      </c>
      <c r="L892" t="s">
        <v>9160</v>
      </c>
      <c r="M892" t="s">
        <v>3133</v>
      </c>
      <c r="N892" t="s">
        <v>10</v>
      </c>
      <c r="O892" t="s">
        <v>54</v>
      </c>
      <c r="P892" t="s">
        <v>946</v>
      </c>
      <c r="Q892" t="s">
        <v>2663</v>
      </c>
      <c r="R892" t="s">
        <v>1735</v>
      </c>
    </row>
    <row r="893" spans="1:18" x14ac:dyDescent="0.25">
      <c r="A893" s="28" t="str">
        <f t="shared" si="14"/>
        <v>00378522Whitesville ES9656 State Route 54WhitesvilleKY42378</v>
      </c>
      <c r="B893" s="29" t="s">
        <v>8225</v>
      </c>
      <c r="C893" t="s">
        <v>3215</v>
      </c>
      <c r="D893" t="s">
        <v>7189</v>
      </c>
      <c r="E893" t="s">
        <v>4196</v>
      </c>
      <c r="F893" t="s">
        <v>692</v>
      </c>
      <c r="G893" t="s">
        <v>693</v>
      </c>
      <c r="H893" t="s">
        <v>54</v>
      </c>
      <c r="I893" t="s">
        <v>694</v>
      </c>
      <c r="J893" t="s">
        <v>1736</v>
      </c>
      <c r="K893" t="s">
        <v>4196</v>
      </c>
      <c r="L893" t="s">
        <v>9161</v>
      </c>
      <c r="M893" t="s">
        <v>3133</v>
      </c>
      <c r="N893" t="s">
        <v>10</v>
      </c>
      <c r="O893" t="s">
        <v>54</v>
      </c>
      <c r="P893" t="s">
        <v>946</v>
      </c>
      <c r="Q893" t="s">
        <v>2663</v>
      </c>
      <c r="R893" t="s">
        <v>1735</v>
      </c>
    </row>
    <row r="894" spans="1:18" x14ac:dyDescent="0.25">
      <c r="A894" s="28" t="str">
        <f t="shared" si="14"/>
        <v>00378522Heritage Elementary School4863 S State Highway 1GraysonKY41143</v>
      </c>
      <c r="B894" s="29" t="s">
        <v>8225</v>
      </c>
      <c r="C894" t="s">
        <v>3215</v>
      </c>
      <c r="D894" t="s">
        <v>7190</v>
      </c>
      <c r="E894" t="s">
        <v>478</v>
      </c>
      <c r="F894" t="s">
        <v>479</v>
      </c>
      <c r="G894" t="s">
        <v>475</v>
      </c>
      <c r="H894" t="s">
        <v>54</v>
      </c>
      <c r="I894" t="s">
        <v>476</v>
      </c>
      <c r="J894" t="s">
        <v>1736</v>
      </c>
      <c r="K894" t="s">
        <v>478</v>
      </c>
      <c r="L894" t="s">
        <v>9162</v>
      </c>
      <c r="M894" t="s">
        <v>3133</v>
      </c>
      <c r="N894" t="s">
        <v>10</v>
      </c>
      <c r="O894" t="s">
        <v>54</v>
      </c>
      <c r="P894" t="s">
        <v>946</v>
      </c>
      <c r="Q894" t="s">
        <v>2663</v>
      </c>
      <c r="R894" t="s">
        <v>1735</v>
      </c>
    </row>
    <row r="895" spans="1:18" x14ac:dyDescent="0.25">
      <c r="A895" s="28" t="str">
        <f t="shared" si="14"/>
        <v>00378522Sutton ES2060 Lewis LnOwensboroKY42301</v>
      </c>
      <c r="B895" s="29" t="s">
        <v>8225</v>
      </c>
      <c r="C895" t="s">
        <v>3215</v>
      </c>
      <c r="D895" t="s">
        <v>7191</v>
      </c>
      <c r="E895" t="s">
        <v>4933</v>
      </c>
      <c r="F895" t="s">
        <v>2369</v>
      </c>
      <c r="G895" t="s">
        <v>658</v>
      </c>
      <c r="H895" t="s">
        <v>54</v>
      </c>
      <c r="I895" t="s">
        <v>659</v>
      </c>
      <c r="J895" t="s">
        <v>1736</v>
      </c>
      <c r="K895" t="s">
        <v>4933</v>
      </c>
      <c r="L895" t="s">
        <v>9163</v>
      </c>
      <c r="M895" t="s">
        <v>3133</v>
      </c>
      <c r="N895" t="s">
        <v>10</v>
      </c>
      <c r="O895" t="s">
        <v>54</v>
      </c>
      <c r="P895" t="s">
        <v>946</v>
      </c>
      <c r="Q895" t="s">
        <v>2663</v>
      </c>
      <c r="R895" t="s">
        <v>1735</v>
      </c>
    </row>
    <row r="896" spans="1:18" x14ac:dyDescent="0.25">
      <c r="A896" s="28" t="str">
        <f t="shared" si="14"/>
        <v>00378522Willis H Justice Elem School350 Mount Sterling RdWinchesterKY40391</v>
      </c>
      <c r="B896" s="29" t="s">
        <v>8225</v>
      </c>
      <c r="C896" t="s">
        <v>3215</v>
      </c>
      <c r="D896" t="s">
        <v>7192</v>
      </c>
      <c r="E896" t="s">
        <v>558</v>
      </c>
      <c r="F896" t="s">
        <v>559</v>
      </c>
      <c r="G896" t="s">
        <v>550</v>
      </c>
      <c r="H896" t="s">
        <v>54</v>
      </c>
      <c r="I896" t="s">
        <v>551</v>
      </c>
      <c r="J896" t="s">
        <v>1736</v>
      </c>
      <c r="K896" t="s">
        <v>558</v>
      </c>
      <c r="L896" t="s">
        <v>9164</v>
      </c>
      <c r="M896" t="s">
        <v>3133</v>
      </c>
      <c r="N896" t="s">
        <v>10</v>
      </c>
      <c r="O896" t="s">
        <v>54</v>
      </c>
      <c r="P896" t="s">
        <v>946</v>
      </c>
      <c r="Q896" t="s">
        <v>2663</v>
      </c>
      <c r="R896" t="s">
        <v>1735</v>
      </c>
    </row>
    <row r="897" spans="1:18" x14ac:dyDescent="0.25">
      <c r="A897" s="28" t="str">
        <f t="shared" si="14"/>
        <v>00378522Pembroke Elementary School1600 Pembroke Oak Grove RdPembrokeKY42266</v>
      </c>
      <c r="B897" s="29" t="s">
        <v>8225</v>
      </c>
      <c r="C897" t="s">
        <v>3215</v>
      </c>
      <c r="D897" t="s">
        <v>7193</v>
      </c>
      <c r="E897" t="s">
        <v>534</v>
      </c>
      <c r="F897" t="s">
        <v>535</v>
      </c>
      <c r="G897" t="s">
        <v>536</v>
      </c>
      <c r="H897" t="s">
        <v>54</v>
      </c>
      <c r="I897" t="s">
        <v>537</v>
      </c>
      <c r="J897" t="s">
        <v>1736</v>
      </c>
      <c r="K897" t="s">
        <v>534</v>
      </c>
      <c r="L897" t="s">
        <v>9165</v>
      </c>
      <c r="M897" t="s">
        <v>3133</v>
      </c>
      <c r="N897" t="s">
        <v>10</v>
      </c>
      <c r="O897" t="s">
        <v>54</v>
      </c>
      <c r="P897" t="s">
        <v>946</v>
      </c>
      <c r="Q897" t="s">
        <v>2663</v>
      </c>
      <c r="R897" t="s">
        <v>1735</v>
      </c>
    </row>
    <row r="898" spans="1:18" x14ac:dyDescent="0.25">
      <c r="A898" s="28" t="str">
        <f t="shared" si="14"/>
        <v>00378522Yates Elementary School695 E New Circle RdLexingtonKY40505</v>
      </c>
      <c r="B898" s="29" t="s">
        <v>8225</v>
      </c>
      <c r="C898" t="s">
        <v>3215</v>
      </c>
      <c r="D898" t="s">
        <v>7194</v>
      </c>
      <c r="E898" t="s">
        <v>885</v>
      </c>
      <c r="F898" t="s">
        <v>886</v>
      </c>
      <c r="G898" t="s">
        <v>776</v>
      </c>
      <c r="H898" t="s">
        <v>54</v>
      </c>
      <c r="I898" t="s">
        <v>781</v>
      </c>
      <c r="J898" t="s">
        <v>1736</v>
      </c>
      <c r="K898" t="s">
        <v>885</v>
      </c>
      <c r="L898" t="s">
        <v>9166</v>
      </c>
      <c r="M898" t="s">
        <v>3133</v>
      </c>
      <c r="N898" t="s">
        <v>10</v>
      </c>
      <c r="O898" t="s">
        <v>54</v>
      </c>
      <c r="P898" t="s">
        <v>946</v>
      </c>
      <c r="Q898" t="s">
        <v>2663</v>
      </c>
      <c r="R898" t="s">
        <v>1735</v>
      </c>
    </row>
    <row r="899" spans="1:18" x14ac:dyDescent="0.25">
      <c r="A899" s="28" t="str">
        <f t="shared" si="14"/>
        <v>00378522James Lane Allen Elem School1901 Appomattox RdLexingtonKY40504</v>
      </c>
      <c r="B899" s="29" t="s">
        <v>8225</v>
      </c>
      <c r="C899" t="s">
        <v>3215</v>
      </c>
      <c r="D899" t="s">
        <v>7195</v>
      </c>
      <c r="E899" t="s">
        <v>831</v>
      </c>
      <c r="F899" t="s">
        <v>832</v>
      </c>
      <c r="G899" t="s">
        <v>776</v>
      </c>
      <c r="H899" t="s">
        <v>54</v>
      </c>
      <c r="I899" t="s">
        <v>799</v>
      </c>
      <c r="J899" t="s">
        <v>1736</v>
      </c>
      <c r="K899" t="s">
        <v>831</v>
      </c>
      <c r="L899" t="s">
        <v>9167</v>
      </c>
      <c r="M899" t="s">
        <v>3133</v>
      </c>
      <c r="N899" t="s">
        <v>10</v>
      </c>
      <c r="O899" t="s">
        <v>54</v>
      </c>
      <c r="P899" t="s">
        <v>946</v>
      </c>
      <c r="Q899" t="s">
        <v>2663</v>
      </c>
      <c r="R899" t="s">
        <v>1735</v>
      </c>
    </row>
    <row r="900" spans="1:18" x14ac:dyDescent="0.25">
      <c r="A900" s="28" t="str">
        <f t="shared" si="14"/>
        <v>00378522Camp Dick Robinson Elem School279 N Camp Dick RdLancasterKY40444</v>
      </c>
      <c r="B900" s="29" t="s">
        <v>8225</v>
      </c>
      <c r="C900" t="s">
        <v>3215</v>
      </c>
      <c r="D900" t="s">
        <v>7196</v>
      </c>
      <c r="E900" t="s">
        <v>1018</v>
      </c>
      <c r="F900" t="s">
        <v>1019</v>
      </c>
      <c r="G900" t="s">
        <v>1020</v>
      </c>
      <c r="H900" t="s">
        <v>54</v>
      </c>
      <c r="I900" t="s">
        <v>1021</v>
      </c>
      <c r="J900" t="s">
        <v>1736</v>
      </c>
      <c r="K900" t="s">
        <v>1018</v>
      </c>
      <c r="L900" t="s">
        <v>9168</v>
      </c>
      <c r="M900" t="s">
        <v>3133</v>
      </c>
      <c r="N900" t="s">
        <v>10</v>
      </c>
      <c r="O900" t="s">
        <v>54</v>
      </c>
      <c r="P900" t="s">
        <v>946</v>
      </c>
      <c r="Q900" t="s">
        <v>2663</v>
      </c>
      <c r="R900" t="s">
        <v>1735</v>
      </c>
    </row>
    <row r="901" spans="1:18" x14ac:dyDescent="0.25">
      <c r="A901" s="28" t="str">
        <f t="shared" si="14"/>
        <v>00378522Camp Dick Robinson Elem School279 N Camp Dick RdLancasterKY40444</v>
      </c>
      <c r="B901" s="29" t="s">
        <v>8225</v>
      </c>
      <c r="C901" t="s">
        <v>3215</v>
      </c>
      <c r="D901" t="s">
        <v>7197</v>
      </c>
      <c r="E901" t="s">
        <v>1018</v>
      </c>
      <c r="F901" t="s">
        <v>1019</v>
      </c>
      <c r="G901" t="s">
        <v>1020</v>
      </c>
      <c r="H901" t="s">
        <v>54</v>
      </c>
      <c r="I901" t="s">
        <v>1021</v>
      </c>
      <c r="J901" t="s">
        <v>1736</v>
      </c>
      <c r="K901" t="s">
        <v>1018</v>
      </c>
      <c r="L901" t="s">
        <v>9169</v>
      </c>
      <c r="M901" t="s">
        <v>3133</v>
      </c>
      <c r="N901" t="s">
        <v>10</v>
      </c>
      <c r="O901" t="s">
        <v>54</v>
      </c>
      <c r="P901" t="s">
        <v>946</v>
      </c>
      <c r="Q901" t="s">
        <v>2663</v>
      </c>
      <c r="R901" t="s">
        <v>1735</v>
      </c>
    </row>
    <row r="902" spans="1:18" x14ac:dyDescent="0.25">
      <c r="A902" s="28" t="str">
        <f t="shared" si="14"/>
        <v>00378522Star Elementary School8249 E Us Highway 60RushKY41168</v>
      </c>
      <c r="B902" s="29" t="s">
        <v>8225</v>
      </c>
      <c r="C902" t="s">
        <v>3215</v>
      </c>
      <c r="D902" t="s">
        <v>7198</v>
      </c>
      <c r="E902" t="s">
        <v>488</v>
      </c>
      <c r="F902" t="s">
        <v>489</v>
      </c>
      <c r="G902" t="s">
        <v>490</v>
      </c>
      <c r="H902" t="s">
        <v>54</v>
      </c>
      <c r="I902" t="s">
        <v>491</v>
      </c>
      <c r="J902" t="s">
        <v>1736</v>
      </c>
      <c r="K902" t="s">
        <v>488</v>
      </c>
      <c r="L902" t="s">
        <v>9170</v>
      </c>
      <c r="M902" t="s">
        <v>3133</v>
      </c>
      <c r="N902" t="s">
        <v>10</v>
      </c>
      <c r="O902" t="s">
        <v>54</v>
      </c>
      <c r="P902" t="s">
        <v>946</v>
      </c>
      <c r="Q902" t="s">
        <v>2663</v>
      </c>
      <c r="R902" t="s">
        <v>1735</v>
      </c>
    </row>
    <row r="903" spans="1:18" x14ac:dyDescent="0.25">
      <c r="A903" s="28" t="str">
        <f t="shared" si="14"/>
        <v>00378522Strode Station Elem School1750 Martin Luther King Jr DrWinchesterKY40391</v>
      </c>
      <c r="B903" s="29" t="s">
        <v>8225</v>
      </c>
      <c r="C903" t="s">
        <v>3215</v>
      </c>
      <c r="D903" t="s">
        <v>7199</v>
      </c>
      <c r="E903" t="s">
        <v>555</v>
      </c>
      <c r="F903" t="s">
        <v>556</v>
      </c>
      <c r="G903" t="s">
        <v>550</v>
      </c>
      <c r="H903" t="s">
        <v>54</v>
      </c>
      <c r="I903" t="s">
        <v>551</v>
      </c>
      <c r="J903" t="s">
        <v>1736</v>
      </c>
      <c r="K903" t="s">
        <v>555</v>
      </c>
      <c r="L903" t="s">
        <v>9171</v>
      </c>
      <c r="M903" t="s">
        <v>3133</v>
      </c>
      <c r="N903" t="s">
        <v>10</v>
      </c>
      <c r="O903" t="s">
        <v>54</v>
      </c>
      <c r="P903" t="s">
        <v>946</v>
      </c>
      <c r="Q903" t="s">
        <v>2663</v>
      </c>
      <c r="R903" t="s">
        <v>1735</v>
      </c>
    </row>
    <row r="904" spans="1:18" x14ac:dyDescent="0.25">
      <c r="A904" s="28" t="str">
        <f t="shared" si="14"/>
        <v>00378522Mary Lee Cravens ES2741 Cravens AveOwensboroKY42301</v>
      </c>
      <c r="B904" s="29" t="s">
        <v>8225</v>
      </c>
      <c r="C904" t="s">
        <v>3215</v>
      </c>
      <c r="D904" t="s">
        <v>7200</v>
      </c>
      <c r="E904" t="s">
        <v>4925</v>
      </c>
      <c r="F904" t="s">
        <v>2365</v>
      </c>
      <c r="G904" t="s">
        <v>658</v>
      </c>
      <c r="H904" t="s">
        <v>54</v>
      </c>
      <c r="I904" t="s">
        <v>659</v>
      </c>
      <c r="J904" t="s">
        <v>1736</v>
      </c>
      <c r="K904" t="s">
        <v>4925</v>
      </c>
      <c r="L904" t="s">
        <v>9172</v>
      </c>
      <c r="M904" t="s">
        <v>3133</v>
      </c>
      <c r="N904" t="s">
        <v>10</v>
      </c>
      <c r="O904" t="s">
        <v>54</v>
      </c>
      <c r="P904" t="s">
        <v>946</v>
      </c>
      <c r="Q904" t="s">
        <v>2663</v>
      </c>
      <c r="R904" t="s">
        <v>1735</v>
      </c>
    </row>
    <row r="905" spans="1:18" x14ac:dyDescent="0.25">
      <c r="A905" s="28" t="str">
        <f t="shared" si="14"/>
        <v>00378522Hite Elementary School12408 Old Shelbyville RdLouisvilleKY40243</v>
      </c>
      <c r="B905" s="29" t="s">
        <v>8225</v>
      </c>
      <c r="C905" t="s">
        <v>3215</v>
      </c>
      <c r="D905" t="s">
        <v>7201</v>
      </c>
      <c r="E905" t="s">
        <v>1503</v>
      </c>
      <c r="F905" t="s">
        <v>1504</v>
      </c>
      <c r="G905" t="s">
        <v>382</v>
      </c>
      <c r="H905" t="s">
        <v>54</v>
      </c>
      <c r="I905" t="s">
        <v>1505</v>
      </c>
      <c r="J905" t="s">
        <v>1736</v>
      </c>
      <c r="K905" t="s">
        <v>1503</v>
      </c>
      <c r="L905" t="s">
        <v>9173</v>
      </c>
      <c r="M905" t="s">
        <v>3133</v>
      </c>
      <c r="N905" t="s">
        <v>10</v>
      </c>
      <c r="O905" t="s">
        <v>54</v>
      </c>
      <c r="P905" t="s">
        <v>946</v>
      </c>
      <c r="Q905" t="s">
        <v>2663</v>
      </c>
      <c r="R905" t="s">
        <v>1735</v>
      </c>
    </row>
    <row r="906" spans="1:18" x14ac:dyDescent="0.25">
      <c r="A906" s="28" t="str">
        <f t="shared" si="14"/>
        <v>00378522Estes ES1675 Leitchfield RdOwensboroKY42303</v>
      </c>
      <c r="B906" s="29" t="s">
        <v>8225</v>
      </c>
      <c r="C906" t="s">
        <v>3215</v>
      </c>
      <c r="D906" t="s">
        <v>7202</v>
      </c>
      <c r="E906" t="s">
        <v>4940</v>
      </c>
      <c r="F906" t="s">
        <v>2361</v>
      </c>
      <c r="G906" t="s">
        <v>658</v>
      </c>
      <c r="H906" t="s">
        <v>54</v>
      </c>
      <c r="I906" t="s">
        <v>663</v>
      </c>
      <c r="J906" t="s">
        <v>1736</v>
      </c>
      <c r="K906" t="s">
        <v>4940</v>
      </c>
      <c r="L906" t="s">
        <v>9174</v>
      </c>
      <c r="M906" t="s">
        <v>3133</v>
      </c>
      <c r="N906" t="s">
        <v>10</v>
      </c>
      <c r="O906" t="s">
        <v>54</v>
      </c>
      <c r="P906" t="s">
        <v>946</v>
      </c>
      <c r="Q906" t="s">
        <v>2663</v>
      </c>
      <c r="R906" t="s">
        <v>1735</v>
      </c>
    </row>
    <row r="907" spans="1:18" x14ac:dyDescent="0.25">
      <c r="A907" s="28" t="str">
        <f t="shared" si="14"/>
        <v>00378522Elliott Co Primary School155 Lakeside School RdSandy HookKY41171</v>
      </c>
      <c r="B907" s="29" t="s">
        <v>8225</v>
      </c>
      <c r="C907" t="s">
        <v>3215</v>
      </c>
      <c r="D907" t="s">
        <v>7203</v>
      </c>
      <c r="E907" t="s">
        <v>4214</v>
      </c>
      <c r="F907" t="s">
        <v>736</v>
      </c>
      <c r="G907" t="s">
        <v>737</v>
      </c>
      <c r="H907" t="s">
        <v>54</v>
      </c>
      <c r="I907" t="s">
        <v>738</v>
      </c>
      <c r="J907" t="s">
        <v>1736</v>
      </c>
      <c r="K907" t="s">
        <v>4214</v>
      </c>
      <c r="L907" t="s">
        <v>9175</v>
      </c>
      <c r="M907" t="s">
        <v>3133</v>
      </c>
      <c r="N907" t="s">
        <v>10</v>
      </c>
      <c r="O907" t="s">
        <v>54</v>
      </c>
      <c r="P907" t="s">
        <v>946</v>
      </c>
      <c r="Q907" t="s">
        <v>2663</v>
      </c>
      <c r="R907" t="s">
        <v>1735</v>
      </c>
    </row>
    <row r="908" spans="1:18" x14ac:dyDescent="0.25">
      <c r="A908" s="28" t="str">
        <f t="shared" si="14"/>
        <v>00378522Fayette Co Public Schools1126 Russell Cave RdLexingtonKY40505</v>
      </c>
      <c r="B908" s="29" t="s">
        <v>8225</v>
      </c>
      <c r="C908" t="s">
        <v>3215</v>
      </c>
      <c r="D908" t="s">
        <v>7204</v>
      </c>
      <c r="E908" t="s">
        <v>773</v>
      </c>
      <c r="F908" t="s">
        <v>5304</v>
      </c>
      <c r="G908" t="s">
        <v>776</v>
      </c>
      <c r="H908" t="s">
        <v>54</v>
      </c>
      <c r="I908" t="s">
        <v>781</v>
      </c>
      <c r="J908" t="s">
        <v>1736</v>
      </c>
      <c r="K908" t="s">
        <v>773</v>
      </c>
      <c r="L908" t="s">
        <v>9176</v>
      </c>
      <c r="M908" t="s">
        <v>3133</v>
      </c>
      <c r="N908" t="s">
        <v>10</v>
      </c>
      <c r="O908" t="s">
        <v>54</v>
      </c>
      <c r="P908" t="s">
        <v>946</v>
      </c>
      <c r="Q908" t="s">
        <v>2663</v>
      </c>
      <c r="R908" t="s">
        <v>1735</v>
      </c>
    </row>
    <row r="909" spans="1:18" x14ac:dyDescent="0.25">
      <c r="A909" s="28" t="str">
        <f t="shared" si="14"/>
        <v>00378522Sorgho Elementary School5390 Highway 56OwensboroKY42301</v>
      </c>
      <c r="B909" s="29" t="s">
        <v>8225</v>
      </c>
      <c r="C909" t="s">
        <v>3215</v>
      </c>
      <c r="D909" t="s">
        <v>7205</v>
      </c>
      <c r="E909" t="s">
        <v>679</v>
      </c>
      <c r="F909" t="s">
        <v>680</v>
      </c>
      <c r="G909" t="s">
        <v>658</v>
      </c>
      <c r="H909" t="s">
        <v>54</v>
      </c>
      <c r="I909" t="s">
        <v>659</v>
      </c>
      <c r="J909" t="s">
        <v>1736</v>
      </c>
      <c r="K909" t="s">
        <v>679</v>
      </c>
      <c r="L909" t="s">
        <v>9177</v>
      </c>
      <c r="M909" t="s">
        <v>3133</v>
      </c>
      <c r="N909" t="s">
        <v>10</v>
      </c>
      <c r="O909" t="s">
        <v>54</v>
      </c>
      <c r="P909" t="s">
        <v>946</v>
      </c>
      <c r="Q909" t="s">
        <v>2663</v>
      </c>
      <c r="R909" t="s">
        <v>1735</v>
      </c>
    </row>
    <row r="910" spans="1:18" x14ac:dyDescent="0.25">
      <c r="A910" s="28" t="str">
        <f t="shared" si="14"/>
        <v>00378522Sorgho Elementary School5390 Highway 56OwensboroKY42301</v>
      </c>
      <c r="B910" s="29" t="s">
        <v>8225</v>
      </c>
      <c r="C910" t="s">
        <v>3215</v>
      </c>
      <c r="D910" t="s">
        <v>7206</v>
      </c>
      <c r="E910" t="s">
        <v>679</v>
      </c>
      <c r="F910" t="s">
        <v>680</v>
      </c>
      <c r="G910" t="s">
        <v>658</v>
      </c>
      <c r="H910" t="s">
        <v>54</v>
      </c>
      <c r="I910" t="s">
        <v>659</v>
      </c>
      <c r="J910" t="s">
        <v>1736</v>
      </c>
      <c r="K910" t="s">
        <v>679</v>
      </c>
      <c r="L910" t="s">
        <v>9178</v>
      </c>
      <c r="M910" t="s">
        <v>3133</v>
      </c>
      <c r="N910" t="s">
        <v>10</v>
      </c>
      <c r="O910" t="s">
        <v>54</v>
      </c>
      <c r="P910" t="s">
        <v>946</v>
      </c>
      <c r="Q910" t="s">
        <v>2663</v>
      </c>
      <c r="R910" t="s">
        <v>1735</v>
      </c>
    </row>
    <row r="911" spans="1:18" x14ac:dyDescent="0.25">
      <c r="A911" s="28" t="str">
        <f t="shared" si="14"/>
        <v>00378522B T Washington ES707 Howard StLexingtonKY40508</v>
      </c>
      <c r="B911" s="29" t="s">
        <v>8225</v>
      </c>
      <c r="C911" t="s">
        <v>3215</v>
      </c>
      <c r="D911" t="s">
        <v>7207</v>
      </c>
      <c r="E911" t="s">
        <v>4242</v>
      </c>
      <c r="F911" t="s">
        <v>791</v>
      </c>
      <c r="G911" t="s">
        <v>776</v>
      </c>
      <c r="H911" t="s">
        <v>54</v>
      </c>
      <c r="I911" t="s">
        <v>792</v>
      </c>
      <c r="J911" t="s">
        <v>1736</v>
      </c>
      <c r="K911" t="s">
        <v>4242</v>
      </c>
      <c r="L911" t="s">
        <v>9179</v>
      </c>
      <c r="M911" t="s">
        <v>3133</v>
      </c>
      <c r="N911" t="s">
        <v>10</v>
      </c>
      <c r="O911" t="s">
        <v>54</v>
      </c>
      <c r="P911" t="s">
        <v>946</v>
      </c>
      <c r="Q911" t="s">
        <v>2663</v>
      </c>
      <c r="R911" t="s">
        <v>1735</v>
      </c>
    </row>
    <row r="912" spans="1:18" x14ac:dyDescent="0.25">
      <c r="A912" s="28" t="str">
        <f t="shared" si="14"/>
        <v>00378522West Louisville ES8400 State Route 56OwensboroKY42301</v>
      </c>
      <c r="B912" s="29" t="s">
        <v>8225</v>
      </c>
      <c r="C912" t="s">
        <v>3215</v>
      </c>
      <c r="D912" t="s">
        <v>7208</v>
      </c>
      <c r="E912" t="s">
        <v>4197</v>
      </c>
      <c r="F912" t="s">
        <v>690</v>
      </c>
      <c r="G912" t="s">
        <v>658</v>
      </c>
      <c r="H912" t="s">
        <v>54</v>
      </c>
      <c r="I912" t="s">
        <v>659</v>
      </c>
      <c r="J912" t="s">
        <v>1736</v>
      </c>
      <c r="K912" t="s">
        <v>4197</v>
      </c>
      <c r="L912" t="s">
        <v>9180</v>
      </c>
      <c r="M912" t="s">
        <v>3133</v>
      </c>
      <c r="N912" t="s">
        <v>10</v>
      </c>
      <c r="O912" t="s">
        <v>54</v>
      </c>
      <c r="P912" t="s">
        <v>946</v>
      </c>
      <c r="Q912" t="s">
        <v>2663</v>
      </c>
      <c r="R912" t="s">
        <v>1735</v>
      </c>
    </row>
    <row r="913" spans="1:18" x14ac:dyDescent="0.25">
      <c r="A913" s="28" t="str">
        <f t="shared" si="14"/>
        <v>00378522West Louisville ES8400 State Route 56OwensboroKY42301</v>
      </c>
      <c r="B913" s="29" t="s">
        <v>8225</v>
      </c>
      <c r="C913" t="s">
        <v>3215</v>
      </c>
      <c r="D913" t="s">
        <v>7209</v>
      </c>
      <c r="E913" t="s">
        <v>4197</v>
      </c>
      <c r="F913" t="s">
        <v>690</v>
      </c>
      <c r="G913" t="s">
        <v>658</v>
      </c>
      <c r="H913" t="s">
        <v>54</v>
      </c>
      <c r="I913" t="s">
        <v>659</v>
      </c>
      <c r="J913" t="s">
        <v>1736</v>
      </c>
      <c r="K913" t="s">
        <v>4197</v>
      </c>
      <c r="L913" t="s">
        <v>9181</v>
      </c>
      <c r="M913" t="s">
        <v>3133</v>
      </c>
      <c r="N913" t="s">
        <v>10</v>
      </c>
      <c r="O913" t="s">
        <v>54</v>
      </c>
      <c r="P913" t="s">
        <v>946</v>
      </c>
      <c r="Q913" t="s">
        <v>2663</v>
      </c>
      <c r="R913" t="s">
        <v>1735</v>
      </c>
    </row>
    <row r="914" spans="1:18" x14ac:dyDescent="0.25">
      <c r="A914" s="28" t="str">
        <f t="shared" si="14"/>
        <v>00378522Southern Oaks Elementary Sch7525 Us Highway 431UticaKY42376</v>
      </c>
      <c r="B914" s="29" t="s">
        <v>8225</v>
      </c>
      <c r="C914" t="s">
        <v>3215</v>
      </c>
      <c r="D914" t="s">
        <v>7210</v>
      </c>
      <c r="E914" t="s">
        <v>682</v>
      </c>
      <c r="F914" t="s">
        <v>683</v>
      </c>
      <c r="G914" t="s">
        <v>684</v>
      </c>
      <c r="H914" t="s">
        <v>54</v>
      </c>
      <c r="I914" t="s">
        <v>685</v>
      </c>
      <c r="J914" t="s">
        <v>1736</v>
      </c>
      <c r="K914" t="s">
        <v>682</v>
      </c>
      <c r="L914" t="s">
        <v>9182</v>
      </c>
      <c r="M914" t="s">
        <v>3133</v>
      </c>
      <c r="N914" t="s">
        <v>10</v>
      </c>
      <c r="O914" t="s">
        <v>54</v>
      </c>
      <c r="P914" t="s">
        <v>946</v>
      </c>
      <c r="Q914" t="s">
        <v>2663</v>
      </c>
      <c r="R914" t="s">
        <v>1735</v>
      </c>
    </row>
    <row r="915" spans="1:18" x14ac:dyDescent="0.25">
      <c r="A915" s="28" t="str">
        <f t="shared" si="14"/>
        <v>00378522Cassidy Elementary School1125 Tates Creek RdLexingtonKY40502</v>
      </c>
      <c r="B915" s="29" t="s">
        <v>8225</v>
      </c>
      <c r="C915" t="s">
        <v>3215</v>
      </c>
      <c r="D915" t="s">
        <v>7211</v>
      </c>
      <c r="E915" t="s">
        <v>801</v>
      </c>
      <c r="F915" t="s">
        <v>802</v>
      </c>
      <c r="G915" t="s">
        <v>776</v>
      </c>
      <c r="H915" t="s">
        <v>54</v>
      </c>
      <c r="I915" t="s">
        <v>785</v>
      </c>
      <c r="J915" t="s">
        <v>1736</v>
      </c>
      <c r="K915" t="s">
        <v>801</v>
      </c>
      <c r="L915" t="s">
        <v>9183</v>
      </c>
      <c r="M915" t="s">
        <v>3133</v>
      </c>
      <c r="N915" t="s">
        <v>10</v>
      </c>
      <c r="O915" t="s">
        <v>54</v>
      </c>
      <c r="P915" t="s">
        <v>946</v>
      </c>
      <c r="Q915" t="s">
        <v>2663</v>
      </c>
      <c r="R915" t="s">
        <v>1735</v>
      </c>
    </row>
    <row r="916" spans="1:18" x14ac:dyDescent="0.25">
      <c r="A916" s="28" t="str">
        <f t="shared" si="14"/>
        <v>00378522Newton Parrish ES510 W Byers AveOwensboroKY42303</v>
      </c>
      <c r="B916" s="29" t="s">
        <v>8225</v>
      </c>
      <c r="C916" t="s">
        <v>3215</v>
      </c>
      <c r="D916" t="s">
        <v>7212</v>
      </c>
      <c r="E916" t="s">
        <v>4943</v>
      </c>
      <c r="F916" t="s">
        <v>2367</v>
      </c>
      <c r="G916" t="s">
        <v>658</v>
      </c>
      <c r="H916" t="s">
        <v>54</v>
      </c>
      <c r="I916" t="s">
        <v>663</v>
      </c>
      <c r="J916" t="s">
        <v>1736</v>
      </c>
      <c r="K916" t="s">
        <v>4943</v>
      </c>
      <c r="L916" t="s">
        <v>9184</v>
      </c>
      <c r="M916" t="s">
        <v>3133</v>
      </c>
      <c r="N916" t="s">
        <v>10</v>
      </c>
      <c r="O916" t="s">
        <v>54</v>
      </c>
      <c r="P916" t="s">
        <v>946</v>
      </c>
      <c r="Q916" t="s">
        <v>2663</v>
      </c>
      <c r="R916" t="s">
        <v>1735</v>
      </c>
    </row>
    <row r="917" spans="1:18" x14ac:dyDescent="0.25">
      <c r="A917" s="28" t="str">
        <f t="shared" si="14"/>
        <v>00378522Tamarack Elementary School1733 Tamarack RdOwensboroKY42301</v>
      </c>
      <c r="B917" s="29" t="s">
        <v>8225</v>
      </c>
      <c r="C917" t="s">
        <v>3215</v>
      </c>
      <c r="D917" t="s">
        <v>7213</v>
      </c>
      <c r="E917" t="s">
        <v>687</v>
      </c>
      <c r="F917" t="s">
        <v>688</v>
      </c>
      <c r="G917" t="s">
        <v>658</v>
      </c>
      <c r="H917" t="s">
        <v>54</v>
      </c>
      <c r="I917" t="s">
        <v>659</v>
      </c>
      <c r="J917" t="s">
        <v>1736</v>
      </c>
      <c r="K917" t="s">
        <v>687</v>
      </c>
      <c r="L917" t="s">
        <v>9185</v>
      </c>
      <c r="M917" t="s">
        <v>3133</v>
      </c>
      <c r="N917" t="s">
        <v>10</v>
      </c>
      <c r="O917" t="s">
        <v>54</v>
      </c>
      <c r="P917" t="s">
        <v>946</v>
      </c>
      <c r="Q917" t="s">
        <v>2663</v>
      </c>
      <c r="R917" t="s">
        <v>1735</v>
      </c>
    </row>
    <row r="918" spans="1:18" x14ac:dyDescent="0.25">
      <c r="A918" s="28" t="str">
        <f t="shared" si="14"/>
        <v>00378522Foust ES601 Foust AveOwensboroKY42301</v>
      </c>
      <c r="B918" s="29" t="s">
        <v>8225</v>
      </c>
      <c r="C918" t="s">
        <v>3215</v>
      </c>
      <c r="D918" t="s">
        <v>7214</v>
      </c>
      <c r="E918" t="s">
        <v>4929</v>
      </c>
      <c r="F918" t="s">
        <v>2363</v>
      </c>
      <c r="G918" t="s">
        <v>658</v>
      </c>
      <c r="H918" t="s">
        <v>54</v>
      </c>
      <c r="I918" t="s">
        <v>659</v>
      </c>
      <c r="J918" t="s">
        <v>1736</v>
      </c>
      <c r="K918" t="s">
        <v>4929</v>
      </c>
      <c r="L918" t="s">
        <v>9186</v>
      </c>
      <c r="M918" t="s">
        <v>3133</v>
      </c>
      <c r="N918" t="s">
        <v>10</v>
      </c>
      <c r="O918" t="s">
        <v>54</v>
      </c>
      <c r="P918" t="s">
        <v>946</v>
      </c>
      <c r="Q918" t="s">
        <v>2663</v>
      </c>
      <c r="R918" t="s">
        <v>1735</v>
      </c>
    </row>
    <row r="919" spans="1:18" x14ac:dyDescent="0.25">
      <c r="A919" s="28" t="str">
        <f t="shared" si="14"/>
        <v>00378522Cardinal Valley Elem School218 Mandalay RdLexingtonKY40504</v>
      </c>
      <c r="B919" s="29" t="s">
        <v>8225</v>
      </c>
      <c r="C919" t="s">
        <v>3215</v>
      </c>
      <c r="D919" t="s">
        <v>7215</v>
      </c>
      <c r="E919" t="s">
        <v>797</v>
      </c>
      <c r="F919" t="s">
        <v>798</v>
      </c>
      <c r="G919" t="s">
        <v>776</v>
      </c>
      <c r="H919" t="s">
        <v>54</v>
      </c>
      <c r="I919" t="s">
        <v>799</v>
      </c>
      <c r="J919" t="s">
        <v>1736</v>
      </c>
      <c r="K919" t="s">
        <v>797</v>
      </c>
      <c r="L919" t="s">
        <v>9187</v>
      </c>
      <c r="M919" t="s">
        <v>3133</v>
      </c>
      <c r="N919" t="s">
        <v>10</v>
      </c>
      <c r="O919" t="s">
        <v>54</v>
      </c>
      <c r="P919" t="s">
        <v>946</v>
      </c>
      <c r="Q919" t="s">
        <v>2663</v>
      </c>
      <c r="R919" t="s">
        <v>1735</v>
      </c>
    </row>
    <row r="920" spans="1:18" x14ac:dyDescent="0.25">
      <c r="A920" s="28" t="str">
        <f t="shared" si="14"/>
        <v>00378522Deer Park Elementary School4959 New Hartford RdOwensboroKY42303</v>
      </c>
      <c r="B920" s="29" t="s">
        <v>8225</v>
      </c>
      <c r="C920" t="s">
        <v>3215</v>
      </c>
      <c r="D920" t="s">
        <v>7216</v>
      </c>
      <c r="E920" t="s">
        <v>665</v>
      </c>
      <c r="F920" t="s">
        <v>666</v>
      </c>
      <c r="G920" t="s">
        <v>658</v>
      </c>
      <c r="H920" t="s">
        <v>54</v>
      </c>
      <c r="I920" t="s">
        <v>663</v>
      </c>
      <c r="J920" t="s">
        <v>1736</v>
      </c>
      <c r="K920" t="s">
        <v>665</v>
      </c>
      <c r="L920" t="s">
        <v>9188</v>
      </c>
      <c r="M920" t="s">
        <v>3133</v>
      </c>
      <c r="N920" t="s">
        <v>10</v>
      </c>
      <c r="O920" t="s">
        <v>54</v>
      </c>
      <c r="P920" t="s">
        <v>946</v>
      </c>
      <c r="Q920" t="s">
        <v>2663</v>
      </c>
      <c r="R920" t="s">
        <v>1735</v>
      </c>
    </row>
    <row r="921" spans="1:18" x14ac:dyDescent="0.25">
      <c r="A921" s="28" t="str">
        <f t="shared" si="14"/>
        <v>00378522Dixie Magnet Elementary School1940 Eastland PkwyLexingtonKY40505</v>
      </c>
      <c r="B921" s="29" t="s">
        <v>8225</v>
      </c>
      <c r="C921" t="s">
        <v>3215</v>
      </c>
      <c r="D921" t="s">
        <v>7217</v>
      </c>
      <c r="E921" t="s">
        <v>815</v>
      </c>
      <c r="F921" t="s">
        <v>816</v>
      </c>
      <c r="G921" t="s">
        <v>776</v>
      </c>
      <c r="H921" t="s">
        <v>54</v>
      </c>
      <c r="I921" t="s">
        <v>781</v>
      </c>
      <c r="J921" t="s">
        <v>1736</v>
      </c>
      <c r="K921" t="s">
        <v>815</v>
      </c>
      <c r="L921" t="s">
        <v>9189</v>
      </c>
      <c r="M921" t="s">
        <v>3133</v>
      </c>
      <c r="N921" t="s">
        <v>10</v>
      </c>
      <c r="O921" t="s">
        <v>54</v>
      </c>
      <c r="P921" t="s">
        <v>946</v>
      </c>
      <c r="Q921" t="s">
        <v>2663</v>
      </c>
      <c r="R921" t="s">
        <v>1735</v>
      </c>
    </row>
    <row r="922" spans="1:18" x14ac:dyDescent="0.25">
      <c r="A922" s="28" t="str">
        <f t="shared" si="14"/>
        <v>00378522South Irvine Early Lrng Ctr1000 S Irvine RdIrvineKY40336</v>
      </c>
      <c r="B922" s="29" t="s">
        <v>8225</v>
      </c>
      <c r="C922" t="s">
        <v>3215</v>
      </c>
      <c r="D922" t="s">
        <v>7218</v>
      </c>
      <c r="E922" t="s">
        <v>4237</v>
      </c>
      <c r="F922" t="s">
        <v>765</v>
      </c>
      <c r="G922" t="s">
        <v>766</v>
      </c>
      <c r="H922" t="s">
        <v>54</v>
      </c>
      <c r="I922" t="s">
        <v>767</v>
      </c>
      <c r="J922" t="s">
        <v>1736</v>
      </c>
      <c r="K922" t="s">
        <v>4237</v>
      </c>
      <c r="L922" t="s">
        <v>9190</v>
      </c>
      <c r="M922" t="s">
        <v>3133</v>
      </c>
      <c r="N922" t="s">
        <v>10</v>
      </c>
      <c r="O922" t="s">
        <v>54</v>
      </c>
      <c r="P922" t="s">
        <v>946</v>
      </c>
      <c r="Q922" t="s">
        <v>2663</v>
      </c>
      <c r="R922" t="s">
        <v>1735</v>
      </c>
    </row>
    <row r="923" spans="1:18" x14ac:dyDescent="0.25">
      <c r="A923" s="28" t="str">
        <f t="shared" si="14"/>
        <v>00378522East View Elementary School6104 State Route 405OwensboroKY42303</v>
      </c>
      <c r="B923" s="29" t="s">
        <v>8225</v>
      </c>
      <c r="C923" t="s">
        <v>3215</v>
      </c>
      <c r="D923" t="s">
        <v>7219</v>
      </c>
      <c r="E923" t="s">
        <v>668</v>
      </c>
      <c r="F923" t="s">
        <v>669</v>
      </c>
      <c r="G923" t="s">
        <v>658</v>
      </c>
      <c r="H923" t="s">
        <v>54</v>
      </c>
      <c r="I923" t="s">
        <v>663</v>
      </c>
      <c r="J923" t="s">
        <v>1736</v>
      </c>
      <c r="K923" t="s">
        <v>668</v>
      </c>
      <c r="L923" t="s">
        <v>9191</v>
      </c>
      <c r="M923" t="s">
        <v>3133</v>
      </c>
      <c r="N923" t="s">
        <v>10</v>
      </c>
      <c r="O923" t="s">
        <v>54</v>
      </c>
      <c r="P923" t="s">
        <v>946</v>
      </c>
      <c r="Q923" t="s">
        <v>2663</v>
      </c>
      <c r="R923" t="s">
        <v>1735</v>
      </c>
    </row>
    <row r="924" spans="1:18" x14ac:dyDescent="0.25">
      <c r="A924" s="28" t="str">
        <f t="shared" si="14"/>
        <v>00378522East View Elementary School6104 State Route 405OwensboroKY42303</v>
      </c>
      <c r="B924" s="29" t="s">
        <v>8225</v>
      </c>
      <c r="C924" t="s">
        <v>3215</v>
      </c>
      <c r="D924" t="s">
        <v>7220</v>
      </c>
      <c r="E924" t="s">
        <v>668</v>
      </c>
      <c r="F924" t="s">
        <v>669</v>
      </c>
      <c r="G924" t="s">
        <v>658</v>
      </c>
      <c r="H924" t="s">
        <v>54</v>
      </c>
      <c r="I924" t="s">
        <v>663</v>
      </c>
      <c r="J924" t="s">
        <v>1736</v>
      </c>
      <c r="K924" t="s">
        <v>668</v>
      </c>
      <c r="L924" t="s">
        <v>9192</v>
      </c>
      <c r="M924" t="s">
        <v>3133</v>
      </c>
      <c r="N924" t="s">
        <v>10</v>
      </c>
      <c r="O924" t="s">
        <v>54</v>
      </c>
      <c r="P924" t="s">
        <v>946</v>
      </c>
      <c r="Q924" t="s">
        <v>2663</v>
      </c>
      <c r="R924" t="s">
        <v>1735</v>
      </c>
    </row>
    <row r="925" spans="1:18" x14ac:dyDescent="0.25">
      <c r="A925" s="28" t="str">
        <f t="shared" si="14"/>
        <v>00378522Garden Springs Elementary Sch2151 Garden Springs DrLexingtonKY40504</v>
      </c>
      <c r="B925" s="29" t="s">
        <v>8225</v>
      </c>
      <c r="C925" t="s">
        <v>3215</v>
      </c>
      <c r="D925" t="s">
        <v>7221</v>
      </c>
      <c r="E925" t="s">
        <v>818</v>
      </c>
      <c r="F925" t="s">
        <v>819</v>
      </c>
      <c r="G925" t="s">
        <v>776</v>
      </c>
      <c r="H925" t="s">
        <v>54</v>
      </c>
      <c r="I925" t="s">
        <v>799</v>
      </c>
      <c r="J925" t="s">
        <v>1736</v>
      </c>
      <c r="K925" t="s">
        <v>818</v>
      </c>
      <c r="L925" t="s">
        <v>9193</v>
      </c>
      <c r="M925" t="s">
        <v>3133</v>
      </c>
      <c r="N925" t="s">
        <v>10</v>
      </c>
      <c r="O925" t="s">
        <v>54</v>
      </c>
      <c r="P925" t="s">
        <v>946</v>
      </c>
      <c r="Q925" t="s">
        <v>2663</v>
      </c>
      <c r="R925" t="s">
        <v>1735</v>
      </c>
    </row>
    <row r="926" spans="1:18" x14ac:dyDescent="0.25">
      <c r="A926" s="28" t="str">
        <f t="shared" si="14"/>
        <v>00378522Tates Creek Elementary School1113 Centre PkwyLexingtonKY40517</v>
      </c>
      <c r="B926" s="29" t="s">
        <v>8225</v>
      </c>
      <c r="C926" t="s">
        <v>3215</v>
      </c>
      <c r="D926" t="s">
        <v>7222</v>
      </c>
      <c r="E926" t="s">
        <v>874</v>
      </c>
      <c r="F926" t="s">
        <v>875</v>
      </c>
      <c r="G926" t="s">
        <v>776</v>
      </c>
      <c r="H926" t="s">
        <v>54</v>
      </c>
      <c r="I926" t="s">
        <v>777</v>
      </c>
      <c r="J926" t="s">
        <v>1736</v>
      </c>
      <c r="K926" t="s">
        <v>874</v>
      </c>
      <c r="L926" t="s">
        <v>9194</v>
      </c>
      <c r="M926" t="s">
        <v>3133</v>
      </c>
      <c r="N926" t="s">
        <v>10</v>
      </c>
      <c r="O926" t="s">
        <v>54</v>
      </c>
      <c r="P926" t="s">
        <v>946</v>
      </c>
      <c r="Q926" t="s">
        <v>2663</v>
      </c>
      <c r="R926" t="s">
        <v>1735</v>
      </c>
    </row>
    <row r="927" spans="1:18" x14ac:dyDescent="0.25">
      <c r="A927" s="28" t="str">
        <f t="shared" si="14"/>
        <v>00378522Arlington Elementary School122 Arceme AveLexingtonKY40505</v>
      </c>
      <c r="B927" s="29" t="s">
        <v>8225</v>
      </c>
      <c r="C927" t="s">
        <v>3215</v>
      </c>
      <c r="D927" t="s">
        <v>7223</v>
      </c>
      <c r="E927" t="s">
        <v>779</v>
      </c>
      <c r="F927" t="s">
        <v>780</v>
      </c>
      <c r="G927" t="s">
        <v>776</v>
      </c>
      <c r="H927" t="s">
        <v>54</v>
      </c>
      <c r="I927" t="s">
        <v>781</v>
      </c>
      <c r="J927" t="s">
        <v>1736</v>
      </c>
      <c r="K927" t="s">
        <v>779</v>
      </c>
      <c r="L927" t="s">
        <v>9195</v>
      </c>
      <c r="M927" t="s">
        <v>3133</v>
      </c>
      <c r="N927" t="s">
        <v>10</v>
      </c>
      <c r="O927" t="s">
        <v>54</v>
      </c>
      <c r="P927" t="s">
        <v>946</v>
      </c>
      <c r="Q927" t="s">
        <v>2663</v>
      </c>
      <c r="R927" t="s">
        <v>1735</v>
      </c>
    </row>
    <row r="928" spans="1:18" x14ac:dyDescent="0.25">
      <c r="A928" s="28" t="str">
        <f t="shared" si="14"/>
        <v>00378522Isonville ES5980 S Kentucky 32IsonvilleKY41149</v>
      </c>
      <c r="B928" s="29" t="s">
        <v>8225</v>
      </c>
      <c r="C928" t="s">
        <v>3215</v>
      </c>
      <c r="D928" t="s">
        <v>7224</v>
      </c>
      <c r="E928" t="s">
        <v>4211</v>
      </c>
      <c r="F928" t="s">
        <v>732</v>
      </c>
      <c r="G928" t="s">
        <v>733</v>
      </c>
      <c r="H928" t="s">
        <v>54</v>
      </c>
      <c r="I928" t="s">
        <v>734</v>
      </c>
      <c r="J928" t="s">
        <v>1736</v>
      </c>
      <c r="K928" t="s">
        <v>4211</v>
      </c>
      <c r="L928" t="s">
        <v>9196</v>
      </c>
      <c r="M928" t="s">
        <v>3133</v>
      </c>
      <c r="N928" t="s">
        <v>10</v>
      </c>
      <c r="O928" t="s">
        <v>54</v>
      </c>
      <c r="P928" t="s">
        <v>946</v>
      </c>
      <c r="Q928" t="s">
        <v>2663</v>
      </c>
      <c r="R928" t="s">
        <v>1735</v>
      </c>
    </row>
    <row r="929" spans="1:18" x14ac:dyDescent="0.25">
      <c r="A929" s="28" t="str">
        <f t="shared" si="14"/>
        <v>00378522Harrison Elementary School161 Bruce StLexingtonKY40507</v>
      </c>
      <c r="B929" s="29" t="s">
        <v>8225</v>
      </c>
      <c r="C929" t="s">
        <v>3215</v>
      </c>
      <c r="D929" t="s">
        <v>7225</v>
      </c>
      <c r="E929" t="s">
        <v>827</v>
      </c>
      <c r="F929" t="s">
        <v>828</v>
      </c>
      <c r="G929" t="s">
        <v>776</v>
      </c>
      <c r="H929" t="s">
        <v>54</v>
      </c>
      <c r="I929" t="s">
        <v>829</v>
      </c>
      <c r="J929" t="s">
        <v>1736</v>
      </c>
      <c r="K929" t="s">
        <v>827</v>
      </c>
      <c r="L929" t="s">
        <v>9197</v>
      </c>
      <c r="M929" t="s">
        <v>3133</v>
      </c>
      <c r="N929" t="s">
        <v>10</v>
      </c>
      <c r="O929" t="s">
        <v>54</v>
      </c>
      <c r="P929" t="s">
        <v>946</v>
      </c>
      <c r="Q929" t="s">
        <v>2663</v>
      </c>
      <c r="R929" t="s">
        <v>1735</v>
      </c>
    </row>
    <row r="930" spans="1:18" x14ac:dyDescent="0.25">
      <c r="A930" s="28" t="str">
        <f t="shared" si="14"/>
        <v>00378522Deep Springs Elementary School1919 Brynell DrLexingtonKY40505</v>
      </c>
      <c r="B930" s="29" t="s">
        <v>8225</v>
      </c>
      <c r="C930" t="s">
        <v>3215</v>
      </c>
      <c r="D930" t="s">
        <v>7226</v>
      </c>
      <c r="E930" t="s">
        <v>812</v>
      </c>
      <c r="F930" t="s">
        <v>813</v>
      </c>
      <c r="G930" t="s">
        <v>776</v>
      </c>
      <c r="H930" t="s">
        <v>54</v>
      </c>
      <c r="I930" t="s">
        <v>781</v>
      </c>
      <c r="J930" t="s">
        <v>1736</v>
      </c>
      <c r="K930" t="s">
        <v>812</v>
      </c>
      <c r="L930" t="s">
        <v>9198</v>
      </c>
      <c r="M930" t="s">
        <v>3133</v>
      </c>
      <c r="N930" t="s">
        <v>10</v>
      </c>
      <c r="O930" t="s">
        <v>54</v>
      </c>
      <c r="P930" t="s">
        <v>946</v>
      </c>
      <c r="Q930" t="s">
        <v>2663</v>
      </c>
      <c r="R930" t="s">
        <v>1735</v>
      </c>
    </row>
    <row r="931" spans="1:18" x14ac:dyDescent="0.25">
      <c r="A931" s="28" t="str">
        <f t="shared" si="14"/>
        <v>00378522Russell Cave ES3375 Russell Cave RdLexingtonKY40511</v>
      </c>
      <c r="B931" s="29" t="s">
        <v>8225</v>
      </c>
      <c r="C931" t="s">
        <v>3215</v>
      </c>
      <c r="D931" t="s">
        <v>7227</v>
      </c>
      <c r="E931" t="s">
        <v>4240</v>
      </c>
      <c r="F931" t="s">
        <v>860</v>
      </c>
      <c r="G931" t="s">
        <v>776</v>
      </c>
      <c r="H931" t="s">
        <v>54</v>
      </c>
      <c r="I931" t="s">
        <v>810</v>
      </c>
      <c r="J931" t="s">
        <v>1736</v>
      </c>
      <c r="K931" t="s">
        <v>4240</v>
      </c>
      <c r="L931" t="s">
        <v>9199</v>
      </c>
      <c r="M931" t="s">
        <v>3133</v>
      </c>
      <c r="N931" t="s">
        <v>10</v>
      </c>
      <c r="O931" t="s">
        <v>54</v>
      </c>
      <c r="P931" t="s">
        <v>946</v>
      </c>
      <c r="Q931" t="s">
        <v>2663</v>
      </c>
      <c r="R931" t="s">
        <v>1735</v>
      </c>
    </row>
    <row r="932" spans="1:18" x14ac:dyDescent="0.25">
      <c r="A932" s="28" t="str">
        <f t="shared" si="14"/>
        <v>00378522Dry Ridge Elementary School275 School RdDry RidgeKY41035</v>
      </c>
      <c r="B932" s="29" t="s">
        <v>8225</v>
      </c>
      <c r="C932" t="s">
        <v>3215</v>
      </c>
      <c r="D932" t="s">
        <v>7228</v>
      </c>
      <c r="E932" t="s">
        <v>1044</v>
      </c>
      <c r="F932" t="s">
        <v>1045</v>
      </c>
      <c r="G932" t="s">
        <v>1041</v>
      </c>
      <c r="H932" t="s">
        <v>54</v>
      </c>
      <c r="I932" t="s">
        <v>1042</v>
      </c>
      <c r="J932" t="s">
        <v>1736</v>
      </c>
      <c r="K932" t="s">
        <v>1044</v>
      </c>
      <c r="L932" t="s">
        <v>9200</v>
      </c>
      <c r="M932" t="s">
        <v>3133</v>
      </c>
      <c r="N932" t="s">
        <v>10</v>
      </c>
      <c r="O932" t="s">
        <v>54</v>
      </c>
      <c r="P932" t="s">
        <v>946</v>
      </c>
      <c r="Q932" t="s">
        <v>2663</v>
      </c>
      <c r="R932" t="s">
        <v>1735</v>
      </c>
    </row>
    <row r="933" spans="1:18" x14ac:dyDescent="0.25">
      <c r="A933" s="28" t="str">
        <f t="shared" si="14"/>
        <v>00378522Elliott Co ISPo Box 708Sandy HookKY41171</v>
      </c>
      <c r="B933" s="29" t="s">
        <v>8225</v>
      </c>
      <c r="C933" t="s">
        <v>3215</v>
      </c>
      <c r="D933" t="s">
        <v>7229</v>
      </c>
      <c r="E933" t="s">
        <v>4212</v>
      </c>
      <c r="F933" t="s">
        <v>4213</v>
      </c>
      <c r="G933" t="s">
        <v>737</v>
      </c>
      <c r="H933" t="s">
        <v>54</v>
      </c>
      <c r="I933" t="s">
        <v>738</v>
      </c>
      <c r="J933" t="s">
        <v>1736</v>
      </c>
      <c r="K933" t="s">
        <v>4212</v>
      </c>
      <c r="L933" t="s">
        <v>9201</v>
      </c>
      <c r="M933" t="s">
        <v>3133</v>
      </c>
      <c r="N933" t="s">
        <v>10</v>
      </c>
      <c r="O933" t="s">
        <v>54</v>
      </c>
      <c r="P933" t="s">
        <v>946</v>
      </c>
      <c r="Q933" t="s">
        <v>2663</v>
      </c>
      <c r="R933" t="s">
        <v>1735</v>
      </c>
    </row>
    <row r="934" spans="1:18" x14ac:dyDescent="0.25">
      <c r="A934" s="28" t="str">
        <f t="shared" si="14"/>
        <v>00378522Lakewood ES265 Learning Place LnCeciliaKY42724</v>
      </c>
      <c r="B934" s="29" t="s">
        <v>8225</v>
      </c>
      <c r="C934" t="s">
        <v>3215</v>
      </c>
      <c r="D934" t="s">
        <v>7230</v>
      </c>
      <c r="E934" t="s">
        <v>4324</v>
      </c>
      <c r="F934" t="s">
        <v>1158</v>
      </c>
      <c r="G934" t="s">
        <v>1147</v>
      </c>
      <c r="H934" t="s">
        <v>54</v>
      </c>
      <c r="I934" t="s">
        <v>1148</v>
      </c>
      <c r="J934" t="s">
        <v>1736</v>
      </c>
      <c r="K934" t="s">
        <v>4324</v>
      </c>
      <c r="L934" t="s">
        <v>9202</v>
      </c>
      <c r="M934" t="s">
        <v>3133</v>
      </c>
      <c r="N934" t="s">
        <v>10</v>
      </c>
      <c r="O934" t="s">
        <v>54</v>
      </c>
      <c r="P934" t="s">
        <v>946</v>
      </c>
      <c r="Q934" t="s">
        <v>2663</v>
      </c>
      <c r="R934" t="s">
        <v>1735</v>
      </c>
    </row>
    <row r="935" spans="1:18" x14ac:dyDescent="0.25">
      <c r="A935" s="28" t="str">
        <f t="shared" si="14"/>
        <v>00378522Layne Elementary School9831 East AveLouisvilleKY40272</v>
      </c>
      <c r="B935" s="29" t="s">
        <v>8225</v>
      </c>
      <c r="C935" t="s">
        <v>3215</v>
      </c>
      <c r="D935" t="s">
        <v>7231</v>
      </c>
      <c r="E935" t="s">
        <v>1544</v>
      </c>
      <c r="F935" t="s">
        <v>1545</v>
      </c>
      <c r="G935" t="s">
        <v>382</v>
      </c>
      <c r="H935" t="s">
        <v>54</v>
      </c>
      <c r="I935" t="s">
        <v>1444</v>
      </c>
      <c r="J935" t="s">
        <v>1736</v>
      </c>
      <c r="K935" t="s">
        <v>1544</v>
      </c>
      <c r="L935" t="s">
        <v>9203</v>
      </c>
      <c r="M935" t="s">
        <v>3133</v>
      </c>
      <c r="N935" t="s">
        <v>10</v>
      </c>
      <c r="O935" t="s">
        <v>54</v>
      </c>
      <c r="P935" t="s">
        <v>946</v>
      </c>
      <c r="Q935" t="s">
        <v>2663</v>
      </c>
      <c r="R935" t="s">
        <v>1735</v>
      </c>
    </row>
    <row r="936" spans="1:18" x14ac:dyDescent="0.25">
      <c r="A936" s="28" t="str">
        <f t="shared" si="14"/>
        <v>00378522Jones Fork Elementary SchoolPo Box 129MousieKY41839</v>
      </c>
      <c r="B936" s="29" t="s">
        <v>8225</v>
      </c>
      <c r="C936" t="s">
        <v>3215</v>
      </c>
      <c r="D936" t="s">
        <v>7232</v>
      </c>
      <c r="E936" t="s">
        <v>1766</v>
      </c>
      <c r="F936" t="s">
        <v>4270</v>
      </c>
      <c r="G936" t="s">
        <v>1767</v>
      </c>
      <c r="H936" t="s">
        <v>54</v>
      </c>
      <c r="I936" t="s">
        <v>1768</v>
      </c>
      <c r="J936" t="s">
        <v>1736</v>
      </c>
      <c r="K936" t="s">
        <v>1766</v>
      </c>
      <c r="L936" t="s">
        <v>9204</v>
      </c>
      <c r="M936" t="s">
        <v>3133</v>
      </c>
      <c r="N936" t="s">
        <v>10</v>
      </c>
      <c r="O936" t="s">
        <v>54</v>
      </c>
      <c r="P936" t="s">
        <v>946</v>
      </c>
      <c r="Q936" t="s">
        <v>2663</v>
      </c>
      <c r="R936" t="s">
        <v>1735</v>
      </c>
    </row>
    <row r="937" spans="1:18" x14ac:dyDescent="0.25">
      <c r="A937" s="28" t="str">
        <f t="shared" si="14"/>
        <v>00378522Mullins Elementary School101 Tiger WayPikevilleKY41501</v>
      </c>
      <c r="B937" s="29" t="s">
        <v>8225</v>
      </c>
      <c r="C937" t="s">
        <v>3215</v>
      </c>
      <c r="D937" t="s">
        <v>7233</v>
      </c>
      <c r="E937" t="s">
        <v>2465</v>
      </c>
      <c r="F937" t="s">
        <v>2466</v>
      </c>
      <c r="G937" t="s">
        <v>2455</v>
      </c>
      <c r="H937" t="s">
        <v>54</v>
      </c>
      <c r="I937" t="s">
        <v>2456</v>
      </c>
      <c r="J937" t="s">
        <v>1736</v>
      </c>
      <c r="K937" t="s">
        <v>2465</v>
      </c>
      <c r="L937" t="s">
        <v>9205</v>
      </c>
      <c r="M937" t="s">
        <v>3133</v>
      </c>
      <c r="N937" t="s">
        <v>10</v>
      </c>
      <c r="O937" t="s">
        <v>54</v>
      </c>
      <c r="P937" t="s">
        <v>946</v>
      </c>
      <c r="Q937" t="s">
        <v>2663</v>
      </c>
      <c r="R937" t="s">
        <v>1735</v>
      </c>
    </row>
    <row r="938" spans="1:18" x14ac:dyDescent="0.25">
      <c r="A938" s="28" t="str">
        <f t="shared" si="14"/>
        <v>00378522Glendover Elementary School710 Glendover RdLexingtonKY40502</v>
      </c>
      <c r="B938" s="29" t="s">
        <v>8225</v>
      </c>
      <c r="C938" t="s">
        <v>3215</v>
      </c>
      <c r="D938" t="s">
        <v>7234</v>
      </c>
      <c r="E938" t="s">
        <v>824</v>
      </c>
      <c r="F938" t="s">
        <v>825</v>
      </c>
      <c r="G938" t="s">
        <v>776</v>
      </c>
      <c r="H938" t="s">
        <v>54</v>
      </c>
      <c r="I938" t="s">
        <v>785</v>
      </c>
      <c r="J938" t="s">
        <v>1736</v>
      </c>
      <c r="K938" t="s">
        <v>824</v>
      </c>
      <c r="L938" t="s">
        <v>9206</v>
      </c>
      <c r="M938" t="s">
        <v>3133</v>
      </c>
      <c r="N938" t="s">
        <v>10</v>
      </c>
      <c r="O938" t="s">
        <v>54</v>
      </c>
      <c r="P938" t="s">
        <v>946</v>
      </c>
      <c r="Q938" t="s">
        <v>2663</v>
      </c>
      <c r="R938" t="s">
        <v>1735</v>
      </c>
    </row>
    <row r="939" spans="1:18" x14ac:dyDescent="0.25">
      <c r="A939" s="28" t="str">
        <f t="shared" si="14"/>
        <v>00378522Ersil P Ward Elementary School12811 Morehead RdWallingfordKY41093</v>
      </c>
      <c r="B939" s="29" t="s">
        <v>8225</v>
      </c>
      <c r="C939" t="s">
        <v>3215</v>
      </c>
      <c r="D939" t="s">
        <v>7235</v>
      </c>
      <c r="E939" t="s">
        <v>890</v>
      </c>
      <c r="F939" t="s">
        <v>891</v>
      </c>
      <c r="G939" t="s">
        <v>892</v>
      </c>
      <c r="H939" t="s">
        <v>54</v>
      </c>
      <c r="I939" t="s">
        <v>893</v>
      </c>
      <c r="J939" t="s">
        <v>1736</v>
      </c>
      <c r="K939" t="s">
        <v>890</v>
      </c>
      <c r="L939" t="s">
        <v>9207</v>
      </c>
      <c r="M939" t="s">
        <v>3133</v>
      </c>
      <c r="N939" t="s">
        <v>10</v>
      </c>
      <c r="O939" t="s">
        <v>54</v>
      </c>
      <c r="P939" t="s">
        <v>946</v>
      </c>
      <c r="Q939" t="s">
        <v>2663</v>
      </c>
      <c r="R939" t="s">
        <v>1735</v>
      </c>
    </row>
    <row r="940" spans="1:18" x14ac:dyDescent="0.25">
      <c r="A940" s="28" t="str">
        <f t="shared" si="14"/>
        <v>00378522Breckinridge Elementary School2101 Saint Mathilda DrLexingtonKY40502</v>
      </c>
      <c r="B940" s="29" t="s">
        <v>8225</v>
      </c>
      <c r="C940" t="s">
        <v>3215</v>
      </c>
      <c r="D940" t="s">
        <v>7236</v>
      </c>
      <c r="E940" t="s">
        <v>794</v>
      </c>
      <c r="F940" t="s">
        <v>795</v>
      </c>
      <c r="G940" t="s">
        <v>776</v>
      </c>
      <c r="H940" t="s">
        <v>54</v>
      </c>
      <c r="I940" t="s">
        <v>785</v>
      </c>
      <c r="J940" t="s">
        <v>1736</v>
      </c>
      <c r="K940" t="s">
        <v>794</v>
      </c>
      <c r="L940" t="s">
        <v>9208</v>
      </c>
      <c r="M940" t="s">
        <v>3133</v>
      </c>
      <c r="N940" t="s">
        <v>10</v>
      </c>
      <c r="O940" t="s">
        <v>54</v>
      </c>
      <c r="P940" t="s">
        <v>946</v>
      </c>
      <c r="Q940" t="s">
        <v>2663</v>
      </c>
      <c r="R940" t="s">
        <v>1735</v>
      </c>
    </row>
    <row r="941" spans="1:18" x14ac:dyDescent="0.25">
      <c r="A941" s="28" t="str">
        <f t="shared" si="14"/>
        <v>00378522Clays Mill Elementary School2319 Clays Mill RdLexingtonKY40503</v>
      </c>
      <c r="B941" s="29" t="s">
        <v>8225</v>
      </c>
      <c r="C941" t="s">
        <v>3215</v>
      </c>
      <c r="D941" t="s">
        <v>7237</v>
      </c>
      <c r="E941" t="s">
        <v>804</v>
      </c>
      <c r="F941" t="s">
        <v>805</v>
      </c>
      <c r="G941" t="s">
        <v>776</v>
      </c>
      <c r="H941" t="s">
        <v>54</v>
      </c>
      <c r="I941" t="s">
        <v>806</v>
      </c>
      <c r="J941" t="s">
        <v>1736</v>
      </c>
      <c r="K941" t="s">
        <v>804</v>
      </c>
      <c r="L941" t="s">
        <v>9209</v>
      </c>
      <c r="M941" t="s">
        <v>3133</v>
      </c>
      <c r="N941" t="s">
        <v>10</v>
      </c>
      <c r="O941" t="s">
        <v>54</v>
      </c>
      <c r="P941" t="s">
        <v>946</v>
      </c>
      <c r="Q941" t="s">
        <v>2663</v>
      </c>
      <c r="R941" t="s">
        <v>1735</v>
      </c>
    </row>
    <row r="942" spans="1:18" x14ac:dyDescent="0.25">
      <c r="A942" s="28" t="str">
        <f t="shared" si="14"/>
        <v>00378522Maxwell Spanish Immersion Sch301 Woodland AveLexingtonKY40508</v>
      </c>
      <c r="B942" s="29" t="s">
        <v>8225</v>
      </c>
      <c r="C942" t="s">
        <v>3215</v>
      </c>
      <c r="D942" t="s">
        <v>7238</v>
      </c>
      <c r="E942" t="s">
        <v>845</v>
      </c>
      <c r="F942" t="s">
        <v>846</v>
      </c>
      <c r="G942" t="s">
        <v>776</v>
      </c>
      <c r="H942" t="s">
        <v>54</v>
      </c>
      <c r="I942" t="s">
        <v>792</v>
      </c>
      <c r="J942" t="s">
        <v>1736</v>
      </c>
      <c r="K942" t="s">
        <v>845</v>
      </c>
      <c r="L942" t="s">
        <v>9210</v>
      </c>
      <c r="M942" t="s">
        <v>3133</v>
      </c>
      <c r="N942" t="s">
        <v>10</v>
      </c>
      <c r="O942" t="s">
        <v>54</v>
      </c>
      <c r="P942" t="s">
        <v>946</v>
      </c>
      <c r="Q942" t="s">
        <v>2663</v>
      </c>
      <c r="R942" t="s">
        <v>1735</v>
      </c>
    </row>
    <row r="943" spans="1:18" x14ac:dyDescent="0.25">
      <c r="A943" s="28" t="str">
        <f t="shared" si="14"/>
        <v>00378522Lansdowne Elementary School336 Redding RdLexingtonKY40517</v>
      </c>
      <c r="B943" s="29" t="s">
        <v>8225</v>
      </c>
      <c r="C943" t="s">
        <v>3215</v>
      </c>
      <c r="D943" t="s">
        <v>7239</v>
      </c>
      <c r="E943" t="s">
        <v>837</v>
      </c>
      <c r="F943" t="s">
        <v>838</v>
      </c>
      <c r="G943" t="s">
        <v>776</v>
      </c>
      <c r="H943" t="s">
        <v>54</v>
      </c>
      <c r="I943" t="s">
        <v>777</v>
      </c>
      <c r="J943" t="s">
        <v>1736</v>
      </c>
      <c r="K943" t="s">
        <v>837</v>
      </c>
      <c r="L943" t="s">
        <v>9211</v>
      </c>
      <c r="M943" t="s">
        <v>3133</v>
      </c>
      <c r="N943" t="s">
        <v>10</v>
      </c>
      <c r="O943" t="s">
        <v>54</v>
      </c>
      <c r="P943" t="s">
        <v>946</v>
      </c>
      <c r="Q943" t="s">
        <v>2663</v>
      </c>
      <c r="R943" t="s">
        <v>1735</v>
      </c>
    </row>
    <row r="944" spans="1:18" x14ac:dyDescent="0.25">
      <c r="A944" s="28" t="str">
        <f t="shared" si="14"/>
        <v>00378522Dixie Elementary School10201 Casalanda DrLouisvilleKY40272</v>
      </c>
      <c r="B944" s="29" t="s">
        <v>8225</v>
      </c>
      <c r="C944" t="s">
        <v>3215</v>
      </c>
      <c r="D944" t="s">
        <v>7240</v>
      </c>
      <c r="E944" t="s">
        <v>1442</v>
      </c>
      <c r="F944" t="s">
        <v>1443</v>
      </c>
      <c r="G944" t="s">
        <v>382</v>
      </c>
      <c r="H944" t="s">
        <v>54</v>
      </c>
      <c r="I944" t="s">
        <v>1444</v>
      </c>
      <c r="J944" t="s">
        <v>1736</v>
      </c>
      <c r="K944" t="s">
        <v>1442</v>
      </c>
      <c r="L944" t="s">
        <v>9212</v>
      </c>
      <c r="M944" t="s">
        <v>3133</v>
      </c>
      <c r="N944" t="s">
        <v>10</v>
      </c>
      <c r="O944" t="s">
        <v>54</v>
      </c>
      <c r="P944" t="s">
        <v>946</v>
      </c>
      <c r="Q944" t="s">
        <v>2663</v>
      </c>
      <c r="R944" t="s">
        <v>1735</v>
      </c>
    </row>
    <row r="945" spans="1:18" x14ac:dyDescent="0.25">
      <c r="A945" s="28" t="str">
        <f t="shared" si="14"/>
        <v>00378522Ashland Elementary School195 N Ashland AveLexingtonKY40502</v>
      </c>
      <c r="B945" s="29" t="s">
        <v>8225</v>
      </c>
      <c r="C945" t="s">
        <v>3215</v>
      </c>
      <c r="D945" t="s">
        <v>7241</v>
      </c>
      <c r="E945" t="s">
        <v>783</v>
      </c>
      <c r="F945" t="s">
        <v>784</v>
      </c>
      <c r="G945" t="s">
        <v>776</v>
      </c>
      <c r="H945" t="s">
        <v>54</v>
      </c>
      <c r="I945" t="s">
        <v>785</v>
      </c>
      <c r="J945" t="s">
        <v>1736</v>
      </c>
      <c r="K945" t="s">
        <v>783</v>
      </c>
      <c r="L945" t="s">
        <v>9213</v>
      </c>
      <c r="M945" t="s">
        <v>3133</v>
      </c>
      <c r="N945" t="s">
        <v>10</v>
      </c>
      <c r="O945" t="s">
        <v>54</v>
      </c>
      <c r="P945" t="s">
        <v>946</v>
      </c>
      <c r="Q945" t="s">
        <v>2663</v>
      </c>
      <c r="R945" t="s">
        <v>1735</v>
      </c>
    </row>
    <row r="946" spans="1:18" x14ac:dyDescent="0.25">
      <c r="A946" s="28" t="str">
        <f t="shared" si="14"/>
        <v>00378522Paintsville ES325 2nd StPaintsvilleKY41240</v>
      </c>
      <c r="B946" s="29" t="s">
        <v>8225</v>
      </c>
      <c r="C946" t="s">
        <v>3215</v>
      </c>
      <c r="D946" t="s">
        <v>7242</v>
      </c>
      <c r="E946" t="s">
        <v>4961</v>
      </c>
      <c r="F946" t="s">
        <v>2385</v>
      </c>
      <c r="G946" t="s">
        <v>1676</v>
      </c>
      <c r="H946" t="s">
        <v>54</v>
      </c>
      <c r="I946" t="s">
        <v>1677</v>
      </c>
      <c r="J946" t="s">
        <v>1736</v>
      </c>
      <c r="K946" t="s">
        <v>4961</v>
      </c>
      <c r="L946" t="s">
        <v>9214</v>
      </c>
      <c r="M946" t="s">
        <v>3133</v>
      </c>
      <c r="N946" t="s">
        <v>10</v>
      </c>
      <c r="O946" t="s">
        <v>54</v>
      </c>
      <c r="P946" t="s">
        <v>946</v>
      </c>
      <c r="Q946" t="s">
        <v>2663</v>
      </c>
      <c r="R946" t="s">
        <v>1735</v>
      </c>
    </row>
    <row r="947" spans="1:18" x14ac:dyDescent="0.25">
      <c r="A947" s="28" t="str">
        <f t="shared" si="14"/>
        <v>00378522Paintsville ES325 2nd StPaintsvilleKY41240</v>
      </c>
      <c r="B947" s="29" t="s">
        <v>8225</v>
      </c>
      <c r="C947" t="s">
        <v>3215</v>
      </c>
      <c r="D947" t="s">
        <v>7243</v>
      </c>
      <c r="E947" t="s">
        <v>4961</v>
      </c>
      <c r="F947" t="s">
        <v>2385</v>
      </c>
      <c r="G947" t="s">
        <v>1676</v>
      </c>
      <c r="H947" t="s">
        <v>54</v>
      </c>
      <c r="I947" t="s">
        <v>1677</v>
      </c>
      <c r="J947" t="s">
        <v>1736</v>
      </c>
      <c r="K947" t="s">
        <v>4961</v>
      </c>
      <c r="L947" t="s">
        <v>9215</v>
      </c>
      <c r="M947" t="s">
        <v>3133</v>
      </c>
      <c r="N947" t="s">
        <v>10</v>
      </c>
      <c r="O947" t="s">
        <v>54</v>
      </c>
      <c r="P947" t="s">
        <v>946</v>
      </c>
      <c r="Q947" t="s">
        <v>2663</v>
      </c>
      <c r="R947" t="s">
        <v>1735</v>
      </c>
    </row>
    <row r="948" spans="1:18" x14ac:dyDescent="0.25">
      <c r="A948" s="28" t="str">
        <f t="shared" si="14"/>
        <v>00378522Liberty Elementary School2585 Liberty RdLexingtonKY40509</v>
      </c>
      <c r="B948" s="29" t="s">
        <v>8225</v>
      </c>
      <c r="C948" t="s">
        <v>3215</v>
      </c>
      <c r="D948" t="s">
        <v>7244</v>
      </c>
      <c r="E948" t="s">
        <v>6</v>
      </c>
      <c r="F948" t="s">
        <v>840</v>
      </c>
      <c r="G948" t="s">
        <v>776</v>
      </c>
      <c r="H948" t="s">
        <v>54</v>
      </c>
      <c r="I948" t="s">
        <v>789</v>
      </c>
      <c r="J948" t="s">
        <v>1736</v>
      </c>
      <c r="K948" t="s">
        <v>6</v>
      </c>
      <c r="L948" t="s">
        <v>9216</v>
      </c>
      <c r="M948" t="s">
        <v>3133</v>
      </c>
      <c r="N948" t="s">
        <v>10</v>
      </c>
      <c r="O948" t="s">
        <v>54</v>
      </c>
      <c r="P948" t="s">
        <v>946</v>
      </c>
      <c r="Q948" t="s">
        <v>2663</v>
      </c>
      <c r="R948" t="s">
        <v>1735</v>
      </c>
    </row>
    <row r="949" spans="1:18" x14ac:dyDescent="0.25">
      <c r="A949" s="28" t="str">
        <f t="shared" si="14"/>
        <v>00378522Dunn Elementary School2010 Rudy LnLouisvilleKY40207</v>
      </c>
      <c r="B949" s="29" t="s">
        <v>8225</v>
      </c>
      <c r="C949" t="s">
        <v>3215</v>
      </c>
      <c r="D949" t="s">
        <v>7245</v>
      </c>
      <c r="E949" t="s">
        <v>1446</v>
      </c>
      <c r="F949" t="s">
        <v>1447</v>
      </c>
      <c r="G949" t="s">
        <v>382</v>
      </c>
      <c r="H949" t="s">
        <v>54</v>
      </c>
      <c r="I949" t="s">
        <v>1419</v>
      </c>
      <c r="J949" t="s">
        <v>1736</v>
      </c>
      <c r="K949" t="s">
        <v>1446</v>
      </c>
      <c r="L949" t="s">
        <v>9217</v>
      </c>
      <c r="M949" t="s">
        <v>3133</v>
      </c>
      <c r="N949" t="s">
        <v>10</v>
      </c>
      <c r="O949" t="s">
        <v>54</v>
      </c>
      <c r="P949" t="s">
        <v>946</v>
      </c>
      <c r="Q949" t="s">
        <v>2663</v>
      </c>
      <c r="R949" t="s">
        <v>1735</v>
      </c>
    </row>
    <row r="950" spans="1:18" x14ac:dyDescent="0.25">
      <c r="A950" s="28" t="str">
        <f t="shared" si="14"/>
        <v>00378522Watterson ES3900 Breckenridge LnLouisvilleKY40218</v>
      </c>
      <c r="B950" s="29" t="s">
        <v>8225</v>
      </c>
      <c r="C950" t="s">
        <v>3215</v>
      </c>
      <c r="D950" t="s">
        <v>7246</v>
      </c>
      <c r="E950" t="s">
        <v>4417</v>
      </c>
      <c r="F950" t="s">
        <v>1636</v>
      </c>
      <c r="G950" t="s">
        <v>382</v>
      </c>
      <c r="H950" t="s">
        <v>54</v>
      </c>
      <c r="I950" t="s">
        <v>1539</v>
      </c>
      <c r="J950" t="s">
        <v>1736</v>
      </c>
      <c r="K950" t="s">
        <v>4417</v>
      </c>
      <c r="L950" t="s">
        <v>9218</v>
      </c>
      <c r="M950" t="s">
        <v>3133</v>
      </c>
      <c r="N950" t="s">
        <v>10</v>
      </c>
      <c r="O950" t="s">
        <v>54</v>
      </c>
      <c r="P950" t="s">
        <v>946</v>
      </c>
      <c r="Q950" t="s">
        <v>2663</v>
      </c>
      <c r="R950" t="s">
        <v>1735</v>
      </c>
    </row>
    <row r="951" spans="1:18" x14ac:dyDescent="0.25">
      <c r="A951" s="28" t="str">
        <f t="shared" si="14"/>
        <v>00378522Hillsboro Elementary SchoolPo Box 8HillsboroKY41049</v>
      </c>
      <c r="B951" s="29" t="s">
        <v>8225</v>
      </c>
      <c r="C951" t="s">
        <v>3215</v>
      </c>
      <c r="D951" t="s">
        <v>7247</v>
      </c>
      <c r="E951" t="s">
        <v>904</v>
      </c>
      <c r="F951" t="s">
        <v>4250</v>
      </c>
      <c r="G951" t="s">
        <v>905</v>
      </c>
      <c r="H951" t="s">
        <v>54</v>
      </c>
      <c r="I951" t="s">
        <v>906</v>
      </c>
      <c r="J951" t="s">
        <v>1736</v>
      </c>
      <c r="K951" t="s">
        <v>904</v>
      </c>
      <c r="L951" t="s">
        <v>9219</v>
      </c>
      <c r="M951" t="s">
        <v>3133</v>
      </c>
      <c r="N951" t="s">
        <v>10</v>
      </c>
      <c r="O951" t="s">
        <v>54</v>
      </c>
      <c r="P951" t="s">
        <v>946</v>
      </c>
      <c r="Q951" t="s">
        <v>2663</v>
      </c>
      <c r="R951" t="s">
        <v>1735</v>
      </c>
    </row>
    <row r="952" spans="1:18" x14ac:dyDescent="0.25">
      <c r="A952" s="28" t="str">
        <f t="shared" si="14"/>
        <v>00378522Collins Lane Elementary School1 Cougar LnFrankfortKY40601</v>
      </c>
      <c r="B952" s="29" t="s">
        <v>8225</v>
      </c>
      <c r="C952" t="s">
        <v>3215</v>
      </c>
      <c r="D952" t="s">
        <v>7248</v>
      </c>
      <c r="E952" t="s">
        <v>953</v>
      </c>
      <c r="F952" t="s">
        <v>954</v>
      </c>
      <c r="G952" t="s">
        <v>10</v>
      </c>
      <c r="H952" t="s">
        <v>54</v>
      </c>
      <c r="I952" t="s">
        <v>946</v>
      </c>
      <c r="J952" t="s">
        <v>1736</v>
      </c>
      <c r="K952" t="s">
        <v>953</v>
      </c>
      <c r="L952" t="s">
        <v>9220</v>
      </c>
      <c r="M952" t="s">
        <v>3133</v>
      </c>
      <c r="N952" t="s">
        <v>10</v>
      </c>
      <c r="O952" t="s">
        <v>54</v>
      </c>
      <c r="P952" t="s">
        <v>946</v>
      </c>
      <c r="Q952" t="s">
        <v>2663</v>
      </c>
      <c r="R952" t="s">
        <v>1735</v>
      </c>
    </row>
    <row r="953" spans="1:18" x14ac:dyDescent="0.25">
      <c r="A953" s="28" t="str">
        <f t="shared" si="14"/>
        <v>00378522Gallatin Co ES25 Boaz DrWarsawKY41095</v>
      </c>
      <c r="B953" s="29" t="s">
        <v>8225</v>
      </c>
      <c r="C953" t="s">
        <v>3215</v>
      </c>
      <c r="D953" t="s">
        <v>7249</v>
      </c>
      <c r="E953" t="s">
        <v>4288</v>
      </c>
      <c r="F953" t="s">
        <v>1012</v>
      </c>
      <c r="G953" t="s">
        <v>1013</v>
      </c>
      <c r="H953" t="s">
        <v>54</v>
      </c>
      <c r="I953" t="s">
        <v>1014</v>
      </c>
      <c r="J953" t="s">
        <v>1736</v>
      </c>
      <c r="K953" t="s">
        <v>4288</v>
      </c>
      <c r="L953" t="s">
        <v>9221</v>
      </c>
      <c r="M953" t="s">
        <v>3133</v>
      </c>
      <c r="N953" t="s">
        <v>10</v>
      </c>
      <c r="O953" t="s">
        <v>54</v>
      </c>
      <c r="P953" t="s">
        <v>946</v>
      </c>
      <c r="Q953" t="s">
        <v>2663</v>
      </c>
      <c r="R953" t="s">
        <v>1735</v>
      </c>
    </row>
    <row r="954" spans="1:18" x14ac:dyDescent="0.25">
      <c r="A954" s="28" t="str">
        <f t="shared" si="14"/>
        <v>00378522Sandersville ES3025 Sandersville RdLexingtonKY40511</v>
      </c>
      <c r="B954" s="29" t="s">
        <v>8225</v>
      </c>
      <c r="C954" t="s">
        <v>3215</v>
      </c>
      <c r="D954" t="s">
        <v>7250</v>
      </c>
      <c r="E954" t="s">
        <v>4241</v>
      </c>
      <c r="F954" t="s">
        <v>862</v>
      </c>
      <c r="G954" t="s">
        <v>776</v>
      </c>
      <c r="H954" t="s">
        <v>54</v>
      </c>
      <c r="I954" t="s">
        <v>810</v>
      </c>
      <c r="J954" t="s">
        <v>1736</v>
      </c>
      <c r="K954" t="s">
        <v>4241</v>
      </c>
      <c r="L954" t="s">
        <v>9222</v>
      </c>
      <c r="M954" t="s">
        <v>3133</v>
      </c>
      <c r="N954" t="s">
        <v>10</v>
      </c>
      <c r="O954" t="s">
        <v>54</v>
      </c>
      <c r="P954" t="s">
        <v>946</v>
      </c>
      <c r="Q954" t="s">
        <v>2663</v>
      </c>
      <c r="R954" t="s">
        <v>1735</v>
      </c>
    </row>
    <row r="955" spans="1:18" x14ac:dyDescent="0.25">
      <c r="A955" s="28" t="str">
        <f t="shared" si="14"/>
        <v>00378522H W Wilkey Elementary School130 Wallace AveLeitchfieldKY42754</v>
      </c>
      <c r="B955" s="29" t="s">
        <v>8225</v>
      </c>
      <c r="C955" t="s">
        <v>3215</v>
      </c>
      <c r="D955" t="s">
        <v>7251</v>
      </c>
      <c r="E955" t="s">
        <v>1098</v>
      </c>
      <c r="F955" t="s">
        <v>1099</v>
      </c>
      <c r="G955" t="s">
        <v>1100</v>
      </c>
      <c r="H955" t="s">
        <v>54</v>
      </c>
      <c r="I955" t="s">
        <v>1101</v>
      </c>
      <c r="J955" t="s">
        <v>1736</v>
      </c>
      <c r="K955" t="s">
        <v>1098</v>
      </c>
      <c r="L955" t="s">
        <v>9223</v>
      </c>
      <c r="M955" t="s">
        <v>3133</v>
      </c>
      <c r="N955" t="s">
        <v>10</v>
      </c>
      <c r="O955" t="s">
        <v>54</v>
      </c>
      <c r="P955" t="s">
        <v>946</v>
      </c>
      <c r="Q955" t="s">
        <v>2663</v>
      </c>
      <c r="R955" t="s">
        <v>1735</v>
      </c>
    </row>
    <row r="956" spans="1:18" x14ac:dyDescent="0.25">
      <c r="A956" s="28" t="str">
        <f t="shared" ref="A956:A1019" si="15">R956&amp;K956&amp;F956&amp;G956&amp;H956&amp;I956</f>
        <v>00378522Mary Todd Elementary School551 Parkside DrLexingtonKY40505</v>
      </c>
      <c r="B956" s="29" t="s">
        <v>8225</v>
      </c>
      <c r="C956" t="s">
        <v>3215</v>
      </c>
      <c r="D956" t="s">
        <v>7252</v>
      </c>
      <c r="E956" t="s">
        <v>842</v>
      </c>
      <c r="F956" t="s">
        <v>843</v>
      </c>
      <c r="G956" t="s">
        <v>776</v>
      </c>
      <c r="H956" t="s">
        <v>54</v>
      </c>
      <c r="I956" t="s">
        <v>781</v>
      </c>
      <c r="J956" t="s">
        <v>1736</v>
      </c>
      <c r="K956" t="s">
        <v>842</v>
      </c>
      <c r="L956" t="s">
        <v>9224</v>
      </c>
      <c r="M956" t="s">
        <v>3133</v>
      </c>
      <c r="N956" t="s">
        <v>10</v>
      </c>
      <c r="O956" t="s">
        <v>54</v>
      </c>
      <c r="P956" t="s">
        <v>946</v>
      </c>
      <c r="Q956" t="s">
        <v>2663</v>
      </c>
      <c r="R956" t="s">
        <v>1735</v>
      </c>
    </row>
    <row r="957" spans="1:18" x14ac:dyDescent="0.25">
      <c r="A957" s="28" t="str">
        <f t="shared" si="15"/>
        <v>00378522Westridge ES200 Oak Ridge DrFrankfortKY40601</v>
      </c>
      <c r="B957" s="29" t="s">
        <v>8225</v>
      </c>
      <c r="C957" t="s">
        <v>3215</v>
      </c>
      <c r="D957" t="s">
        <v>7253</v>
      </c>
      <c r="E957" t="s">
        <v>4281</v>
      </c>
      <c r="F957" t="s">
        <v>959</v>
      </c>
      <c r="G957" t="s">
        <v>10</v>
      </c>
      <c r="H957" t="s">
        <v>54</v>
      </c>
      <c r="I957" t="s">
        <v>946</v>
      </c>
      <c r="J957" t="s">
        <v>1736</v>
      </c>
      <c r="K957" t="s">
        <v>4281</v>
      </c>
      <c r="L957" t="s">
        <v>9225</v>
      </c>
      <c r="M957" t="s">
        <v>3133</v>
      </c>
      <c r="N957" t="s">
        <v>10</v>
      </c>
      <c r="O957" t="s">
        <v>54</v>
      </c>
      <c r="P957" t="s">
        <v>946</v>
      </c>
      <c r="Q957" t="s">
        <v>2663</v>
      </c>
      <c r="R957" t="s">
        <v>1735</v>
      </c>
    </row>
    <row r="958" spans="1:18" x14ac:dyDescent="0.25">
      <c r="A958" s="28" t="str">
        <f t="shared" si="15"/>
        <v>00378522Westridge ES200 Oak Ridge DrFrankfortKY40601</v>
      </c>
      <c r="B958" s="29" t="s">
        <v>8225</v>
      </c>
      <c r="C958" t="s">
        <v>3215</v>
      </c>
      <c r="D958" t="s">
        <v>7254</v>
      </c>
      <c r="E958" t="s">
        <v>4281</v>
      </c>
      <c r="F958" t="s">
        <v>959</v>
      </c>
      <c r="G958" t="s">
        <v>10</v>
      </c>
      <c r="H958" t="s">
        <v>54</v>
      </c>
      <c r="I958" t="s">
        <v>946</v>
      </c>
      <c r="J958" t="s">
        <v>1736</v>
      </c>
      <c r="K958" t="s">
        <v>4281</v>
      </c>
      <c r="L958" t="s">
        <v>9226</v>
      </c>
      <c r="M958" t="s">
        <v>3133</v>
      </c>
      <c r="N958" t="s">
        <v>10</v>
      </c>
      <c r="O958" t="s">
        <v>54</v>
      </c>
      <c r="P958" t="s">
        <v>946</v>
      </c>
      <c r="Q958" t="s">
        <v>2663</v>
      </c>
      <c r="R958" t="s">
        <v>1735</v>
      </c>
    </row>
    <row r="959" spans="1:18" x14ac:dyDescent="0.25">
      <c r="A959" s="28" t="str">
        <f t="shared" si="15"/>
        <v>00378522Clarkson Elementary School310 Millerstown StClarksonKY42726</v>
      </c>
      <c r="B959" s="29" t="s">
        <v>8225</v>
      </c>
      <c r="C959" t="s">
        <v>3215</v>
      </c>
      <c r="D959" t="s">
        <v>7255</v>
      </c>
      <c r="E959" t="s">
        <v>1093</v>
      </c>
      <c r="F959" t="s">
        <v>1094</v>
      </c>
      <c r="G959" t="s">
        <v>1095</v>
      </c>
      <c r="H959" t="s">
        <v>54</v>
      </c>
      <c r="I959" t="s">
        <v>1096</v>
      </c>
      <c r="J959" t="s">
        <v>1736</v>
      </c>
      <c r="K959" t="s">
        <v>1093</v>
      </c>
      <c r="L959" t="s">
        <v>9227</v>
      </c>
      <c r="M959" t="s">
        <v>3133</v>
      </c>
      <c r="N959" t="s">
        <v>10</v>
      </c>
      <c r="O959" t="s">
        <v>54</v>
      </c>
      <c r="P959" t="s">
        <v>946</v>
      </c>
      <c r="Q959" t="s">
        <v>2663</v>
      </c>
      <c r="R959" t="s">
        <v>1735</v>
      </c>
    </row>
    <row r="960" spans="1:18" x14ac:dyDescent="0.25">
      <c r="A960" s="28" t="str">
        <f t="shared" si="15"/>
        <v>00378522Lancaster Elementary School205 Lexington StLancasterKY40444</v>
      </c>
      <c r="B960" s="29" t="s">
        <v>8225</v>
      </c>
      <c r="C960" t="s">
        <v>3215</v>
      </c>
      <c r="D960" t="s">
        <v>7256</v>
      </c>
      <c r="E960" t="s">
        <v>1023</v>
      </c>
      <c r="F960" t="s">
        <v>1024</v>
      </c>
      <c r="G960" t="s">
        <v>1020</v>
      </c>
      <c r="H960" t="s">
        <v>54</v>
      </c>
      <c r="I960" t="s">
        <v>1021</v>
      </c>
      <c r="J960" t="s">
        <v>1736</v>
      </c>
      <c r="K960" t="s">
        <v>1023</v>
      </c>
      <c r="L960" t="s">
        <v>9228</v>
      </c>
      <c r="M960" t="s">
        <v>3133</v>
      </c>
      <c r="N960" t="s">
        <v>10</v>
      </c>
      <c r="O960" t="s">
        <v>54</v>
      </c>
      <c r="P960" t="s">
        <v>946</v>
      </c>
      <c r="Q960" t="s">
        <v>2663</v>
      </c>
      <c r="R960" t="s">
        <v>1735</v>
      </c>
    </row>
    <row r="961" spans="1:18" x14ac:dyDescent="0.25">
      <c r="A961" s="28" t="str">
        <f t="shared" si="15"/>
        <v>00378522Second Street School506 W 2nd StFrankfortKY40601</v>
      </c>
      <c r="B961" s="29" t="s">
        <v>8225</v>
      </c>
      <c r="C961" t="s">
        <v>3215</v>
      </c>
      <c r="D961" t="s">
        <v>7257</v>
      </c>
      <c r="E961" t="s">
        <v>944</v>
      </c>
      <c r="F961" t="s">
        <v>945</v>
      </c>
      <c r="G961" t="s">
        <v>10</v>
      </c>
      <c r="H961" t="s">
        <v>54</v>
      </c>
      <c r="I961" t="s">
        <v>946</v>
      </c>
      <c r="J961" t="s">
        <v>1736</v>
      </c>
      <c r="K961" t="s">
        <v>944</v>
      </c>
      <c r="L961" t="s">
        <v>9229</v>
      </c>
      <c r="M961" t="s">
        <v>3133</v>
      </c>
      <c r="N961" t="s">
        <v>10</v>
      </c>
      <c r="O961" t="s">
        <v>54</v>
      </c>
      <c r="P961" t="s">
        <v>946</v>
      </c>
      <c r="Q961" t="s">
        <v>2663</v>
      </c>
      <c r="R961" t="s">
        <v>1735</v>
      </c>
    </row>
    <row r="962" spans="1:18" x14ac:dyDescent="0.25">
      <c r="A962" s="28" t="str">
        <f t="shared" si="15"/>
        <v>00378522Crittenden-Mt Zion Elem School270 Crittenden Mount Zion RdDry RidgeKY41035</v>
      </c>
      <c r="B962" s="29" t="s">
        <v>8225</v>
      </c>
      <c r="C962" t="s">
        <v>3215</v>
      </c>
      <c r="D962" t="s">
        <v>7258</v>
      </c>
      <c r="E962" t="s">
        <v>1039</v>
      </c>
      <c r="F962" t="s">
        <v>1040</v>
      </c>
      <c r="G962" t="s">
        <v>1041</v>
      </c>
      <c r="H962" t="s">
        <v>54</v>
      </c>
      <c r="I962" t="s">
        <v>1042</v>
      </c>
      <c r="J962" t="s">
        <v>1736</v>
      </c>
      <c r="K962" t="s">
        <v>1039</v>
      </c>
      <c r="L962" t="s">
        <v>9230</v>
      </c>
      <c r="M962" t="s">
        <v>3133</v>
      </c>
      <c r="N962" t="s">
        <v>10</v>
      </c>
      <c r="O962" t="s">
        <v>54</v>
      </c>
      <c r="P962" t="s">
        <v>946</v>
      </c>
      <c r="Q962" t="s">
        <v>2663</v>
      </c>
      <c r="R962" t="s">
        <v>1735</v>
      </c>
    </row>
    <row r="963" spans="1:18" x14ac:dyDescent="0.25">
      <c r="A963" s="28" t="str">
        <f t="shared" si="15"/>
        <v>00378522West Point Independent School209 N 13th StWest PointKY40177</v>
      </c>
      <c r="B963" s="29" t="s">
        <v>8225</v>
      </c>
      <c r="C963" t="s">
        <v>3215</v>
      </c>
      <c r="D963" t="s">
        <v>7259</v>
      </c>
      <c r="E963" t="s">
        <v>2830</v>
      </c>
      <c r="F963" t="s">
        <v>2831</v>
      </c>
      <c r="G963" t="s">
        <v>390</v>
      </c>
      <c r="H963" t="s">
        <v>54</v>
      </c>
      <c r="I963" t="s">
        <v>391</v>
      </c>
      <c r="J963" t="s">
        <v>1736</v>
      </c>
      <c r="K963" t="s">
        <v>2830</v>
      </c>
      <c r="L963" t="s">
        <v>9231</v>
      </c>
      <c r="M963" t="s">
        <v>3133</v>
      </c>
      <c r="N963" t="s">
        <v>10</v>
      </c>
      <c r="O963" t="s">
        <v>54</v>
      </c>
      <c r="P963" t="s">
        <v>946</v>
      </c>
      <c r="Q963" t="s">
        <v>2663</v>
      </c>
      <c r="R963" t="s">
        <v>1735</v>
      </c>
    </row>
    <row r="964" spans="1:18" x14ac:dyDescent="0.25">
      <c r="A964" s="28" t="str">
        <f t="shared" si="15"/>
        <v>00378522Niagara Elementary School13043 State Route 136 EHendersonKY42420</v>
      </c>
      <c r="B964" s="29" t="s">
        <v>8225</v>
      </c>
      <c r="C964" t="s">
        <v>3215</v>
      </c>
      <c r="D964" t="s">
        <v>7260</v>
      </c>
      <c r="E964" t="s">
        <v>1281</v>
      </c>
      <c r="F964" t="s">
        <v>1282</v>
      </c>
      <c r="G964" t="s">
        <v>1269</v>
      </c>
      <c r="H964" t="s">
        <v>54</v>
      </c>
      <c r="I964" t="s">
        <v>1270</v>
      </c>
      <c r="J964" t="s">
        <v>1736</v>
      </c>
      <c r="K964" t="s">
        <v>1281</v>
      </c>
      <c r="L964" t="s">
        <v>9232</v>
      </c>
      <c r="M964" t="s">
        <v>3133</v>
      </c>
      <c r="N964" t="s">
        <v>10</v>
      </c>
      <c r="O964" t="s">
        <v>54</v>
      </c>
      <c r="P964" t="s">
        <v>946</v>
      </c>
      <c r="Q964" t="s">
        <v>2663</v>
      </c>
      <c r="R964" t="s">
        <v>1735</v>
      </c>
    </row>
    <row r="965" spans="1:18" x14ac:dyDescent="0.25">
      <c r="A965" s="28" t="str">
        <f t="shared" si="15"/>
        <v>00378522Mason-Corinth Elem School225 Heekin RdWilliamstownKY41097</v>
      </c>
      <c r="B965" s="29" t="s">
        <v>8225</v>
      </c>
      <c r="C965" t="s">
        <v>3215</v>
      </c>
      <c r="D965" t="s">
        <v>7261</v>
      </c>
      <c r="E965" t="s">
        <v>1047</v>
      </c>
      <c r="F965" t="s">
        <v>1048</v>
      </c>
      <c r="G965" t="s">
        <v>1049</v>
      </c>
      <c r="H965" t="s">
        <v>54</v>
      </c>
      <c r="I965" t="s">
        <v>1050</v>
      </c>
      <c r="J965" t="s">
        <v>1736</v>
      </c>
      <c r="K965" t="s">
        <v>1047</v>
      </c>
      <c r="L965" t="s">
        <v>9233</v>
      </c>
      <c r="M965" t="s">
        <v>3133</v>
      </c>
      <c r="N965" t="s">
        <v>10</v>
      </c>
      <c r="O965" t="s">
        <v>54</v>
      </c>
      <c r="P965" t="s">
        <v>946</v>
      </c>
      <c r="Q965" t="s">
        <v>2663</v>
      </c>
      <c r="R965" t="s">
        <v>1735</v>
      </c>
    </row>
    <row r="966" spans="1:18" x14ac:dyDescent="0.25">
      <c r="A966" s="28" t="str">
        <f t="shared" si="15"/>
        <v>00378522Caneyville Elementary School521 E Maple StCaneyvilleKY42721</v>
      </c>
      <c r="B966" s="29" t="s">
        <v>8225</v>
      </c>
      <c r="C966" t="s">
        <v>3215</v>
      </c>
      <c r="D966" t="s">
        <v>7262</v>
      </c>
      <c r="E966" t="s">
        <v>1088</v>
      </c>
      <c r="F966" t="s">
        <v>1089</v>
      </c>
      <c r="G966" t="s">
        <v>1090</v>
      </c>
      <c r="H966" t="s">
        <v>54</v>
      </c>
      <c r="I966" t="s">
        <v>1091</v>
      </c>
      <c r="J966" t="s">
        <v>1736</v>
      </c>
      <c r="K966" t="s">
        <v>1088</v>
      </c>
      <c r="L966" t="s">
        <v>9234</v>
      </c>
      <c r="M966" t="s">
        <v>3133</v>
      </c>
      <c r="N966" t="s">
        <v>10</v>
      </c>
      <c r="O966" t="s">
        <v>54</v>
      </c>
      <c r="P966" t="s">
        <v>946</v>
      </c>
      <c r="Q966" t="s">
        <v>2663</v>
      </c>
      <c r="R966" t="s">
        <v>1735</v>
      </c>
    </row>
    <row r="967" spans="1:18" x14ac:dyDescent="0.25">
      <c r="A967" s="28" t="str">
        <f t="shared" si="15"/>
        <v>00378522Cecilia Valley ES931 E Main StCeciliaKY42724</v>
      </c>
      <c r="B967" s="29" t="s">
        <v>8225</v>
      </c>
      <c r="C967" t="s">
        <v>3215</v>
      </c>
      <c r="D967" t="s">
        <v>7263</v>
      </c>
      <c r="E967" t="s">
        <v>4349</v>
      </c>
      <c r="F967" t="s">
        <v>1146</v>
      </c>
      <c r="G967" t="s">
        <v>1147</v>
      </c>
      <c r="H967" t="s">
        <v>54</v>
      </c>
      <c r="I967" t="s">
        <v>1148</v>
      </c>
      <c r="J967" t="s">
        <v>1736</v>
      </c>
      <c r="K967" t="s">
        <v>4349</v>
      </c>
      <c r="L967" t="s">
        <v>9235</v>
      </c>
      <c r="M967" t="s">
        <v>3133</v>
      </c>
      <c r="N967" t="s">
        <v>10</v>
      </c>
      <c r="O967" t="s">
        <v>54</v>
      </c>
      <c r="P967" t="s">
        <v>946</v>
      </c>
      <c r="Q967" t="s">
        <v>2663</v>
      </c>
      <c r="R967" t="s">
        <v>1735</v>
      </c>
    </row>
    <row r="968" spans="1:18" x14ac:dyDescent="0.25">
      <c r="A968" s="28" t="str">
        <f t="shared" si="15"/>
        <v>00378522Rineyville ES275 Rineyville School RdRineyvilleKY40162</v>
      </c>
      <c r="B968" s="29" t="s">
        <v>8225</v>
      </c>
      <c r="C968" t="s">
        <v>3215</v>
      </c>
      <c r="D968" t="s">
        <v>7264</v>
      </c>
      <c r="E968" t="s">
        <v>4364</v>
      </c>
      <c r="F968" t="s">
        <v>1170</v>
      </c>
      <c r="G968" t="s">
        <v>1171</v>
      </c>
      <c r="H968" t="s">
        <v>54</v>
      </c>
      <c r="I968" t="s">
        <v>1172</v>
      </c>
      <c r="J968" t="s">
        <v>1736</v>
      </c>
      <c r="K968" t="s">
        <v>4364</v>
      </c>
      <c r="L968" t="s">
        <v>9236</v>
      </c>
      <c r="M968" t="s">
        <v>3133</v>
      </c>
      <c r="N968" t="s">
        <v>10</v>
      </c>
      <c r="O968" t="s">
        <v>54</v>
      </c>
      <c r="P968" t="s">
        <v>946</v>
      </c>
      <c r="Q968" t="s">
        <v>2663</v>
      </c>
      <c r="R968" t="s">
        <v>1735</v>
      </c>
    </row>
    <row r="969" spans="1:18" x14ac:dyDescent="0.25">
      <c r="A969" s="28" t="str">
        <f t="shared" si="15"/>
        <v>00378522Munfordville Elementary School505 W Union StMunfordvilleKY42765</v>
      </c>
      <c r="B969" s="29" t="s">
        <v>8225</v>
      </c>
      <c r="C969" t="s">
        <v>3215</v>
      </c>
      <c r="D969" t="s">
        <v>7265</v>
      </c>
      <c r="E969" t="s">
        <v>1250</v>
      </c>
      <c r="F969" t="s">
        <v>1251</v>
      </c>
      <c r="G969" t="s">
        <v>1252</v>
      </c>
      <c r="H969" t="s">
        <v>54</v>
      </c>
      <c r="I969" t="s">
        <v>1253</v>
      </c>
      <c r="J969" t="s">
        <v>1736</v>
      </c>
      <c r="K969" t="s">
        <v>1250</v>
      </c>
      <c r="L969" t="s">
        <v>9237</v>
      </c>
      <c r="M969" t="s">
        <v>3133</v>
      </c>
      <c r="N969" t="s">
        <v>10</v>
      </c>
      <c r="O969" t="s">
        <v>54</v>
      </c>
      <c r="P969" t="s">
        <v>946</v>
      </c>
      <c r="Q969" t="s">
        <v>2663</v>
      </c>
      <c r="R969" t="s">
        <v>1735</v>
      </c>
    </row>
    <row r="970" spans="1:18" x14ac:dyDescent="0.25">
      <c r="A970" s="28" t="str">
        <f t="shared" si="15"/>
        <v>00378522Argillite Elementary School4157 State Route 1ArgilliteKY41121</v>
      </c>
      <c r="B970" s="29" t="s">
        <v>8225</v>
      </c>
      <c r="C970" t="s">
        <v>3215</v>
      </c>
      <c r="D970" t="s">
        <v>7266</v>
      </c>
      <c r="E970" t="s">
        <v>1113</v>
      </c>
      <c r="F970" t="s">
        <v>1114</v>
      </c>
      <c r="G970" t="s">
        <v>1115</v>
      </c>
      <c r="H970" t="s">
        <v>54</v>
      </c>
      <c r="I970" t="s">
        <v>1116</v>
      </c>
      <c r="J970" t="s">
        <v>1736</v>
      </c>
      <c r="K970" t="s">
        <v>1113</v>
      </c>
      <c r="L970" t="s">
        <v>9238</v>
      </c>
      <c r="M970" t="s">
        <v>3133</v>
      </c>
      <c r="N970" t="s">
        <v>10</v>
      </c>
      <c r="O970" t="s">
        <v>54</v>
      </c>
      <c r="P970" t="s">
        <v>946</v>
      </c>
      <c r="Q970" t="s">
        <v>2663</v>
      </c>
      <c r="R970" t="s">
        <v>1735</v>
      </c>
    </row>
    <row r="971" spans="1:18" x14ac:dyDescent="0.25">
      <c r="A971" s="28" t="str">
        <f t="shared" si="15"/>
        <v>00378522Campbell Elementary School550 Rams BlvdRacelandKY41169</v>
      </c>
      <c r="B971" s="29" t="s">
        <v>8225</v>
      </c>
      <c r="C971" t="s">
        <v>3215</v>
      </c>
      <c r="D971" t="s">
        <v>7267</v>
      </c>
      <c r="E971" t="s">
        <v>2536</v>
      </c>
      <c r="F971" t="s">
        <v>2537</v>
      </c>
      <c r="G971" t="s">
        <v>2538</v>
      </c>
      <c r="H971" t="s">
        <v>54</v>
      </c>
      <c r="I971" t="s">
        <v>2539</v>
      </c>
      <c r="J971" t="s">
        <v>1736</v>
      </c>
      <c r="K971" t="s">
        <v>2536</v>
      </c>
      <c r="L971" t="s">
        <v>9239</v>
      </c>
      <c r="M971" t="s">
        <v>3133</v>
      </c>
      <c r="N971" t="s">
        <v>10</v>
      </c>
      <c r="O971" t="s">
        <v>54</v>
      </c>
      <c r="P971" t="s">
        <v>946</v>
      </c>
      <c r="Q971" t="s">
        <v>2663</v>
      </c>
      <c r="R971" t="s">
        <v>1735</v>
      </c>
    </row>
    <row r="972" spans="1:18" x14ac:dyDescent="0.25">
      <c r="A972" s="28" t="str">
        <f t="shared" si="15"/>
        <v>00378522Gutermuth Elementary School1500 Sanders LnLouisvilleKY40216</v>
      </c>
      <c r="B972" s="29" t="s">
        <v>8225</v>
      </c>
      <c r="C972" t="s">
        <v>3215</v>
      </c>
      <c r="D972" t="s">
        <v>7268</v>
      </c>
      <c r="E972" t="s">
        <v>1490</v>
      </c>
      <c r="F972" t="s">
        <v>1491</v>
      </c>
      <c r="G972" t="s">
        <v>382</v>
      </c>
      <c r="H972" t="s">
        <v>54</v>
      </c>
      <c r="I972" t="s">
        <v>1440</v>
      </c>
      <c r="J972" t="s">
        <v>1736</v>
      </c>
      <c r="K972" t="s">
        <v>1490</v>
      </c>
      <c r="L972" t="s">
        <v>9240</v>
      </c>
      <c r="M972" t="s">
        <v>3133</v>
      </c>
      <c r="N972" t="s">
        <v>10</v>
      </c>
      <c r="O972" t="s">
        <v>54</v>
      </c>
      <c r="P972" t="s">
        <v>946</v>
      </c>
      <c r="Q972" t="s">
        <v>2663</v>
      </c>
      <c r="R972" t="s">
        <v>1735</v>
      </c>
    </row>
    <row r="973" spans="1:18" x14ac:dyDescent="0.25">
      <c r="A973" s="28" t="str">
        <f t="shared" si="15"/>
        <v>00378522North Hancock Elementary Sch330 Frank Lutrell RdLewisportKY42351</v>
      </c>
      <c r="B973" s="29" t="s">
        <v>8225</v>
      </c>
      <c r="C973" t="s">
        <v>3215</v>
      </c>
      <c r="D973" t="s">
        <v>7269</v>
      </c>
      <c r="E973" t="s">
        <v>1134</v>
      </c>
      <c r="F973" t="s">
        <v>1135</v>
      </c>
      <c r="G973" t="s">
        <v>1136</v>
      </c>
      <c r="H973" t="s">
        <v>54</v>
      </c>
      <c r="I973" t="s">
        <v>1137</v>
      </c>
      <c r="J973" t="s">
        <v>1736</v>
      </c>
      <c r="K973" t="s">
        <v>1134</v>
      </c>
      <c r="L973" t="s">
        <v>9241</v>
      </c>
      <c r="M973" t="s">
        <v>3133</v>
      </c>
      <c r="N973" t="s">
        <v>10</v>
      </c>
      <c r="O973" t="s">
        <v>54</v>
      </c>
      <c r="P973" t="s">
        <v>946</v>
      </c>
      <c r="Q973" t="s">
        <v>2663</v>
      </c>
      <c r="R973" t="s">
        <v>1735</v>
      </c>
    </row>
    <row r="974" spans="1:18" x14ac:dyDescent="0.25">
      <c r="A974" s="28" t="str">
        <f t="shared" si="15"/>
        <v>00378522North Park ES1080 S Logsdon PkwyRadcliffKY40160</v>
      </c>
      <c r="B974" s="29" t="s">
        <v>8225</v>
      </c>
      <c r="C974" t="s">
        <v>3215</v>
      </c>
      <c r="D974" t="s">
        <v>7270</v>
      </c>
      <c r="E974" t="s">
        <v>4350</v>
      </c>
      <c r="F974" t="s">
        <v>1168</v>
      </c>
      <c r="G974" t="s">
        <v>1163</v>
      </c>
      <c r="H974" t="s">
        <v>54</v>
      </c>
      <c r="I974" t="s">
        <v>1164</v>
      </c>
      <c r="J974" t="s">
        <v>1736</v>
      </c>
      <c r="K974" t="s">
        <v>4350</v>
      </c>
      <c r="L974" t="s">
        <v>9242</v>
      </c>
      <c r="M974" t="s">
        <v>3133</v>
      </c>
      <c r="N974" t="s">
        <v>10</v>
      </c>
      <c r="O974" t="s">
        <v>54</v>
      </c>
      <c r="P974" t="s">
        <v>946</v>
      </c>
      <c r="Q974" t="s">
        <v>2663</v>
      </c>
      <c r="R974" t="s">
        <v>1735</v>
      </c>
    </row>
    <row r="975" spans="1:18" x14ac:dyDescent="0.25">
      <c r="A975" s="28" t="str">
        <f t="shared" si="15"/>
        <v>00378522Jefferson Elementary School315 Jackson StHendersonKY42420</v>
      </c>
      <c r="B975" s="29" t="s">
        <v>8225</v>
      </c>
      <c r="C975" t="s">
        <v>3215</v>
      </c>
      <c r="D975" t="s">
        <v>7271</v>
      </c>
      <c r="E975" t="s">
        <v>1278</v>
      </c>
      <c r="F975" t="s">
        <v>1279</v>
      </c>
      <c r="G975" t="s">
        <v>1269</v>
      </c>
      <c r="H975" t="s">
        <v>54</v>
      </c>
      <c r="I975" t="s">
        <v>1270</v>
      </c>
      <c r="J975" t="s">
        <v>1736</v>
      </c>
      <c r="K975" t="s">
        <v>1278</v>
      </c>
      <c r="L975" t="s">
        <v>9243</v>
      </c>
      <c r="M975" t="s">
        <v>3133</v>
      </c>
      <c r="N975" t="s">
        <v>10</v>
      </c>
      <c r="O975" t="s">
        <v>54</v>
      </c>
      <c r="P975" t="s">
        <v>946</v>
      </c>
      <c r="Q975" t="s">
        <v>2663</v>
      </c>
      <c r="R975" t="s">
        <v>1735</v>
      </c>
    </row>
    <row r="976" spans="1:18" x14ac:dyDescent="0.25">
      <c r="A976" s="28" t="str">
        <f t="shared" si="15"/>
        <v>00378522Greysbranch Elementary School1487 Ohio River RdGreenupKY41144</v>
      </c>
      <c r="B976" s="29" t="s">
        <v>8225</v>
      </c>
      <c r="C976" t="s">
        <v>3215</v>
      </c>
      <c r="D976" t="s">
        <v>7272</v>
      </c>
      <c r="E976" t="s">
        <v>1118</v>
      </c>
      <c r="F976" t="s">
        <v>1119</v>
      </c>
      <c r="G976" t="s">
        <v>1120</v>
      </c>
      <c r="H976" t="s">
        <v>54</v>
      </c>
      <c r="I976" t="s">
        <v>1121</v>
      </c>
      <c r="J976" t="s">
        <v>1736</v>
      </c>
      <c r="K976" t="s">
        <v>1118</v>
      </c>
      <c r="L976" t="s">
        <v>9244</v>
      </c>
      <c r="M976" t="s">
        <v>3133</v>
      </c>
      <c r="N976" t="s">
        <v>10</v>
      </c>
      <c r="O976" t="s">
        <v>54</v>
      </c>
      <c r="P976" t="s">
        <v>946</v>
      </c>
      <c r="Q976" t="s">
        <v>2663</v>
      </c>
      <c r="R976" t="s">
        <v>1735</v>
      </c>
    </row>
    <row r="977" spans="1:18" x14ac:dyDescent="0.25">
      <c r="A977" s="28" t="str">
        <f t="shared" si="15"/>
        <v>00378522McKell Elementary School28978 Us 23 HwySouth ShoreKY41175</v>
      </c>
      <c r="B977" s="29" t="s">
        <v>8225</v>
      </c>
      <c r="C977" t="s">
        <v>3215</v>
      </c>
      <c r="D977" t="s">
        <v>7273</v>
      </c>
      <c r="E977" t="s">
        <v>1123</v>
      </c>
      <c r="F977" t="s">
        <v>1124</v>
      </c>
      <c r="G977" t="s">
        <v>1125</v>
      </c>
      <c r="H977" t="s">
        <v>54</v>
      </c>
      <c r="I977" t="s">
        <v>1126</v>
      </c>
      <c r="J977" t="s">
        <v>1736</v>
      </c>
      <c r="K977" t="s">
        <v>1123</v>
      </c>
      <c r="L977" t="s">
        <v>9245</v>
      </c>
      <c r="M977" t="s">
        <v>3133</v>
      </c>
      <c r="N977" t="s">
        <v>10</v>
      </c>
      <c r="O977" t="s">
        <v>54</v>
      </c>
      <c r="P977" t="s">
        <v>946</v>
      </c>
      <c r="Q977" t="s">
        <v>2663</v>
      </c>
      <c r="R977" t="s">
        <v>1735</v>
      </c>
    </row>
    <row r="978" spans="1:18" x14ac:dyDescent="0.25">
      <c r="A978" s="28" t="str">
        <f t="shared" si="15"/>
        <v>00378522Russell Primary School710 Red Devil LnRussellKY41169</v>
      </c>
      <c r="B978" s="29" t="s">
        <v>8225</v>
      </c>
      <c r="C978" t="s">
        <v>3215</v>
      </c>
      <c r="D978" t="s">
        <v>7274</v>
      </c>
      <c r="E978" t="s">
        <v>2593</v>
      </c>
      <c r="F978" t="s">
        <v>2594</v>
      </c>
      <c r="G978" t="s">
        <v>2595</v>
      </c>
      <c r="H978" t="s">
        <v>54</v>
      </c>
      <c r="I978" t="s">
        <v>2539</v>
      </c>
      <c r="J978" t="s">
        <v>1736</v>
      </c>
      <c r="K978" t="s">
        <v>2593</v>
      </c>
      <c r="L978" t="s">
        <v>9246</v>
      </c>
      <c r="M978" t="s">
        <v>3133</v>
      </c>
      <c r="N978" t="s">
        <v>10</v>
      </c>
      <c r="O978" t="s">
        <v>54</v>
      </c>
      <c r="P978" t="s">
        <v>946</v>
      </c>
      <c r="Q978" t="s">
        <v>2663</v>
      </c>
      <c r="R978" t="s">
        <v>1735</v>
      </c>
    </row>
    <row r="979" spans="1:18" x14ac:dyDescent="0.25">
      <c r="A979" s="28" t="str">
        <f t="shared" si="15"/>
        <v>00378522G C Burkhead ES1323 Saint John RdElizabethtownKY42701</v>
      </c>
      <c r="B979" s="29" t="s">
        <v>8225</v>
      </c>
      <c r="C979" t="s">
        <v>3215</v>
      </c>
      <c r="D979" t="s">
        <v>7275</v>
      </c>
      <c r="E979" t="s">
        <v>4327</v>
      </c>
      <c r="F979" t="s">
        <v>1154</v>
      </c>
      <c r="G979" t="s">
        <v>727</v>
      </c>
      <c r="H979" t="s">
        <v>54</v>
      </c>
      <c r="I979" t="s">
        <v>728</v>
      </c>
      <c r="J979" t="s">
        <v>1736</v>
      </c>
      <c r="K979" t="s">
        <v>4327</v>
      </c>
      <c r="L979" t="s">
        <v>9247</v>
      </c>
      <c r="M979" t="s">
        <v>3133</v>
      </c>
      <c r="N979" t="s">
        <v>10</v>
      </c>
      <c r="O979" t="s">
        <v>54</v>
      </c>
      <c r="P979" t="s">
        <v>946</v>
      </c>
      <c r="Q979" t="s">
        <v>2663</v>
      </c>
      <c r="R979" t="s">
        <v>1735</v>
      </c>
    </row>
    <row r="980" spans="1:18" x14ac:dyDescent="0.25">
      <c r="A980" s="28" t="str">
        <f t="shared" si="15"/>
        <v>00378522Athens-Chilesburg Elem School930 Jouett Creek DrLexingtonKY40509</v>
      </c>
      <c r="B980" s="29" t="s">
        <v>8225</v>
      </c>
      <c r="C980" t="s">
        <v>3215</v>
      </c>
      <c r="D980" t="s">
        <v>7276</v>
      </c>
      <c r="E980" t="s">
        <v>787</v>
      </c>
      <c r="F980" t="s">
        <v>788</v>
      </c>
      <c r="G980" t="s">
        <v>776</v>
      </c>
      <c r="H980" t="s">
        <v>54</v>
      </c>
      <c r="I980" t="s">
        <v>789</v>
      </c>
      <c r="J980" t="s">
        <v>1736</v>
      </c>
      <c r="K980" t="s">
        <v>787</v>
      </c>
      <c r="L980" t="s">
        <v>9248</v>
      </c>
      <c r="M980" t="s">
        <v>3133</v>
      </c>
      <c r="N980" t="s">
        <v>10</v>
      </c>
      <c r="O980" t="s">
        <v>54</v>
      </c>
      <c r="P980" t="s">
        <v>946</v>
      </c>
      <c r="Q980" t="s">
        <v>2663</v>
      </c>
      <c r="R980" t="s">
        <v>1735</v>
      </c>
    </row>
    <row r="981" spans="1:18" x14ac:dyDescent="0.25">
      <c r="A981" s="28" t="str">
        <f t="shared" si="15"/>
        <v>00378522Lincoln Trail ES3154 Bardstown RdElizabethtownKY42701</v>
      </c>
      <c r="B981" s="29" t="s">
        <v>8225</v>
      </c>
      <c r="C981" t="s">
        <v>3215</v>
      </c>
      <c r="D981" t="s">
        <v>7277</v>
      </c>
      <c r="E981" t="s">
        <v>4325</v>
      </c>
      <c r="F981" t="s">
        <v>1160</v>
      </c>
      <c r="G981" t="s">
        <v>727</v>
      </c>
      <c r="H981" t="s">
        <v>54</v>
      </c>
      <c r="I981" t="s">
        <v>728</v>
      </c>
      <c r="J981" t="s">
        <v>1736</v>
      </c>
      <c r="K981" t="s">
        <v>4325</v>
      </c>
      <c r="L981" t="s">
        <v>9249</v>
      </c>
      <c r="M981" t="s">
        <v>3133</v>
      </c>
      <c r="N981" t="s">
        <v>10</v>
      </c>
      <c r="O981" t="s">
        <v>54</v>
      </c>
      <c r="P981" t="s">
        <v>946</v>
      </c>
      <c r="Q981" t="s">
        <v>2663</v>
      </c>
      <c r="R981" t="s">
        <v>1735</v>
      </c>
    </row>
    <row r="982" spans="1:18" x14ac:dyDescent="0.25">
      <c r="A982" s="28" t="str">
        <f t="shared" si="15"/>
        <v>00378522Alvaton ES6350 Old Scottsville RdAlvatonKY42122</v>
      </c>
      <c r="B982" s="29" t="s">
        <v>8225</v>
      </c>
      <c r="C982" t="s">
        <v>3215</v>
      </c>
      <c r="D982" t="s">
        <v>7278</v>
      </c>
      <c r="E982" t="s">
        <v>5182</v>
      </c>
      <c r="F982" t="s">
        <v>2745</v>
      </c>
      <c r="G982" t="s">
        <v>2746</v>
      </c>
      <c r="H982" t="s">
        <v>54</v>
      </c>
      <c r="I982" t="s">
        <v>2747</v>
      </c>
      <c r="J982" t="s">
        <v>1736</v>
      </c>
      <c r="K982" t="s">
        <v>5182</v>
      </c>
      <c r="L982" t="s">
        <v>9250</v>
      </c>
      <c r="M982" t="s">
        <v>3133</v>
      </c>
      <c r="N982" t="s">
        <v>10</v>
      </c>
      <c r="O982" t="s">
        <v>54</v>
      </c>
      <c r="P982" t="s">
        <v>946</v>
      </c>
      <c r="Q982" t="s">
        <v>2663</v>
      </c>
      <c r="R982" t="s">
        <v>1735</v>
      </c>
    </row>
    <row r="983" spans="1:18" x14ac:dyDescent="0.25">
      <c r="A983" s="28" t="str">
        <f t="shared" si="15"/>
        <v>00378522Bonnieville Elementary School7874 N Dixie HwyBonnievilleKY42713</v>
      </c>
      <c r="B983" s="29" t="s">
        <v>8225</v>
      </c>
      <c r="C983" t="s">
        <v>3215</v>
      </c>
      <c r="D983" t="s">
        <v>7279</v>
      </c>
      <c r="E983" t="s">
        <v>1230</v>
      </c>
      <c r="F983" t="s">
        <v>1231</v>
      </c>
      <c r="G983" t="s">
        <v>1232</v>
      </c>
      <c r="H983" t="s">
        <v>54</v>
      </c>
      <c r="I983" t="s">
        <v>1233</v>
      </c>
      <c r="J983" t="s">
        <v>1736</v>
      </c>
      <c r="K983" t="s">
        <v>1230</v>
      </c>
      <c r="L983" t="s">
        <v>9251</v>
      </c>
      <c r="M983" t="s">
        <v>3133</v>
      </c>
      <c r="N983" t="s">
        <v>10</v>
      </c>
      <c r="O983" t="s">
        <v>54</v>
      </c>
      <c r="P983" t="s">
        <v>946</v>
      </c>
      <c r="Q983" t="s">
        <v>2663</v>
      </c>
      <c r="R983" t="s">
        <v>1735</v>
      </c>
    </row>
    <row r="984" spans="1:18" x14ac:dyDescent="0.25">
      <c r="A984" s="28" t="str">
        <f t="shared" si="15"/>
        <v>00378522Clark ES3401 Buckner LnPaducahKY42001</v>
      </c>
      <c r="B984" s="29" t="s">
        <v>8225</v>
      </c>
      <c r="C984" t="s">
        <v>3215</v>
      </c>
      <c r="D984" t="s">
        <v>7280</v>
      </c>
      <c r="E984" t="s">
        <v>4956</v>
      </c>
      <c r="F984" t="s">
        <v>2377</v>
      </c>
      <c r="G984" t="s">
        <v>2089</v>
      </c>
      <c r="H984" t="s">
        <v>54</v>
      </c>
      <c r="I984" t="s">
        <v>2090</v>
      </c>
      <c r="J984" t="s">
        <v>1736</v>
      </c>
      <c r="K984" t="s">
        <v>4956</v>
      </c>
      <c r="L984" t="s">
        <v>9252</v>
      </c>
      <c r="M984" t="s">
        <v>3133</v>
      </c>
      <c r="N984" t="s">
        <v>10</v>
      </c>
      <c r="O984" t="s">
        <v>54</v>
      </c>
      <c r="P984" t="s">
        <v>946</v>
      </c>
      <c r="Q984" t="s">
        <v>2663</v>
      </c>
      <c r="R984" t="s">
        <v>1735</v>
      </c>
    </row>
    <row r="985" spans="1:18" x14ac:dyDescent="0.25">
      <c r="A985" s="28" t="str">
        <f t="shared" si="15"/>
        <v>00378522South Heights Elem School1199 Madison StHendersonKY42420</v>
      </c>
      <c r="B985" s="29" t="s">
        <v>8225</v>
      </c>
      <c r="C985" t="s">
        <v>3215</v>
      </c>
      <c r="D985" t="s">
        <v>7281</v>
      </c>
      <c r="E985" t="s">
        <v>1284</v>
      </c>
      <c r="F985" t="s">
        <v>1285</v>
      </c>
      <c r="G985" t="s">
        <v>1269</v>
      </c>
      <c r="H985" t="s">
        <v>54</v>
      </c>
      <c r="I985" t="s">
        <v>1270</v>
      </c>
      <c r="J985" t="s">
        <v>1736</v>
      </c>
      <c r="K985" t="s">
        <v>1284</v>
      </c>
      <c r="L985" t="s">
        <v>9253</v>
      </c>
      <c r="M985" t="s">
        <v>3133</v>
      </c>
      <c r="N985" t="s">
        <v>10</v>
      </c>
      <c r="O985" t="s">
        <v>54</v>
      </c>
      <c r="P985" t="s">
        <v>946</v>
      </c>
      <c r="Q985" t="s">
        <v>2663</v>
      </c>
      <c r="R985" t="s">
        <v>1735</v>
      </c>
    </row>
    <row r="986" spans="1:18" x14ac:dyDescent="0.25">
      <c r="A986" s="28" t="str">
        <f t="shared" si="15"/>
        <v>00378522Smyrna ES6401 Outer LoopLouisvilleKY40228</v>
      </c>
      <c r="B986" s="29" t="s">
        <v>8225</v>
      </c>
      <c r="C986" t="s">
        <v>3215</v>
      </c>
      <c r="D986" t="s">
        <v>7282</v>
      </c>
      <c r="E986" t="s">
        <v>4422</v>
      </c>
      <c r="F986" t="s">
        <v>1616</v>
      </c>
      <c r="G986" t="s">
        <v>382</v>
      </c>
      <c r="H986" t="s">
        <v>54</v>
      </c>
      <c r="I986" t="s">
        <v>1556</v>
      </c>
      <c r="J986" t="s">
        <v>1736</v>
      </c>
      <c r="K986" t="s">
        <v>4422</v>
      </c>
      <c r="L986" t="s">
        <v>9254</v>
      </c>
      <c r="M986" t="s">
        <v>3133</v>
      </c>
      <c r="N986" t="s">
        <v>10</v>
      </c>
      <c r="O986" t="s">
        <v>54</v>
      </c>
      <c r="P986" t="s">
        <v>946</v>
      </c>
      <c r="Q986" t="s">
        <v>2663</v>
      </c>
      <c r="R986" t="s">
        <v>1735</v>
      </c>
    </row>
    <row r="987" spans="1:18" x14ac:dyDescent="0.25">
      <c r="A987" s="28" t="str">
        <f t="shared" si="15"/>
        <v>00378522Eastside Elementary School1226 Us Highway 62 ECynthianaKY41031</v>
      </c>
      <c r="B987" s="29" t="s">
        <v>8225</v>
      </c>
      <c r="C987" t="s">
        <v>3215</v>
      </c>
      <c r="D987" t="s">
        <v>7283</v>
      </c>
      <c r="E987" t="s">
        <v>1216</v>
      </c>
      <c r="F987" t="s">
        <v>1217</v>
      </c>
      <c r="G987" t="s">
        <v>1218</v>
      </c>
      <c r="H987" t="s">
        <v>54</v>
      </c>
      <c r="I987" t="s">
        <v>1219</v>
      </c>
      <c r="J987" t="s">
        <v>1736</v>
      </c>
      <c r="K987" t="s">
        <v>1216</v>
      </c>
      <c r="L987" t="s">
        <v>9255</v>
      </c>
      <c r="M987" t="s">
        <v>3133</v>
      </c>
      <c r="N987" t="s">
        <v>10</v>
      </c>
      <c r="O987" t="s">
        <v>54</v>
      </c>
      <c r="P987" t="s">
        <v>946</v>
      </c>
      <c r="Q987" t="s">
        <v>2663</v>
      </c>
      <c r="R987" t="s">
        <v>1735</v>
      </c>
    </row>
    <row r="988" spans="1:18" x14ac:dyDescent="0.25">
      <c r="A988" s="28" t="str">
        <f t="shared" si="15"/>
        <v>00378522Eastside Elementary School1226 Us Highway 62 ECynthianaKY41031</v>
      </c>
      <c r="B988" s="29" t="s">
        <v>8225</v>
      </c>
      <c r="C988" t="s">
        <v>3215</v>
      </c>
      <c r="D988" t="s">
        <v>7284</v>
      </c>
      <c r="E988" t="s">
        <v>1216</v>
      </c>
      <c r="F988" t="s">
        <v>1217</v>
      </c>
      <c r="G988" t="s">
        <v>1218</v>
      </c>
      <c r="H988" t="s">
        <v>54</v>
      </c>
      <c r="I988" t="s">
        <v>1219</v>
      </c>
      <c r="J988" t="s">
        <v>1736</v>
      </c>
      <c r="K988" t="s">
        <v>1216</v>
      </c>
      <c r="L988" t="s">
        <v>9256</v>
      </c>
      <c r="M988" t="s">
        <v>3133</v>
      </c>
      <c r="N988" t="s">
        <v>10</v>
      </c>
      <c r="O988" t="s">
        <v>54</v>
      </c>
      <c r="P988" t="s">
        <v>946</v>
      </c>
      <c r="Q988" t="s">
        <v>2663</v>
      </c>
      <c r="R988" t="s">
        <v>1735</v>
      </c>
    </row>
    <row r="989" spans="1:18" x14ac:dyDescent="0.25">
      <c r="A989" s="28" t="str">
        <f t="shared" si="15"/>
        <v>00378522Cairo Elementary School10694 Us Highway 41aHendersonKY42420</v>
      </c>
      <c r="B989" s="29" t="s">
        <v>8225</v>
      </c>
      <c r="C989" t="s">
        <v>3215</v>
      </c>
      <c r="D989" t="s">
        <v>7285</v>
      </c>
      <c r="E989" t="s">
        <v>1272</v>
      </c>
      <c r="F989" t="s">
        <v>1273</v>
      </c>
      <c r="G989" t="s">
        <v>1269</v>
      </c>
      <c r="H989" t="s">
        <v>54</v>
      </c>
      <c r="I989" t="s">
        <v>1270</v>
      </c>
      <c r="J989" t="s">
        <v>1736</v>
      </c>
      <c r="K989" t="s">
        <v>1272</v>
      </c>
      <c r="L989" t="s">
        <v>9257</v>
      </c>
      <c r="M989" t="s">
        <v>3133</v>
      </c>
      <c r="N989" t="s">
        <v>10</v>
      </c>
      <c r="O989" t="s">
        <v>54</v>
      </c>
      <c r="P989" t="s">
        <v>946</v>
      </c>
      <c r="Q989" t="s">
        <v>2663</v>
      </c>
      <c r="R989" t="s">
        <v>1735</v>
      </c>
    </row>
    <row r="990" spans="1:18" x14ac:dyDescent="0.25">
      <c r="A990" s="28" t="str">
        <f t="shared" si="15"/>
        <v>00378522Cairo Elementary School10694 Us Highway 41aHendersonKY42420</v>
      </c>
      <c r="B990" s="29" t="s">
        <v>8225</v>
      </c>
      <c r="C990" t="s">
        <v>3215</v>
      </c>
      <c r="D990" t="s">
        <v>7286</v>
      </c>
      <c r="E990" t="s">
        <v>1272</v>
      </c>
      <c r="F990" t="s">
        <v>1273</v>
      </c>
      <c r="G990" t="s">
        <v>1269</v>
      </c>
      <c r="H990" t="s">
        <v>54</v>
      </c>
      <c r="I990" t="s">
        <v>1270</v>
      </c>
      <c r="J990" t="s">
        <v>1736</v>
      </c>
      <c r="K990" t="s">
        <v>1272</v>
      </c>
      <c r="L990" t="s">
        <v>9258</v>
      </c>
      <c r="M990" t="s">
        <v>3133</v>
      </c>
      <c r="N990" t="s">
        <v>10</v>
      </c>
      <c r="O990" t="s">
        <v>54</v>
      </c>
      <c r="P990" t="s">
        <v>946</v>
      </c>
      <c r="Q990" t="s">
        <v>2663</v>
      </c>
      <c r="R990" t="s">
        <v>1735</v>
      </c>
    </row>
    <row r="991" spans="1:18" x14ac:dyDescent="0.25">
      <c r="A991" s="28" t="str">
        <f t="shared" si="15"/>
        <v>00378522Blue Lick Elementary School9801 Blue Lick RdLouisvilleKY40229</v>
      </c>
      <c r="B991" s="29" t="s">
        <v>8225</v>
      </c>
      <c r="C991" t="s">
        <v>3215</v>
      </c>
      <c r="D991" t="s">
        <v>7287</v>
      </c>
      <c r="E991" t="s">
        <v>1393</v>
      </c>
      <c r="F991" t="s">
        <v>1394</v>
      </c>
      <c r="G991" t="s">
        <v>382</v>
      </c>
      <c r="H991" t="s">
        <v>54</v>
      </c>
      <c r="I991" t="s">
        <v>383</v>
      </c>
      <c r="J991" t="s">
        <v>1736</v>
      </c>
      <c r="K991" t="s">
        <v>1393</v>
      </c>
      <c r="L991" t="s">
        <v>9259</v>
      </c>
      <c r="M991" t="s">
        <v>3133</v>
      </c>
      <c r="N991" t="s">
        <v>10</v>
      </c>
      <c r="O991" t="s">
        <v>54</v>
      </c>
      <c r="P991" t="s">
        <v>946</v>
      </c>
      <c r="Q991" t="s">
        <v>2663</v>
      </c>
      <c r="R991" t="s">
        <v>1735</v>
      </c>
    </row>
    <row r="992" spans="1:18" x14ac:dyDescent="0.25">
      <c r="A992" s="28" t="str">
        <f t="shared" si="15"/>
        <v>00378522Harlan Ind School District420 E Central StHarlanKY40831</v>
      </c>
      <c r="B992" s="29" t="s">
        <v>8225</v>
      </c>
      <c r="C992" t="s">
        <v>3215</v>
      </c>
      <c r="D992" t="s">
        <v>7288</v>
      </c>
      <c r="E992" t="s">
        <v>1209</v>
      </c>
      <c r="F992" t="s">
        <v>1212</v>
      </c>
      <c r="G992" t="s">
        <v>1199</v>
      </c>
      <c r="H992" t="s">
        <v>54</v>
      </c>
      <c r="I992" t="s">
        <v>1200</v>
      </c>
      <c r="J992" t="s">
        <v>1736</v>
      </c>
      <c r="K992" t="s">
        <v>1209</v>
      </c>
      <c r="L992" t="s">
        <v>9260</v>
      </c>
      <c r="M992" t="s">
        <v>3133</v>
      </c>
      <c r="N992" t="s">
        <v>10</v>
      </c>
      <c r="O992" t="s">
        <v>54</v>
      </c>
      <c r="P992" t="s">
        <v>946</v>
      </c>
      <c r="Q992" t="s">
        <v>2663</v>
      </c>
      <c r="R992" t="s">
        <v>1735</v>
      </c>
    </row>
    <row r="993" spans="1:18" x14ac:dyDescent="0.25">
      <c r="A993" s="28" t="str">
        <f t="shared" si="15"/>
        <v>00378522Harrison Co School District308 Webster AveCynthianaKY41031</v>
      </c>
      <c r="B993" s="29" t="s">
        <v>8225</v>
      </c>
      <c r="C993" t="s">
        <v>3215</v>
      </c>
      <c r="D993" t="s">
        <v>7289</v>
      </c>
      <c r="E993" t="s">
        <v>1214</v>
      </c>
      <c r="F993" t="s">
        <v>3119</v>
      </c>
      <c r="G993" t="s">
        <v>1218</v>
      </c>
      <c r="H993" t="s">
        <v>54</v>
      </c>
      <c r="I993" t="s">
        <v>1219</v>
      </c>
      <c r="J993" t="s">
        <v>1736</v>
      </c>
      <c r="K993" t="s">
        <v>1214</v>
      </c>
      <c r="L993" t="s">
        <v>9261</v>
      </c>
      <c r="M993" t="s">
        <v>3133</v>
      </c>
      <c r="N993" t="s">
        <v>10</v>
      </c>
      <c r="O993" t="s">
        <v>54</v>
      </c>
      <c r="P993" t="s">
        <v>946</v>
      </c>
      <c r="Q993" t="s">
        <v>2663</v>
      </c>
      <c r="R993" t="s">
        <v>1735</v>
      </c>
    </row>
    <row r="994" spans="1:18" x14ac:dyDescent="0.25">
      <c r="A994" s="28" t="str">
        <f t="shared" si="15"/>
        <v>00378522Legrande Elementary School70 Legrande School RdHorse CaveKY42749</v>
      </c>
      <c r="B994" s="29" t="s">
        <v>8225</v>
      </c>
      <c r="C994" t="s">
        <v>3215</v>
      </c>
      <c r="D994" t="s">
        <v>7290</v>
      </c>
      <c r="E994" t="s">
        <v>1240</v>
      </c>
      <c r="F994" t="s">
        <v>1241</v>
      </c>
      <c r="G994" t="s">
        <v>1242</v>
      </c>
      <c r="H994" t="s">
        <v>54</v>
      </c>
      <c r="I994" t="s">
        <v>1243</v>
      </c>
      <c r="J994" t="s">
        <v>1736</v>
      </c>
      <c r="K994" t="s">
        <v>1240</v>
      </c>
      <c r="L994" t="s">
        <v>9262</v>
      </c>
      <c r="M994" t="s">
        <v>3133</v>
      </c>
      <c r="N994" t="s">
        <v>10</v>
      </c>
      <c r="O994" t="s">
        <v>54</v>
      </c>
      <c r="P994" t="s">
        <v>946</v>
      </c>
      <c r="Q994" t="s">
        <v>2663</v>
      </c>
      <c r="R994" t="s">
        <v>1735</v>
      </c>
    </row>
    <row r="995" spans="1:18" x14ac:dyDescent="0.25">
      <c r="A995" s="28" t="str">
        <f t="shared" si="15"/>
        <v>00378522Bend Gate Elementary School920 Bend Gate RdHendersonKY42420</v>
      </c>
      <c r="B995" s="29" t="s">
        <v>8225</v>
      </c>
      <c r="C995" t="s">
        <v>3215</v>
      </c>
      <c r="D995" t="s">
        <v>7291</v>
      </c>
      <c r="E995" t="s">
        <v>1267</v>
      </c>
      <c r="F995" t="s">
        <v>1268</v>
      </c>
      <c r="G995" t="s">
        <v>1269</v>
      </c>
      <c r="H995" t="s">
        <v>54</v>
      </c>
      <c r="I995" t="s">
        <v>1270</v>
      </c>
      <c r="J995" t="s">
        <v>1736</v>
      </c>
      <c r="K995" t="s">
        <v>1267</v>
      </c>
      <c r="L995" t="s">
        <v>9263</v>
      </c>
      <c r="M995" t="s">
        <v>3133</v>
      </c>
      <c r="N995" t="s">
        <v>10</v>
      </c>
      <c r="O995" t="s">
        <v>54</v>
      </c>
      <c r="P995" t="s">
        <v>946</v>
      </c>
      <c r="Q995" t="s">
        <v>2663</v>
      </c>
      <c r="R995" t="s">
        <v>1735</v>
      </c>
    </row>
    <row r="996" spans="1:18" x14ac:dyDescent="0.25">
      <c r="A996" s="28" t="str">
        <f t="shared" si="15"/>
        <v>00378522Henderson Co School District1805 2nd StHendersonKY42420</v>
      </c>
      <c r="B996" s="29" t="s">
        <v>8225</v>
      </c>
      <c r="C996" t="s">
        <v>3215</v>
      </c>
      <c r="D996" t="s">
        <v>7292</v>
      </c>
      <c r="E996" t="s">
        <v>1261</v>
      </c>
      <c r="F996" t="s">
        <v>3122</v>
      </c>
      <c r="G996" t="s">
        <v>1269</v>
      </c>
      <c r="H996" t="s">
        <v>54</v>
      </c>
      <c r="I996" t="s">
        <v>1270</v>
      </c>
      <c r="J996" t="s">
        <v>1736</v>
      </c>
      <c r="K996" t="s">
        <v>1261</v>
      </c>
      <c r="L996" t="s">
        <v>9264</v>
      </c>
      <c r="M996" t="s">
        <v>3133</v>
      </c>
      <c r="N996" t="s">
        <v>10</v>
      </c>
      <c r="O996" t="s">
        <v>54</v>
      </c>
      <c r="P996" t="s">
        <v>946</v>
      </c>
      <c r="Q996" t="s">
        <v>2663</v>
      </c>
      <c r="R996" t="s">
        <v>1735</v>
      </c>
    </row>
    <row r="997" spans="1:18" x14ac:dyDescent="0.25">
      <c r="A997" s="28" t="str">
        <f t="shared" si="15"/>
        <v>00378522Henderson Co School District1805 2nd StHendersonKY42420</v>
      </c>
      <c r="B997" s="29" t="s">
        <v>8225</v>
      </c>
      <c r="C997" t="s">
        <v>3215</v>
      </c>
      <c r="D997" t="s">
        <v>7293</v>
      </c>
      <c r="E997" t="s">
        <v>1261</v>
      </c>
      <c r="F997" t="s">
        <v>3122</v>
      </c>
      <c r="G997" t="s">
        <v>1269</v>
      </c>
      <c r="H997" t="s">
        <v>54</v>
      </c>
      <c r="I997" t="s">
        <v>1270</v>
      </c>
      <c r="J997" t="s">
        <v>1736</v>
      </c>
      <c r="K997" t="s">
        <v>1261</v>
      </c>
      <c r="L997" t="s">
        <v>9265</v>
      </c>
      <c r="M997" t="s">
        <v>3133</v>
      </c>
      <c r="N997" t="s">
        <v>10</v>
      </c>
      <c r="O997" t="s">
        <v>54</v>
      </c>
      <c r="P997" t="s">
        <v>946</v>
      </c>
      <c r="Q997" t="s">
        <v>2663</v>
      </c>
      <c r="R997" t="s">
        <v>1735</v>
      </c>
    </row>
    <row r="998" spans="1:18" x14ac:dyDescent="0.25">
      <c r="A998" s="28" t="str">
        <f t="shared" si="15"/>
        <v>00378522Hanson Elementary School121 Veterans DrHansonKY42413</v>
      </c>
      <c r="B998" s="29" t="s">
        <v>8225</v>
      </c>
      <c r="C998" t="s">
        <v>3215</v>
      </c>
      <c r="D998" t="s">
        <v>7294</v>
      </c>
      <c r="E998" t="s">
        <v>1325</v>
      </c>
      <c r="F998" t="s">
        <v>1326</v>
      </c>
      <c r="G998" t="s">
        <v>1327</v>
      </c>
      <c r="H998" t="s">
        <v>54</v>
      </c>
      <c r="I998" t="s">
        <v>1328</v>
      </c>
      <c r="J998" t="s">
        <v>1736</v>
      </c>
      <c r="K998" t="s">
        <v>1325</v>
      </c>
      <c r="L998" t="s">
        <v>9266</v>
      </c>
      <c r="M998" t="s">
        <v>3133</v>
      </c>
      <c r="N998" t="s">
        <v>10</v>
      </c>
      <c r="O998" t="s">
        <v>54</v>
      </c>
      <c r="P998" t="s">
        <v>946</v>
      </c>
      <c r="Q998" t="s">
        <v>2663</v>
      </c>
      <c r="R998" t="s">
        <v>1735</v>
      </c>
    </row>
    <row r="999" spans="1:18" x14ac:dyDescent="0.25">
      <c r="A999" s="28" t="str">
        <f t="shared" si="15"/>
        <v>00378522Northside Elementary School2415 Us Highway 27 NCynthianaKY41031</v>
      </c>
      <c r="B999" s="29" t="s">
        <v>8225</v>
      </c>
      <c r="C999" t="s">
        <v>3215</v>
      </c>
      <c r="D999" t="s">
        <v>7295</v>
      </c>
      <c r="E999" t="s">
        <v>1221</v>
      </c>
      <c r="F999" t="s">
        <v>1222</v>
      </c>
      <c r="G999" t="s">
        <v>1218</v>
      </c>
      <c r="H999" t="s">
        <v>54</v>
      </c>
      <c r="I999" t="s">
        <v>1219</v>
      </c>
      <c r="J999" t="s">
        <v>1736</v>
      </c>
      <c r="K999" t="s">
        <v>1221</v>
      </c>
      <c r="L999" t="s">
        <v>9267</v>
      </c>
      <c r="M999" t="s">
        <v>3133</v>
      </c>
      <c r="N999" t="s">
        <v>10</v>
      </c>
      <c r="O999" t="s">
        <v>54</v>
      </c>
      <c r="P999" t="s">
        <v>946</v>
      </c>
      <c r="Q999" t="s">
        <v>2663</v>
      </c>
      <c r="R999" t="s">
        <v>1735</v>
      </c>
    </row>
    <row r="1000" spans="1:18" x14ac:dyDescent="0.25">
      <c r="A1000" s="28" t="str">
        <f t="shared" si="15"/>
        <v>00378522Northside Elementary School2415 Us Highway 27 NCynthianaKY41031</v>
      </c>
      <c r="B1000" s="29" t="s">
        <v>8225</v>
      </c>
      <c r="C1000" t="s">
        <v>3215</v>
      </c>
      <c r="D1000" t="s">
        <v>7296</v>
      </c>
      <c r="E1000" t="s">
        <v>1221</v>
      </c>
      <c r="F1000" t="s">
        <v>1222</v>
      </c>
      <c r="G1000" t="s">
        <v>1218</v>
      </c>
      <c r="H1000" t="s">
        <v>54</v>
      </c>
      <c r="I1000" t="s">
        <v>1219</v>
      </c>
      <c r="J1000" t="s">
        <v>1736</v>
      </c>
      <c r="K1000" t="s">
        <v>1221</v>
      </c>
      <c r="L1000" t="s">
        <v>9268</v>
      </c>
      <c r="M1000" t="s">
        <v>3133</v>
      </c>
      <c r="N1000" t="s">
        <v>10</v>
      </c>
      <c r="O1000" t="s">
        <v>54</v>
      </c>
      <c r="P1000" t="s">
        <v>946</v>
      </c>
      <c r="Q1000" t="s">
        <v>2663</v>
      </c>
      <c r="R1000" t="s">
        <v>1735</v>
      </c>
    </row>
    <row r="1001" spans="1:18" x14ac:dyDescent="0.25">
      <c r="A1001" s="28" t="str">
        <f t="shared" si="15"/>
        <v>00378522Memorial Elementary School1400 N Jackson HwyHardyvilleKY42746</v>
      </c>
      <c r="B1001" s="29" t="s">
        <v>8225</v>
      </c>
      <c r="C1001" t="s">
        <v>3215</v>
      </c>
      <c r="D1001" t="s">
        <v>7297</v>
      </c>
      <c r="E1001" t="s">
        <v>1245</v>
      </c>
      <c r="F1001" t="s">
        <v>1246</v>
      </c>
      <c r="G1001" t="s">
        <v>1247</v>
      </c>
      <c r="H1001" t="s">
        <v>54</v>
      </c>
      <c r="I1001" t="s">
        <v>1248</v>
      </c>
      <c r="J1001" t="s">
        <v>1736</v>
      </c>
      <c r="K1001" t="s">
        <v>1245</v>
      </c>
      <c r="L1001" t="s">
        <v>9269</v>
      </c>
      <c r="M1001" t="s">
        <v>3133</v>
      </c>
      <c r="N1001" t="s">
        <v>10</v>
      </c>
      <c r="O1001" t="s">
        <v>54</v>
      </c>
      <c r="P1001" t="s">
        <v>946</v>
      </c>
      <c r="Q1001" t="s">
        <v>2663</v>
      </c>
      <c r="R1001" t="s">
        <v>1735</v>
      </c>
    </row>
    <row r="1002" spans="1:18" x14ac:dyDescent="0.25">
      <c r="A1002" s="28" t="str">
        <f t="shared" si="15"/>
        <v>00378522East Heights Elementary School1776 Adams LnHendersonKY42420</v>
      </c>
      <c r="B1002" s="29" t="s">
        <v>8225</v>
      </c>
      <c r="C1002" t="s">
        <v>3215</v>
      </c>
      <c r="D1002" t="s">
        <v>7298</v>
      </c>
      <c r="E1002" t="s">
        <v>1275</v>
      </c>
      <c r="F1002" t="s">
        <v>1276</v>
      </c>
      <c r="G1002" t="s">
        <v>1269</v>
      </c>
      <c r="H1002" t="s">
        <v>54</v>
      </c>
      <c r="I1002" t="s">
        <v>1270</v>
      </c>
      <c r="J1002" t="s">
        <v>1736</v>
      </c>
      <c r="K1002" t="s">
        <v>1275</v>
      </c>
      <c r="L1002" t="s">
        <v>9270</v>
      </c>
      <c r="M1002" t="s">
        <v>3133</v>
      </c>
      <c r="N1002" t="s">
        <v>10</v>
      </c>
      <c r="O1002" t="s">
        <v>54</v>
      </c>
      <c r="P1002" t="s">
        <v>946</v>
      </c>
      <c r="Q1002" t="s">
        <v>2663</v>
      </c>
      <c r="R1002" t="s">
        <v>1735</v>
      </c>
    </row>
    <row r="1003" spans="1:18" x14ac:dyDescent="0.25">
      <c r="A1003" s="28" t="str">
        <f t="shared" si="15"/>
        <v>00378522Grapevine Elementary School1150 Hayes AveMadisonvilleKY42431</v>
      </c>
      <c r="B1003" s="29" t="s">
        <v>8225</v>
      </c>
      <c r="C1003" t="s">
        <v>3215</v>
      </c>
      <c r="D1003" t="s">
        <v>7299</v>
      </c>
      <c r="E1003" t="s">
        <v>1320</v>
      </c>
      <c r="F1003" t="s">
        <v>1321</v>
      </c>
      <c r="G1003" t="s">
        <v>1322</v>
      </c>
      <c r="H1003" t="s">
        <v>54</v>
      </c>
      <c r="I1003" t="s">
        <v>1323</v>
      </c>
      <c r="J1003" t="s">
        <v>1736</v>
      </c>
      <c r="K1003" t="s">
        <v>1320</v>
      </c>
      <c r="L1003" t="s">
        <v>9271</v>
      </c>
      <c r="M1003" t="s">
        <v>3133</v>
      </c>
      <c r="N1003" t="s">
        <v>10</v>
      </c>
      <c r="O1003" t="s">
        <v>54</v>
      </c>
      <c r="P1003" t="s">
        <v>946</v>
      </c>
      <c r="Q1003" t="s">
        <v>2663</v>
      </c>
      <c r="R1003" t="s">
        <v>1735</v>
      </c>
    </row>
    <row r="1004" spans="1:18" x14ac:dyDescent="0.25">
      <c r="A1004" s="28" t="str">
        <f t="shared" si="15"/>
        <v>00378522Pride Ave Elementary School861 Pride AveMadisonvilleKY42431</v>
      </c>
      <c r="B1004" s="29" t="s">
        <v>8225</v>
      </c>
      <c r="C1004" t="s">
        <v>3215</v>
      </c>
      <c r="D1004" t="s">
        <v>7300</v>
      </c>
      <c r="E1004" t="s">
        <v>1333</v>
      </c>
      <c r="F1004" t="s">
        <v>1334</v>
      </c>
      <c r="G1004" t="s">
        <v>1322</v>
      </c>
      <c r="H1004" t="s">
        <v>54</v>
      </c>
      <c r="I1004" t="s">
        <v>1323</v>
      </c>
      <c r="J1004" t="s">
        <v>1736</v>
      </c>
      <c r="K1004" t="s">
        <v>1333</v>
      </c>
      <c r="L1004" t="s">
        <v>9272</v>
      </c>
      <c r="M1004" t="s">
        <v>3133</v>
      </c>
      <c r="N1004" t="s">
        <v>10</v>
      </c>
      <c r="O1004" t="s">
        <v>54</v>
      </c>
      <c r="P1004" t="s">
        <v>946</v>
      </c>
      <c r="Q1004" t="s">
        <v>2663</v>
      </c>
      <c r="R1004" t="s">
        <v>1735</v>
      </c>
    </row>
    <row r="1005" spans="1:18" x14ac:dyDescent="0.25">
      <c r="A1005" s="28" t="str">
        <f t="shared" si="15"/>
        <v>00378522Bowen Elementary School1601 Roosevelt AveLouisvilleKY40242</v>
      </c>
      <c r="B1005" s="29" t="s">
        <v>8225</v>
      </c>
      <c r="C1005" t="s">
        <v>3215</v>
      </c>
      <c r="D1005" t="s">
        <v>7301</v>
      </c>
      <c r="E1005" t="s">
        <v>1396</v>
      </c>
      <c r="F1005" t="s">
        <v>1397</v>
      </c>
      <c r="G1005" t="s">
        <v>382</v>
      </c>
      <c r="H1005" t="s">
        <v>54</v>
      </c>
      <c r="I1005" t="s">
        <v>1398</v>
      </c>
      <c r="J1005" t="s">
        <v>1736</v>
      </c>
      <c r="K1005" t="s">
        <v>1396</v>
      </c>
      <c r="L1005" t="s">
        <v>9273</v>
      </c>
      <c r="M1005" t="s">
        <v>3133</v>
      </c>
      <c r="N1005" t="s">
        <v>10</v>
      </c>
      <c r="O1005" t="s">
        <v>54</v>
      </c>
      <c r="P1005" t="s">
        <v>946</v>
      </c>
      <c r="Q1005" t="s">
        <v>2663</v>
      </c>
      <c r="R1005" t="s">
        <v>1735</v>
      </c>
    </row>
    <row r="1006" spans="1:18" x14ac:dyDescent="0.25">
      <c r="A1006" s="28" t="str">
        <f t="shared" si="15"/>
        <v>00378522Rutherford ES301 Southland BlvdLouisvilleKY40214</v>
      </c>
      <c r="B1006" s="29" t="s">
        <v>8225</v>
      </c>
      <c r="C1006" t="s">
        <v>3215</v>
      </c>
      <c r="D1006" t="s">
        <v>7302</v>
      </c>
      <c r="E1006" t="s">
        <v>4424</v>
      </c>
      <c r="F1006" t="s">
        <v>1601</v>
      </c>
      <c r="G1006" t="s">
        <v>382</v>
      </c>
      <c r="H1006" t="s">
        <v>54</v>
      </c>
      <c r="I1006" t="s">
        <v>1375</v>
      </c>
      <c r="J1006" t="s">
        <v>1736</v>
      </c>
      <c r="K1006" t="s">
        <v>4424</v>
      </c>
      <c r="L1006" t="s">
        <v>9274</v>
      </c>
      <c r="M1006" t="s">
        <v>3133</v>
      </c>
      <c r="N1006" t="s">
        <v>10</v>
      </c>
      <c r="O1006" t="s">
        <v>54</v>
      </c>
      <c r="P1006" t="s">
        <v>946</v>
      </c>
      <c r="Q1006" t="s">
        <v>2663</v>
      </c>
      <c r="R1006" t="s">
        <v>1735</v>
      </c>
    </row>
    <row r="1007" spans="1:18" x14ac:dyDescent="0.25">
      <c r="A1007" s="28" t="str">
        <f t="shared" si="15"/>
        <v>00378522Ryland Heights ES3845 Stewart DrLatoniaKY41015</v>
      </c>
      <c r="B1007" s="29" t="s">
        <v>8225</v>
      </c>
      <c r="C1007" t="s">
        <v>3215</v>
      </c>
      <c r="D1007" t="s">
        <v>7303</v>
      </c>
      <c r="E1007" t="s">
        <v>4443</v>
      </c>
      <c r="F1007" t="s">
        <v>1725</v>
      </c>
      <c r="G1007" t="s">
        <v>626</v>
      </c>
      <c r="H1007" t="s">
        <v>54</v>
      </c>
      <c r="I1007" t="s">
        <v>622</v>
      </c>
      <c r="J1007" t="s">
        <v>1736</v>
      </c>
      <c r="K1007" t="s">
        <v>4443</v>
      </c>
      <c r="L1007" t="s">
        <v>9275</v>
      </c>
      <c r="M1007" t="s">
        <v>3133</v>
      </c>
      <c r="N1007" t="s">
        <v>10</v>
      </c>
      <c r="O1007" t="s">
        <v>54</v>
      </c>
      <c r="P1007" t="s">
        <v>946</v>
      </c>
      <c r="Q1007" t="s">
        <v>2663</v>
      </c>
      <c r="R1007" t="s">
        <v>1735</v>
      </c>
    </row>
    <row r="1008" spans="1:18" x14ac:dyDescent="0.25">
      <c r="A1008" s="28" t="str">
        <f t="shared" si="15"/>
        <v>00378522Eminence Elementary School254 W Broadway StEminenceKY40019</v>
      </c>
      <c r="B1008" s="29" t="s">
        <v>8225</v>
      </c>
      <c r="C1008" t="s">
        <v>3215</v>
      </c>
      <c r="D1008" t="s">
        <v>7304</v>
      </c>
      <c r="E1008" t="s">
        <v>742</v>
      </c>
      <c r="F1008" t="s">
        <v>743</v>
      </c>
      <c r="G1008" t="s">
        <v>744</v>
      </c>
      <c r="H1008" t="s">
        <v>54</v>
      </c>
      <c r="I1008" t="s">
        <v>745</v>
      </c>
      <c r="J1008" t="s">
        <v>1736</v>
      </c>
      <c r="K1008" t="s">
        <v>742</v>
      </c>
      <c r="L1008" t="s">
        <v>9276</v>
      </c>
      <c r="M1008" t="s">
        <v>3133</v>
      </c>
      <c r="N1008" t="s">
        <v>10</v>
      </c>
      <c r="O1008" t="s">
        <v>54</v>
      </c>
      <c r="P1008" t="s">
        <v>946</v>
      </c>
      <c r="Q1008" t="s">
        <v>2663</v>
      </c>
      <c r="R1008" t="s">
        <v>1735</v>
      </c>
    </row>
    <row r="1009" spans="1:18" x14ac:dyDescent="0.25">
      <c r="A1009" s="28" t="str">
        <f t="shared" si="15"/>
        <v>00378522Eastern Elementary School6928 Bethlehem RdPleasurevilleKY40057</v>
      </c>
      <c r="B1009" s="29" t="s">
        <v>8225</v>
      </c>
      <c r="C1009" t="s">
        <v>3215</v>
      </c>
      <c r="D1009" t="s">
        <v>7305</v>
      </c>
      <c r="E1009" t="s">
        <v>132</v>
      </c>
      <c r="F1009" t="s">
        <v>1298</v>
      </c>
      <c r="G1009" t="s">
        <v>1299</v>
      </c>
      <c r="H1009" t="s">
        <v>54</v>
      </c>
      <c r="I1009" t="s">
        <v>1300</v>
      </c>
      <c r="J1009" t="s">
        <v>1736</v>
      </c>
      <c r="K1009" t="s">
        <v>132</v>
      </c>
      <c r="L1009" t="s">
        <v>9277</v>
      </c>
      <c r="M1009" t="s">
        <v>3133</v>
      </c>
      <c r="N1009" t="s">
        <v>10</v>
      </c>
      <c r="O1009" t="s">
        <v>54</v>
      </c>
      <c r="P1009" t="s">
        <v>946</v>
      </c>
      <c r="Q1009" t="s">
        <v>2663</v>
      </c>
      <c r="R1009" t="s">
        <v>1735</v>
      </c>
    </row>
    <row r="1010" spans="1:18" x14ac:dyDescent="0.25">
      <c r="A1010" s="28" t="str">
        <f t="shared" si="15"/>
        <v>00378522Hickman Co Elementary School416 McMorris StClintonKY42031</v>
      </c>
      <c r="B1010" s="29" t="s">
        <v>8225</v>
      </c>
      <c r="C1010" t="s">
        <v>3215</v>
      </c>
      <c r="D1010" t="s">
        <v>7306</v>
      </c>
      <c r="E1010" t="s">
        <v>1308</v>
      </c>
      <c r="F1010" t="s">
        <v>1309</v>
      </c>
      <c r="G1010" t="s">
        <v>1310</v>
      </c>
      <c r="H1010" t="s">
        <v>54</v>
      </c>
      <c r="I1010" t="s">
        <v>1311</v>
      </c>
      <c r="J1010" t="s">
        <v>1736</v>
      </c>
      <c r="K1010" t="s">
        <v>1308</v>
      </c>
      <c r="L1010" t="s">
        <v>9278</v>
      </c>
      <c r="M1010" t="s">
        <v>3133</v>
      </c>
      <c r="N1010" t="s">
        <v>10</v>
      </c>
      <c r="O1010" t="s">
        <v>54</v>
      </c>
      <c r="P1010" t="s">
        <v>946</v>
      </c>
      <c r="Q1010" t="s">
        <v>2663</v>
      </c>
      <c r="R1010" t="s">
        <v>1735</v>
      </c>
    </row>
    <row r="1011" spans="1:18" x14ac:dyDescent="0.25">
      <c r="A1011" s="28" t="str">
        <f t="shared" si="15"/>
        <v>00378522West Hopkins ES2695 Rabbit Ridge RdNeboKY42441</v>
      </c>
      <c r="B1011" s="29" t="s">
        <v>8225</v>
      </c>
      <c r="C1011" t="s">
        <v>3215</v>
      </c>
      <c r="D1011" t="s">
        <v>7307</v>
      </c>
      <c r="E1011" t="s">
        <v>4401</v>
      </c>
      <c r="F1011" t="s">
        <v>1342</v>
      </c>
      <c r="G1011" t="s">
        <v>1343</v>
      </c>
      <c r="H1011" t="s">
        <v>54</v>
      </c>
      <c r="I1011" t="s">
        <v>1344</v>
      </c>
      <c r="J1011" t="s">
        <v>1736</v>
      </c>
      <c r="K1011" t="s">
        <v>4401</v>
      </c>
      <c r="L1011" t="s">
        <v>9279</v>
      </c>
      <c r="M1011" t="s">
        <v>3133</v>
      </c>
      <c r="N1011" t="s">
        <v>10</v>
      </c>
      <c r="O1011" t="s">
        <v>54</v>
      </c>
      <c r="P1011" t="s">
        <v>946</v>
      </c>
      <c r="Q1011" t="s">
        <v>2663</v>
      </c>
      <c r="R1011" t="s">
        <v>1735</v>
      </c>
    </row>
    <row r="1012" spans="1:18" x14ac:dyDescent="0.25">
      <c r="A1012" s="28" t="str">
        <f t="shared" si="15"/>
        <v>00378522Campbellsburg Elem School270 Cardinal DrCampbellsburgKY40011</v>
      </c>
      <c r="B1012" s="29" t="s">
        <v>8225</v>
      </c>
      <c r="C1012" t="s">
        <v>3215</v>
      </c>
      <c r="D1012" t="s">
        <v>7308</v>
      </c>
      <c r="E1012" t="s">
        <v>1294</v>
      </c>
      <c r="F1012" t="s">
        <v>1295</v>
      </c>
      <c r="G1012" t="s">
        <v>17</v>
      </c>
      <c r="H1012" t="s">
        <v>54</v>
      </c>
      <c r="I1012" t="s">
        <v>1296</v>
      </c>
      <c r="J1012" t="s">
        <v>1736</v>
      </c>
      <c r="K1012" t="s">
        <v>1294</v>
      </c>
      <c r="L1012" t="s">
        <v>9280</v>
      </c>
      <c r="M1012" t="s">
        <v>3133</v>
      </c>
      <c r="N1012" t="s">
        <v>10</v>
      </c>
      <c r="O1012" t="s">
        <v>54</v>
      </c>
      <c r="P1012" t="s">
        <v>946</v>
      </c>
      <c r="Q1012" t="s">
        <v>2663</v>
      </c>
      <c r="R1012" t="s">
        <v>1735</v>
      </c>
    </row>
    <row r="1013" spans="1:18" x14ac:dyDescent="0.25">
      <c r="A1013" s="28" t="str">
        <f t="shared" si="15"/>
        <v>00378522Wilder ES1913 Herr LnLouisvilleKY40222</v>
      </c>
      <c r="B1013" s="29" t="s">
        <v>8225</v>
      </c>
      <c r="C1013" t="s">
        <v>3215</v>
      </c>
      <c r="D1013" t="s">
        <v>7309</v>
      </c>
      <c r="E1013" t="s">
        <v>4412</v>
      </c>
      <c r="F1013" t="s">
        <v>1648</v>
      </c>
      <c r="G1013" t="s">
        <v>382</v>
      </c>
      <c r="H1013" t="s">
        <v>54</v>
      </c>
      <c r="I1013" t="s">
        <v>1552</v>
      </c>
      <c r="J1013" t="s">
        <v>1736</v>
      </c>
      <c r="K1013" t="s">
        <v>4412</v>
      </c>
      <c r="L1013" t="s">
        <v>9281</v>
      </c>
      <c r="M1013" t="s">
        <v>3133</v>
      </c>
      <c r="N1013" t="s">
        <v>10</v>
      </c>
      <c r="O1013" t="s">
        <v>54</v>
      </c>
      <c r="P1013" t="s">
        <v>946</v>
      </c>
      <c r="Q1013" t="s">
        <v>2663</v>
      </c>
      <c r="R1013" t="s">
        <v>1735</v>
      </c>
    </row>
    <row r="1014" spans="1:18" x14ac:dyDescent="0.25">
      <c r="A1014" s="28" t="str">
        <f t="shared" si="15"/>
        <v>00378522Bloom Elementary School1627 Lucia AveLouisvilleKY40204</v>
      </c>
      <c r="B1014" s="29" t="s">
        <v>8225</v>
      </c>
      <c r="C1014" t="s">
        <v>3215</v>
      </c>
      <c r="D1014" t="s">
        <v>7310</v>
      </c>
      <c r="E1014" t="s">
        <v>1389</v>
      </c>
      <c r="F1014" t="s">
        <v>1390</v>
      </c>
      <c r="G1014" t="s">
        <v>382</v>
      </c>
      <c r="H1014" t="s">
        <v>54</v>
      </c>
      <c r="I1014" t="s">
        <v>1391</v>
      </c>
      <c r="J1014" t="s">
        <v>1736</v>
      </c>
      <c r="K1014" t="s">
        <v>1389</v>
      </c>
      <c r="L1014" t="s">
        <v>9282</v>
      </c>
      <c r="M1014" t="s">
        <v>3133</v>
      </c>
      <c r="N1014" t="s">
        <v>10</v>
      </c>
      <c r="O1014" t="s">
        <v>54</v>
      </c>
      <c r="P1014" t="s">
        <v>946</v>
      </c>
      <c r="Q1014" t="s">
        <v>2663</v>
      </c>
      <c r="R1014" t="s">
        <v>1735</v>
      </c>
    </row>
    <row r="1015" spans="1:18" x14ac:dyDescent="0.25">
      <c r="A1015" s="28" t="str">
        <f t="shared" si="15"/>
        <v>00378522Beaver Creek Elementary School8000 Highway 7 STopmostKY41862</v>
      </c>
      <c r="B1015" s="29" t="s">
        <v>8225</v>
      </c>
      <c r="C1015" t="s">
        <v>3215</v>
      </c>
      <c r="D1015" t="s">
        <v>7311</v>
      </c>
      <c r="E1015" t="s">
        <v>1745</v>
      </c>
      <c r="F1015" t="s">
        <v>1746</v>
      </c>
      <c r="G1015" t="s">
        <v>1747</v>
      </c>
      <c r="H1015" t="s">
        <v>54</v>
      </c>
      <c r="I1015" t="s">
        <v>1748</v>
      </c>
      <c r="J1015" t="s">
        <v>1736</v>
      </c>
      <c r="K1015" t="s">
        <v>1745</v>
      </c>
      <c r="L1015" t="s">
        <v>9283</v>
      </c>
      <c r="M1015" t="s">
        <v>3133</v>
      </c>
      <c r="N1015" t="s">
        <v>10</v>
      </c>
      <c r="O1015" t="s">
        <v>54</v>
      </c>
      <c r="P1015" t="s">
        <v>946</v>
      </c>
      <c r="Q1015" t="s">
        <v>2663</v>
      </c>
      <c r="R1015" t="s">
        <v>1735</v>
      </c>
    </row>
    <row r="1016" spans="1:18" x14ac:dyDescent="0.25">
      <c r="A1016" s="28" t="str">
        <f t="shared" si="15"/>
        <v>00378522Crab Orchard ES383 Lancaster StCrab OrchardKY40419</v>
      </c>
      <c r="B1016" s="29" t="s">
        <v>8225</v>
      </c>
      <c r="C1016" t="s">
        <v>3215</v>
      </c>
      <c r="D1016" t="s">
        <v>7312</v>
      </c>
      <c r="E1016" t="s">
        <v>4647</v>
      </c>
      <c r="F1016" t="s">
        <v>4648</v>
      </c>
      <c r="G1016" t="s">
        <v>1920</v>
      </c>
      <c r="H1016" t="s">
        <v>54</v>
      </c>
      <c r="I1016" t="s">
        <v>1921</v>
      </c>
      <c r="J1016" t="s">
        <v>1736</v>
      </c>
      <c r="K1016" t="s">
        <v>4647</v>
      </c>
      <c r="L1016" t="s">
        <v>9284</v>
      </c>
      <c r="M1016" t="s">
        <v>3133</v>
      </c>
      <c r="N1016" t="s">
        <v>10</v>
      </c>
      <c r="O1016" t="s">
        <v>54</v>
      </c>
      <c r="P1016" t="s">
        <v>946</v>
      </c>
      <c r="Q1016" t="s">
        <v>2663</v>
      </c>
      <c r="R1016" t="s">
        <v>1735</v>
      </c>
    </row>
    <row r="1017" spans="1:18" x14ac:dyDescent="0.25">
      <c r="A1017" s="28" t="str">
        <f t="shared" si="15"/>
        <v>00378522Jefferson County School DistrictPo Box 34020LouisvilleKY40232</v>
      </c>
      <c r="B1017" s="29" t="s">
        <v>8225</v>
      </c>
      <c r="C1017" t="s">
        <v>3215</v>
      </c>
      <c r="D1017" t="s">
        <v>7313</v>
      </c>
      <c r="E1017" t="s">
        <v>3223</v>
      </c>
      <c r="F1017" t="s">
        <v>5309</v>
      </c>
      <c r="G1017" t="s">
        <v>382</v>
      </c>
      <c r="H1017" t="s">
        <v>54</v>
      </c>
      <c r="I1017" t="s">
        <v>5310</v>
      </c>
      <c r="J1017" t="s">
        <v>1736</v>
      </c>
      <c r="K1017" t="s">
        <v>3223</v>
      </c>
      <c r="L1017" t="s">
        <v>9285</v>
      </c>
      <c r="M1017" t="s">
        <v>3133</v>
      </c>
      <c r="N1017" t="s">
        <v>10</v>
      </c>
      <c r="O1017" t="s">
        <v>54</v>
      </c>
      <c r="P1017" t="s">
        <v>946</v>
      </c>
      <c r="Q1017" t="s">
        <v>2663</v>
      </c>
      <c r="R1017" t="s">
        <v>1735</v>
      </c>
    </row>
    <row r="1018" spans="1:18" x14ac:dyDescent="0.25">
      <c r="A1018" s="28" t="str">
        <f t="shared" si="15"/>
        <v>00378522Florence ES103 Center StFlorenceKY41042</v>
      </c>
      <c r="B1018" s="29" t="s">
        <v>8225</v>
      </c>
      <c r="C1018" t="s">
        <v>3215</v>
      </c>
      <c r="D1018" t="s">
        <v>7314</v>
      </c>
      <c r="E1018" t="s">
        <v>4114</v>
      </c>
      <c r="F1018" t="s">
        <v>228</v>
      </c>
      <c r="G1018" t="s">
        <v>213</v>
      </c>
      <c r="H1018" t="s">
        <v>54</v>
      </c>
      <c r="I1018" t="s">
        <v>214</v>
      </c>
      <c r="J1018" t="s">
        <v>1736</v>
      </c>
      <c r="K1018" t="s">
        <v>4114</v>
      </c>
      <c r="L1018" t="s">
        <v>9286</v>
      </c>
      <c r="M1018" t="s">
        <v>3133</v>
      </c>
      <c r="N1018" t="s">
        <v>10</v>
      </c>
      <c r="O1018" t="s">
        <v>54</v>
      </c>
      <c r="P1018" t="s">
        <v>946</v>
      </c>
      <c r="Q1018" t="s">
        <v>2663</v>
      </c>
      <c r="R1018" t="s">
        <v>1735</v>
      </c>
    </row>
    <row r="1019" spans="1:18" x14ac:dyDescent="0.25">
      <c r="A1019" s="28" t="str">
        <f t="shared" si="15"/>
        <v>00378522Bates Elementary School7601 Bardstown RdLouisvilleKY40291</v>
      </c>
      <c r="B1019" s="29" t="s">
        <v>8225</v>
      </c>
      <c r="C1019" t="s">
        <v>3215</v>
      </c>
      <c r="D1019" t="s">
        <v>7315</v>
      </c>
      <c r="E1019" t="s">
        <v>1381</v>
      </c>
      <c r="F1019" t="s">
        <v>1382</v>
      </c>
      <c r="G1019" t="s">
        <v>382</v>
      </c>
      <c r="H1019" t="s">
        <v>54</v>
      </c>
      <c r="I1019" t="s">
        <v>1383</v>
      </c>
      <c r="J1019" t="s">
        <v>1736</v>
      </c>
      <c r="K1019" t="s">
        <v>1381</v>
      </c>
      <c r="L1019" t="s">
        <v>9287</v>
      </c>
      <c r="M1019" t="s">
        <v>3133</v>
      </c>
      <c r="N1019" t="s">
        <v>10</v>
      </c>
      <c r="O1019" t="s">
        <v>54</v>
      </c>
      <c r="P1019" t="s">
        <v>946</v>
      </c>
      <c r="Q1019" t="s">
        <v>2663</v>
      </c>
      <c r="R1019" t="s">
        <v>1735</v>
      </c>
    </row>
    <row r="1020" spans="1:18" x14ac:dyDescent="0.25">
      <c r="A1020" s="28" t="str">
        <f t="shared" ref="A1020:A1083" si="16">R1020&amp;K1020&amp;F1020&amp;G1020&amp;H1020&amp;I1020</f>
        <v>00378522Cochrane Elementary School2511 Tregaron AveLouisvilleKY40299</v>
      </c>
      <c r="B1020" s="29" t="s">
        <v>8225</v>
      </c>
      <c r="C1020" t="s">
        <v>3215</v>
      </c>
      <c r="D1020" t="s">
        <v>7316</v>
      </c>
      <c r="E1020" t="s">
        <v>1425</v>
      </c>
      <c r="F1020" t="s">
        <v>1426</v>
      </c>
      <c r="G1020" t="s">
        <v>382</v>
      </c>
      <c r="H1020" t="s">
        <v>54</v>
      </c>
      <c r="I1020" t="s">
        <v>1427</v>
      </c>
      <c r="J1020" t="s">
        <v>1736</v>
      </c>
      <c r="K1020" t="s">
        <v>1425</v>
      </c>
      <c r="L1020" t="s">
        <v>9288</v>
      </c>
      <c r="M1020" t="s">
        <v>3133</v>
      </c>
      <c r="N1020" t="s">
        <v>10</v>
      </c>
      <c r="O1020" t="s">
        <v>54</v>
      </c>
      <c r="P1020" t="s">
        <v>946</v>
      </c>
      <c r="Q1020" t="s">
        <v>2663</v>
      </c>
      <c r="R1020" t="s">
        <v>1735</v>
      </c>
    </row>
    <row r="1021" spans="1:18" x14ac:dyDescent="0.25">
      <c r="A1021" s="28" t="str">
        <f t="shared" si="16"/>
        <v>00378522Dawson Springs Jr Sr High Sch317 Eli StDawson SpgsKY42408</v>
      </c>
      <c r="B1021" s="29" t="s">
        <v>8225</v>
      </c>
      <c r="C1021" t="s">
        <v>3215</v>
      </c>
      <c r="D1021" t="s">
        <v>7317</v>
      </c>
      <c r="E1021" t="s">
        <v>3417</v>
      </c>
      <c r="F1021" t="s">
        <v>699</v>
      </c>
      <c r="G1021" t="s">
        <v>700</v>
      </c>
      <c r="H1021" t="s">
        <v>54</v>
      </c>
      <c r="I1021" t="s">
        <v>701</v>
      </c>
      <c r="J1021" t="s">
        <v>1736</v>
      </c>
      <c r="K1021" t="s">
        <v>3417</v>
      </c>
      <c r="L1021" t="s">
        <v>9289</v>
      </c>
      <c r="M1021" t="s">
        <v>3133</v>
      </c>
      <c r="N1021" t="s">
        <v>10</v>
      </c>
      <c r="O1021" t="s">
        <v>54</v>
      </c>
      <c r="P1021" t="s">
        <v>946</v>
      </c>
      <c r="Q1021" t="s">
        <v>2663</v>
      </c>
      <c r="R1021" t="s">
        <v>1735</v>
      </c>
    </row>
    <row r="1022" spans="1:18" x14ac:dyDescent="0.25">
      <c r="A1022" s="28" t="str">
        <f t="shared" si="16"/>
        <v>00378522Southside Elementary School9220 Hopkinsville RdNortonvilleKY42442</v>
      </c>
      <c r="B1022" s="29" t="s">
        <v>8225</v>
      </c>
      <c r="C1022" t="s">
        <v>3215</v>
      </c>
      <c r="D1022" t="s">
        <v>7318</v>
      </c>
      <c r="E1022" t="s">
        <v>1224</v>
      </c>
      <c r="F1022" t="s">
        <v>1336</v>
      </c>
      <c r="G1022" t="s">
        <v>1337</v>
      </c>
      <c r="H1022" t="s">
        <v>54</v>
      </c>
      <c r="I1022" t="s">
        <v>1338</v>
      </c>
      <c r="J1022" t="s">
        <v>1736</v>
      </c>
      <c r="K1022" t="s">
        <v>1224</v>
      </c>
      <c r="L1022" t="s">
        <v>9290</v>
      </c>
      <c r="M1022" t="s">
        <v>3133</v>
      </c>
      <c r="N1022" t="s">
        <v>10</v>
      </c>
      <c r="O1022" t="s">
        <v>54</v>
      </c>
      <c r="P1022" t="s">
        <v>946</v>
      </c>
      <c r="Q1022" t="s">
        <v>2663</v>
      </c>
      <c r="R1022" t="s">
        <v>1735</v>
      </c>
    </row>
    <row r="1023" spans="1:18" x14ac:dyDescent="0.25">
      <c r="A1023" s="28" t="str">
        <f t="shared" si="16"/>
        <v>00378522Auburndale Elementary School5749 New Cut RdLouisvilleKY40214</v>
      </c>
      <c r="B1023" s="29" t="s">
        <v>8225</v>
      </c>
      <c r="C1023" t="s">
        <v>3215</v>
      </c>
      <c r="D1023" t="s">
        <v>7319</v>
      </c>
      <c r="E1023" t="s">
        <v>1373</v>
      </c>
      <c r="F1023" t="s">
        <v>1374</v>
      </c>
      <c r="G1023" t="s">
        <v>382</v>
      </c>
      <c r="H1023" t="s">
        <v>54</v>
      </c>
      <c r="I1023" t="s">
        <v>1375</v>
      </c>
      <c r="J1023" t="s">
        <v>1736</v>
      </c>
      <c r="K1023" t="s">
        <v>1373</v>
      </c>
      <c r="L1023" t="s">
        <v>9291</v>
      </c>
      <c r="M1023" t="s">
        <v>3133</v>
      </c>
      <c r="N1023" t="s">
        <v>10</v>
      </c>
      <c r="O1023" t="s">
        <v>54</v>
      </c>
      <c r="P1023" t="s">
        <v>946</v>
      </c>
      <c r="Q1023" t="s">
        <v>2663</v>
      </c>
      <c r="R1023" t="s">
        <v>1735</v>
      </c>
    </row>
    <row r="1024" spans="1:18" x14ac:dyDescent="0.25">
      <c r="A1024" s="28" t="str">
        <f t="shared" si="16"/>
        <v>00378522New Castle Elementary School182 S Property RdNew CastleKY40050</v>
      </c>
      <c r="B1024" s="29" t="s">
        <v>8225</v>
      </c>
      <c r="C1024" t="s">
        <v>3215</v>
      </c>
      <c r="D1024" t="s">
        <v>7320</v>
      </c>
      <c r="E1024" t="s">
        <v>1302</v>
      </c>
      <c r="F1024" t="s">
        <v>1303</v>
      </c>
      <c r="G1024" t="s">
        <v>16</v>
      </c>
      <c r="H1024" t="s">
        <v>54</v>
      </c>
      <c r="I1024" t="s">
        <v>1304</v>
      </c>
      <c r="J1024" t="s">
        <v>1736</v>
      </c>
      <c r="K1024" t="s">
        <v>1302</v>
      </c>
      <c r="L1024" t="s">
        <v>9292</v>
      </c>
      <c r="M1024" t="s">
        <v>3133</v>
      </c>
      <c r="N1024" t="s">
        <v>10</v>
      </c>
      <c r="O1024" t="s">
        <v>54</v>
      </c>
      <c r="P1024" t="s">
        <v>946</v>
      </c>
      <c r="Q1024" t="s">
        <v>2663</v>
      </c>
      <c r="R1024" t="s">
        <v>1735</v>
      </c>
    </row>
    <row r="1025" spans="1:18" x14ac:dyDescent="0.25">
      <c r="A1025" s="28" t="str">
        <f t="shared" si="16"/>
        <v>00378522Blake Elementary School3801 Bonaventure BlvdLouisvilleKY40219</v>
      </c>
      <c r="B1025" s="29" t="s">
        <v>8225</v>
      </c>
      <c r="C1025" t="s">
        <v>3215</v>
      </c>
      <c r="D1025" t="s">
        <v>7321</v>
      </c>
      <c r="E1025" t="s">
        <v>1385</v>
      </c>
      <c r="F1025" t="s">
        <v>1386</v>
      </c>
      <c r="G1025" t="s">
        <v>382</v>
      </c>
      <c r="H1025" t="s">
        <v>54</v>
      </c>
      <c r="I1025" t="s">
        <v>1387</v>
      </c>
      <c r="J1025" t="s">
        <v>1736</v>
      </c>
      <c r="K1025" t="s">
        <v>1385</v>
      </c>
      <c r="L1025" t="s">
        <v>9293</v>
      </c>
      <c r="M1025" t="s">
        <v>3133</v>
      </c>
      <c r="N1025" t="s">
        <v>10</v>
      </c>
      <c r="O1025" t="s">
        <v>54</v>
      </c>
      <c r="P1025" t="s">
        <v>946</v>
      </c>
      <c r="Q1025" t="s">
        <v>2663</v>
      </c>
      <c r="R1025" t="s">
        <v>1735</v>
      </c>
    </row>
    <row r="1026" spans="1:18" x14ac:dyDescent="0.25">
      <c r="A1026" s="28" t="str">
        <f t="shared" si="16"/>
        <v>00378522Camp Taylor Elementary School1446 Belmar DrLouisvilleKY40213</v>
      </c>
      <c r="B1026" s="29" t="s">
        <v>8225</v>
      </c>
      <c r="C1026" t="s">
        <v>3215</v>
      </c>
      <c r="D1026" t="s">
        <v>7322</v>
      </c>
      <c r="E1026" t="s">
        <v>1407</v>
      </c>
      <c r="F1026" t="s">
        <v>1408</v>
      </c>
      <c r="G1026" t="s">
        <v>382</v>
      </c>
      <c r="H1026" t="s">
        <v>54</v>
      </c>
      <c r="I1026" t="s">
        <v>1409</v>
      </c>
      <c r="J1026" t="s">
        <v>1736</v>
      </c>
      <c r="K1026" t="s">
        <v>1407</v>
      </c>
      <c r="L1026" t="s">
        <v>9294</v>
      </c>
      <c r="M1026" t="s">
        <v>3133</v>
      </c>
      <c r="N1026" t="s">
        <v>10</v>
      </c>
      <c r="O1026" t="s">
        <v>54</v>
      </c>
      <c r="P1026" t="s">
        <v>946</v>
      </c>
      <c r="Q1026" t="s">
        <v>2663</v>
      </c>
      <c r="R1026" t="s">
        <v>1735</v>
      </c>
    </row>
    <row r="1027" spans="1:18" x14ac:dyDescent="0.25">
      <c r="A1027" s="28" t="str">
        <f t="shared" si="16"/>
        <v>00378522West Broadway ES127 W Broadway StMadisonvilleKY42431</v>
      </c>
      <c r="B1027" s="29" t="s">
        <v>8225</v>
      </c>
      <c r="C1027" t="s">
        <v>3215</v>
      </c>
      <c r="D1027" t="s">
        <v>7323</v>
      </c>
      <c r="E1027" t="s">
        <v>4405</v>
      </c>
      <c r="F1027" t="s">
        <v>1340</v>
      </c>
      <c r="G1027" t="s">
        <v>1322</v>
      </c>
      <c r="H1027" t="s">
        <v>54</v>
      </c>
      <c r="I1027" t="s">
        <v>1323</v>
      </c>
      <c r="J1027" t="s">
        <v>1736</v>
      </c>
      <c r="K1027" t="s">
        <v>4405</v>
      </c>
      <c r="L1027" t="s">
        <v>9295</v>
      </c>
      <c r="M1027" t="s">
        <v>3133</v>
      </c>
      <c r="N1027" t="s">
        <v>10</v>
      </c>
      <c r="O1027" t="s">
        <v>54</v>
      </c>
      <c r="P1027" t="s">
        <v>946</v>
      </c>
      <c r="Q1027" t="s">
        <v>2663</v>
      </c>
      <c r="R1027" t="s">
        <v>1735</v>
      </c>
    </row>
    <row r="1028" spans="1:18" x14ac:dyDescent="0.25">
      <c r="A1028" s="28" t="str">
        <f t="shared" si="16"/>
        <v>00378522Anchorage Ind School District11400 Ridge RdAnchorageKY40223</v>
      </c>
      <c r="B1028" s="29" t="s">
        <v>8225</v>
      </c>
      <c r="C1028" t="s">
        <v>3215</v>
      </c>
      <c r="D1028" t="s">
        <v>7324</v>
      </c>
      <c r="E1028" t="s">
        <v>64</v>
      </c>
      <c r="F1028" t="s">
        <v>67</v>
      </c>
      <c r="G1028" t="s">
        <v>68</v>
      </c>
      <c r="H1028" t="s">
        <v>54</v>
      </c>
      <c r="I1028" t="s">
        <v>69</v>
      </c>
      <c r="J1028" t="s">
        <v>1736</v>
      </c>
      <c r="K1028" t="s">
        <v>64</v>
      </c>
      <c r="L1028" t="s">
        <v>9296</v>
      </c>
      <c r="M1028" t="s">
        <v>3133</v>
      </c>
      <c r="N1028" t="s">
        <v>10</v>
      </c>
      <c r="O1028" t="s">
        <v>54</v>
      </c>
      <c r="P1028" t="s">
        <v>946</v>
      </c>
      <c r="Q1028" t="s">
        <v>2663</v>
      </c>
      <c r="R1028" t="s">
        <v>1735</v>
      </c>
    </row>
    <row r="1029" spans="1:18" x14ac:dyDescent="0.25">
      <c r="A1029" s="28" t="str">
        <f t="shared" si="16"/>
        <v>00378522Jesse Stuart Elementary School1710 Anton RdMadisonvilleKY42431</v>
      </c>
      <c r="B1029" s="29" t="s">
        <v>8225</v>
      </c>
      <c r="C1029" t="s">
        <v>3215</v>
      </c>
      <c r="D1029" t="s">
        <v>7325</v>
      </c>
      <c r="E1029" t="s">
        <v>1330</v>
      </c>
      <c r="F1029" t="s">
        <v>1331</v>
      </c>
      <c r="G1029" t="s">
        <v>1322</v>
      </c>
      <c r="H1029" t="s">
        <v>54</v>
      </c>
      <c r="I1029" t="s">
        <v>1323</v>
      </c>
      <c r="J1029" t="s">
        <v>1736</v>
      </c>
      <c r="K1029" t="s">
        <v>1330</v>
      </c>
      <c r="L1029" t="s">
        <v>9297</v>
      </c>
      <c r="M1029" t="s">
        <v>3133</v>
      </c>
      <c r="N1029" t="s">
        <v>10</v>
      </c>
      <c r="O1029" t="s">
        <v>54</v>
      </c>
      <c r="P1029" t="s">
        <v>946</v>
      </c>
      <c r="Q1029" t="s">
        <v>2663</v>
      </c>
      <c r="R1029" t="s">
        <v>1735</v>
      </c>
    </row>
    <row r="1030" spans="1:18" x14ac:dyDescent="0.25">
      <c r="A1030" s="28" t="str">
        <f t="shared" si="16"/>
        <v>00378522Cane Run Elementary School3951 Cane Run RdLouisvilleKY40211</v>
      </c>
      <c r="B1030" s="29" t="s">
        <v>8225</v>
      </c>
      <c r="C1030" t="s">
        <v>3215</v>
      </c>
      <c r="D1030" t="s">
        <v>7326</v>
      </c>
      <c r="E1030" t="s">
        <v>1411</v>
      </c>
      <c r="F1030" t="s">
        <v>1412</v>
      </c>
      <c r="G1030" t="s">
        <v>382</v>
      </c>
      <c r="H1030" t="s">
        <v>54</v>
      </c>
      <c r="I1030" t="s">
        <v>1364</v>
      </c>
      <c r="J1030" t="s">
        <v>1736</v>
      </c>
      <c r="K1030" t="s">
        <v>1411</v>
      </c>
      <c r="L1030" t="s">
        <v>9298</v>
      </c>
      <c r="M1030" t="s">
        <v>3133</v>
      </c>
      <c r="N1030" t="s">
        <v>10</v>
      </c>
      <c r="O1030" t="s">
        <v>54</v>
      </c>
      <c r="P1030" t="s">
        <v>946</v>
      </c>
      <c r="Q1030" t="s">
        <v>2663</v>
      </c>
      <c r="R1030" t="s">
        <v>1735</v>
      </c>
    </row>
    <row r="1031" spans="1:18" x14ac:dyDescent="0.25">
      <c r="A1031" s="28" t="str">
        <f t="shared" si="16"/>
        <v>00378522Fairdale Elementary School10104 Mitchell Hill RdFairdaleKY40118</v>
      </c>
      <c r="B1031" s="29" t="s">
        <v>8225</v>
      </c>
      <c r="C1031" t="s">
        <v>3215</v>
      </c>
      <c r="D1031" t="s">
        <v>7327</v>
      </c>
      <c r="E1031" t="s">
        <v>1459</v>
      </c>
      <c r="F1031" t="s">
        <v>1460</v>
      </c>
      <c r="G1031" t="s">
        <v>1435</v>
      </c>
      <c r="H1031" t="s">
        <v>54</v>
      </c>
      <c r="I1031" t="s">
        <v>1436</v>
      </c>
      <c r="J1031" t="s">
        <v>1736</v>
      </c>
      <c r="K1031" t="s">
        <v>1459</v>
      </c>
      <c r="L1031" t="s">
        <v>9299</v>
      </c>
      <c r="M1031" t="s">
        <v>3133</v>
      </c>
      <c r="N1031" t="s">
        <v>10</v>
      </c>
      <c r="O1031" t="s">
        <v>54</v>
      </c>
      <c r="P1031" t="s">
        <v>946</v>
      </c>
      <c r="Q1031" t="s">
        <v>2663</v>
      </c>
      <c r="R1031" t="s">
        <v>1735</v>
      </c>
    </row>
    <row r="1032" spans="1:18" x14ac:dyDescent="0.25">
      <c r="A1032" s="28" t="str">
        <f t="shared" si="16"/>
        <v>00378522Cochran Elementary School500 W Gaulbert AveLouisvilleKY40208</v>
      </c>
      <c r="B1032" s="29" t="s">
        <v>8225</v>
      </c>
      <c r="C1032" t="s">
        <v>3215</v>
      </c>
      <c r="D1032" t="s">
        <v>7328</v>
      </c>
      <c r="E1032" t="s">
        <v>1421</v>
      </c>
      <c r="F1032" t="s">
        <v>1422</v>
      </c>
      <c r="G1032" t="s">
        <v>382</v>
      </c>
      <c r="H1032" t="s">
        <v>54</v>
      </c>
      <c r="I1032" t="s">
        <v>1423</v>
      </c>
      <c r="J1032" t="s">
        <v>1736</v>
      </c>
      <c r="K1032" t="s">
        <v>1421</v>
      </c>
      <c r="L1032" t="s">
        <v>9300</v>
      </c>
      <c r="M1032" t="s">
        <v>3133</v>
      </c>
      <c r="N1032" t="s">
        <v>10</v>
      </c>
      <c r="O1032" t="s">
        <v>54</v>
      </c>
      <c r="P1032" t="s">
        <v>946</v>
      </c>
      <c r="Q1032" t="s">
        <v>2663</v>
      </c>
      <c r="R1032" t="s">
        <v>1735</v>
      </c>
    </row>
    <row r="1033" spans="1:18" x14ac:dyDescent="0.25">
      <c r="A1033" s="28" t="str">
        <f t="shared" si="16"/>
        <v>00378522Roosevelt-Perry ES1615 W BroadwayLouisvilleKY40203</v>
      </c>
      <c r="B1033" s="29" t="s">
        <v>8225</v>
      </c>
      <c r="C1033" t="s">
        <v>3215</v>
      </c>
      <c r="D1033" t="s">
        <v>7329</v>
      </c>
      <c r="E1033" t="s">
        <v>4420</v>
      </c>
      <c r="F1033" t="s">
        <v>1599</v>
      </c>
      <c r="G1033" t="s">
        <v>382</v>
      </c>
      <c r="H1033" t="s">
        <v>54</v>
      </c>
      <c r="I1033" t="s">
        <v>1431</v>
      </c>
      <c r="J1033" t="s">
        <v>1736</v>
      </c>
      <c r="K1033" t="s">
        <v>4420</v>
      </c>
      <c r="L1033" t="s">
        <v>9301</v>
      </c>
      <c r="M1033" t="s">
        <v>3133</v>
      </c>
      <c r="N1033" t="s">
        <v>10</v>
      </c>
      <c r="O1033" t="s">
        <v>54</v>
      </c>
      <c r="P1033" t="s">
        <v>946</v>
      </c>
      <c r="Q1033" t="s">
        <v>2663</v>
      </c>
      <c r="R1033" t="s">
        <v>1735</v>
      </c>
    </row>
    <row r="1034" spans="1:18" x14ac:dyDescent="0.25">
      <c r="A1034" s="28" t="str">
        <f t="shared" si="16"/>
        <v>00378522Chenoweth Elementary School3622 Brownsboro RdLouisvilleKY40207</v>
      </c>
      <c r="B1034" s="29" t="s">
        <v>8225</v>
      </c>
      <c r="C1034" t="s">
        <v>3215</v>
      </c>
      <c r="D1034" t="s">
        <v>7330</v>
      </c>
      <c r="E1034" t="s">
        <v>1417</v>
      </c>
      <c r="F1034" t="s">
        <v>1418</v>
      </c>
      <c r="G1034" t="s">
        <v>382</v>
      </c>
      <c r="H1034" t="s">
        <v>54</v>
      </c>
      <c r="I1034" t="s">
        <v>1419</v>
      </c>
      <c r="J1034" t="s">
        <v>1736</v>
      </c>
      <c r="K1034" t="s">
        <v>1417</v>
      </c>
      <c r="L1034" t="s">
        <v>9302</v>
      </c>
      <c r="M1034" t="s">
        <v>3133</v>
      </c>
      <c r="N1034" t="s">
        <v>10</v>
      </c>
      <c r="O1034" t="s">
        <v>54</v>
      </c>
      <c r="P1034" t="s">
        <v>946</v>
      </c>
      <c r="Q1034" t="s">
        <v>2663</v>
      </c>
      <c r="R1034" t="s">
        <v>1735</v>
      </c>
    </row>
    <row r="1035" spans="1:18" x14ac:dyDescent="0.25">
      <c r="A1035" s="28" t="str">
        <f t="shared" si="16"/>
        <v>00378522Dorothy Howell Elem School909 Central Row RdElsmereKY41018</v>
      </c>
      <c r="B1035" s="29" t="s">
        <v>8225</v>
      </c>
      <c r="C1035" t="s">
        <v>3215</v>
      </c>
      <c r="D1035" t="s">
        <v>7331</v>
      </c>
      <c r="E1035" t="s">
        <v>753</v>
      </c>
      <c r="F1035" t="s">
        <v>754</v>
      </c>
      <c r="G1035" t="s">
        <v>755</v>
      </c>
      <c r="H1035" t="s">
        <v>54</v>
      </c>
      <c r="I1035" t="s">
        <v>751</v>
      </c>
      <c r="J1035" t="s">
        <v>1736</v>
      </c>
      <c r="K1035" t="s">
        <v>753</v>
      </c>
      <c r="L1035" t="s">
        <v>9303</v>
      </c>
      <c r="M1035" t="s">
        <v>3133</v>
      </c>
      <c r="N1035" t="s">
        <v>10</v>
      </c>
      <c r="O1035" t="s">
        <v>54</v>
      </c>
      <c r="P1035" t="s">
        <v>946</v>
      </c>
      <c r="Q1035" t="s">
        <v>2663</v>
      </c>
      <c r="R1035" t="s">
        <v>1735</v>
      </c>
    </row>
    <row r="1036" spans="1:18" x14ac:dyDescent="0.25">
      <c r="A1036" s="28" t="str">
        <f t="shared" si="16"/>
        <v>00378522River Ridge ES2772 Amsterdam RdVilla HillsKY41017</v>
      </c>
      <c r="B1036" s="29" t="s">
        <v>8225</v>
      </c>
      <c r="C1036" t="s">
        <v>3215</v>
      </c>
      <c r="D1036" t="s">
        <v>7332</v>
      </c>
      <c r="E1036" t="s">
        <v>4444</v>
      </c>
      <c r="F1036" t="s">
        <v>1722</v>
      </c>
      <c r="G1036" t="s">
        <v>1723</v>
      </c>
      <c r="H1036" t="s">
        <v>54</v>
      </c>
      <c r="I1036" t="s">
        <v>168</v>
      </c>
      <c r="J1036" t="s">
        <v>1736</v>
      </c>
      <c r="K1036" t="s">
        <v>4444</v>
      </c>
      <c r="L1036" t="s">
        <v>9304</v>
      </c>
      <c r="M1036" t="s">
        <v>3133</v>
      </c>
      <c r="N1036" t="s">
        <v>10</v>
      </c>
      <c r="O1036" t="s">
        <v>54</v>
      </c>
      <c r="P1036" t="s">
        <v>946</v>
      </c>
      <c r="Q1036" t="s">
        <v>2663</v>
      </c>
      <c r="R1036" t="s">
        <v>1735</v>
      </c>
    </row>
    <row r="1037" spans="1:18" x14ac:dyDescent="0.25">
      <c r="A1037" s="28" t="str">
        <f t="shared" si="16"/>
        <v>00378522Crums Lane Elementary School3212 S Crums LnLouisvilleKY40216</v>
      </c>
      <c r="B1037" s="29" t="s">
        <v>8225</v>
      </c>
      <c r="C1037" t="s">
        <v>3215</v>
      </c>
      <c r="D1037" t="s">
        <v>7333</v>
      </c>
      <c r="E1037" t="s">
        <v>1438</v>
      </c>
      <c r="F1037" t="s">
        <v>1439</v>
      </c>
      <c r="G1037" t="s">
        <v>382</v>
      </c>
      <c r="H1037" t="s">
        <v>54</v>
      </c>
      <c r="I1037" t="s">
        <v>1440</v>
      </c>
      <c r="J1037" t="s">
        <v>1736</v>
      </c>
      <c r="K1037" t="s">
        <v>1438</v>
      </c>
      <c r="L1037" t="s">
        <v>9305</v>
      </c>
      <c r="M1037" t="s">
        <v>3133</v>
      </c>
      <c r="N1037" t="s">
        <v>10</v>
      </c>
      <c r="O1037" t="s">
        <v>54</v>
      </c>
      <c r="P1037" t="s">
        <v>946</v>
      </c>
      <c r="Q1037" t="s">
        <v>2663</v>
      </c>
      <c r="R1037" t="s">
        <v>1735</v>
      </c>
    </row>
    <row r="1038" spans="1:18" x14ac:dyDescent="0.25">
      <c r="A1038" s="28" t="str">
        <f t="shared" si="16"/>
        <v>00378522Hawthorne Elementary School2301 Clarendon AveLouisvilleKY40205</v>
      </c>
      <c r="B1038" s="29" t="s">
        <v>8225</v>
      </c>
      <c r="C1038" t="s">
        <v>3215</v>
      </c>
      <c r="D1038" t="s">
        <v>7334</v>
      </c>
      <c r="E1038" t="s">
        <v>1496</v>
      </c>
      <c r="F1038" t="s">
        <v>1497</v>
      </c>
      <c r="G1038" t="s">
        <v>382</v>
      </c>
      <c r="H1038" t="s">
        <v>54</v>
      </c>
      <c r="I1038" t="s">
        <v>1498</v>
      </c>
      <c r="J1038" t="s">
        <v>1736</v>
      </c>
      <c r="K1038" t="s">
        <v>1496</v>
      </c>
      <c r="L1038" t="s">
        <v>9306</v>
      </c>
      <c r="M1038" t="s">
        <v>3133</v>
      </c>
      <c r="N1038" t="s">
        <v>10</v>
      </c>
      <c r="O1038" t="s">
        <v>54</v>
      </c>
      <c r="P1038" t="s">
        <v>946</v>
      </c>
      <c r="Q1038" t="s">
        <v>2663</v>
      </c>
      <c r="R1038" t="s">
        <v>1735</v>
      </c>
    </row>
    <row r="1039" spans="1:18" x14ac:dyDescent="0.25">
      <c r="A1039" s="28" t="str">
        <f t="shared" si="16"/>
        <v>00378522Jeffersontown Elem School3610 Cedarwood WayLouisvilleKY40299</v>
      </c>
      <c r="B1039" s="29" t="s">
        <v>8225</v>
      </c>
      <c r="C1039" t="s">
        <v>3215</v>
      </c>
      <c r="D1039" t="s">
        <v>7335</v>
      </c>
      <c r="E1039" t="s">
        <v>1522</v>
      </c>
      <c r="F1039" t="s">
        <v>1523</v>
      </c>
      <c r="G1039" t="s">
        <v>382</v>
      </c>
      <c r="H1039" t="s">
        <v>54</v>
      </c>
      <c r="I1039" t="s">
        <v>1427</v>
      </c>
      <c r="J1039" t="s">
        <v>1736</v>
      </c>
      <c r="K1039" t="s">
        <v>1522</v>
      </c>
      <c r="L1039" t="s">
        <v>9307</v>
      </c>
      <c r="M1039" t="s">
        <v>3133</v>
      </c>
      <c r="N1039" t="s">
        <v>10</v>
      </c>
      <c r="O1039" t="s">
        <v>54</v>
      </c>
      <c r="P1039" t="s">
        <v>946</v>
      </c>
      <c r="Q1039" t="s">
        <v>2663</v>
      </c>
      <c r="R1039" t="s">
        <v>1735</v>
      </c>
    </row>
    <row r="1040" spans="1:18" x14ac:dyDescent="0.25">
      <c r="A1040" s="28" t="str">
        <f t="shared" si="16"/>
        <v>00378522Hartstern Elementary School5200 Morningside WayLouisvilleKY40219</v>
      </c>
      <c r="B1040" s="29" t="s">
        <v>8225</v>
      </c>
      <c r="C1040" t="s">
        <v>3215</v>
      </c>
      <c r="D1040" t="s">
        <v>7336</v>
      </c>
      <c r="E1040" t="s">
        <v>1493</v>
      </c>
      <c r="F1040" t="s">
        <v>1494</v>
      </c>
      <c r="G1040" t="s">
        <v>382</v>
      </c>
      <c r="H1040" t="s">
        <v>54</v>
      </c>
      <c r="I1040" t="s">
        <v>1387</v>
      </c>
      <c r="J1040" t="s">
        <v>1736</v>
      </c>
      <c r="K1040" t="s">
        <v>1493</v>
      </c>
      <c r="L1040" t="s">
        <v>9308</v>
      </c>
      <c r="M1040" t="s">
        <v>3133</v>
      </c>
      <c r="N1040" t="s">
        <v>10</v>
      </c>
      <c r="O1040" t="s">
        <v>54</v>
      </c>
      <c r="P1040" t="s">
        <v>946</v>
      </c>
      <c r="Q1040" t="s">
        <v>2663</v>
      </c>
      <c r="R1040" t="s">
        <v>1735</v>
      </c>
    </row>
    <row r="1041" spans="1:18" x14ac:dyDescent="0.25">
      <c r="A1041" s="28" t="str">
        <f t="shared" si="16"/>
        <v>00378522Coral Ridge Elementary School10608 National TpkeFairdaleKY40118</v>
      </c>
      <c r="B1041" s="29" t="s">
        <v>8225</v>
      </c>
      <c r="C1041" t="s">
        <v>3215</v>
      </c>
      <c r="D1041" t="s">
        <v>7337</v>
      </c>
      <c r="E1041" t="s">
        <v>1433</v>
      </c>
      <c r="F1041" t="s">
        <v>1434</v>
      </c>
      <c r="G1041" t="s">
        <v>1435</v>
      </c>
      <c r="H1041" t="s">
        <v>54</v>
      </c>
      <c r="I1041" t="s">
        <v>1436</v>
      </c>
      <c r="J1041" t="s">
        <v>1736</v>
      </c>
      <c r="K1041" t="s">
        <v>1433</v>
      </c>
      <c r="L1041" t="s">
        <v>9309</v>
      </c>
      <c r="M1041" t="s">
        <v>3133</v>
      </c>
      <c r="N1041" t="s">
        <v>10</v>
      </c>
      <c r="O1041" t="s">
        <v>54</v>
      </c>
      <c r="P1041" t="s">
        <v>946</v>
      </c>
      <c r="Q1041" t="s">
        <v>2663</v>
      </c>
      <c r="R1041" t="s">
        <v>1735</v>
      </c>
    </row>
    <row r="1042" spans="1:18" x14ac:dyDescent="0.25">
      <c r="A1042" s="28" t="str">
        <f t="shared" si="16"/>
        <v>00378522Coral Ridge Elementary School10608 National TpkeFairdaleKY40118</v>
      </c>
      <c r="B1042" s="29" t="s">
        <v>8225</v>
      </c>
      <c r="C1042" t="s">
        <v>3215</v>
      </c>
      <c r="D1042" t="s">
        <v>7338</v>
      </c>
      <c r="E1042" t="s">
        <v>1433</v>
      </c>
      <c r="F1042" t="s">
        <v>1434</v>
      </c>
      <c r="G1042" t="s">
        <v>1435</v>
      </c>
      <c r="H1042" t="s">
        <v>54</v>
      </c>
      <c r="I1042" t="s">
        <v>1436</v>
      </c>
      <c r="J1042" t="s">
        <v>1736</v>
      </c>
      <c r="K1042" t="s">
        <v>1433</v>
      </c>
      <c r="L1042" t="s">
        <v>9310</v>
      </c>
      <c r="M1042" t="s">
        <v>3133</v>
      </c>
      <c r="N1042" t="s">
        <v>10</v>
      </c>
      <c r="O1042" t="s">
        <v>54</v>
      </c>
      <c r="P1042" t="s">
        <v>946</v>
      </c>
      <c r="Q1042" t="s">
        <v>2663</v>
      </c>
      <c r="R1042" t="s">
        <v>1735</v>
      </c>
    </row>
    <row r="1043" spans="1:18" x14ac:dyDescent="0.25">
      <c r="A1043" s="28" t="str">
        <f t="shared" si="16"/>
        <v>00378522W R Castle Mem ES3936 N Us Highway 23WittensvilleKY41274</v>
      </c>
      <c r="B1043" s="29" t="s">
        <v>8225</v>
      </c>
      <c r="C1043" t="s">
        <v>3215</v>
      </c>
      <c r="D1043" t="s">
        <v>7339</v>
      </c>
      <c r="E1043" t="s">
        <v>4441</v>
      </c>
      <c r="F1043" t="s">
        <v>1693</v>
      </c>
      <c r="G1043" t="s">
        <v>1694</v>
      </c>
      <c r="H1043" t="s">
        <v>54</v>
      </c>
      <c r="I1043" t="s">
        <v>1695</v>
      </c>
      <c r="J1043" t="s">
        <v>1736</v>
      </c>
      <c r="K1043" t="s">
        <v>4441</v>
      </c>
      <c r="L1043" t="s">
        <v>9311</v>
      </c>
      <c r="M1043" t="s">
        <v>3133</v>
      </c>
      <c r="N1043" t="s">
        <v>10</v>
      </c>
      <c r="O1043" t="s">
        <v>54</v>
      </c>
      <c r="P1043" t="s">
        <v>946</v>
      </c>
      <c r="Q1043" t="s">
        <v>2663</v>
      </c>
      <c r="R1043" t="s">
        <v>1735</v>
      </c>
    </row>
    <row r="1044" spans="1:18" x14ac:dyDescent="0.25">
      <c r="A1044" s="28" t="str">
        <f t="shared" si="16"/>
        <v>00378522Cowan Elementary School3125 Highway 931 SWhitesburgKY41858</v>
      </c>
      <c r="B1044" s="29" t="s">
        <v>8225</v>
      </c>
      <c r="C1044" t="s">
        <v>3215</v>
      </c>
      <c r="D1044" t="s">
        <v>7340</v>
      </c>
      <c r="E1044" t="s">
        <v>1887</v>
      </c>
      <c r="F1044" t="s">
        <v>1888</v>
      </c>
      <c r="G1044" t="s">
        <v>1889</v>
      </c>
      <c r="H1044" t="s">
        <v>54</v>
      </c>
      <c r="I1044" t="s">
        <v>1890</v>
      </c>
      <c r="J1044" t="s">
        <v>1736</v>
      </c>
      <c r="K1044" t="s">
        <v>1887</v>
      </c>
      <c r="L1044" t="s">
        <v>9312</v>
      </c>
      <c r="M1044" t="s">
        <v>3133</v>
      </c>
      <c r="N1044" t="s">
        <v>10</v>
      </c>
      <c r="O1044" t="s">
        <v>54</v>
      </c>
      <c r="P1044" t="s">
        <v>946</v>
      </c>
      <c r="Q1044" t="s">
        <v>2663</v>
      </c>
      <c r="R1044" t="s">
        <v>1735</v>
      </c>
    </row>
    <row r="1045" spans="1:18" x14ac:dyDescent="0.25">
      <c r="A1045" s="28" t="str">
        <f t="shared" si="16"/>
        <v>00378522Gilmore Lane Elementary School1281 Gilmore LnLouisvilleKY40213</v>
      </c>
      <c r="B1045" s="29" t="s">
        <v>8225</v>
      </c>
      <c r="C1045" t="s">
        <v>3215</v>
      </c>
      <c r="D1045" t="s">
        <v>7341</v>
      </c>
      <c r="E1045" t="s">
        <v>1478</v>
      </c>
      <c r="F1045" t="s">
        <v>1479</v>
      </c>
      <c r="G1045" t="s">
        <v>382</v>
      </c>
      <c r="H1045" t="s">
        <v>54</v>
      </c>
      <c r="I1045" t="s">
        <v>1409</v>
      </c>
      <c r="J1045" t="s">
        <v>1736</v>
      </c>
      <c r="K1045" t="s">
        <v>1478</v>
      </c>
      <c r="L1045" t="s">
        <v>9313</v>
      </c>
      <c r="M1045" t="s">
        <v>3133</v>
      </c>
      <c r="N1045" t="s">
        <v>10</v>
      </c>
      <c r="O1045" t="s">
        <v>54</v>
      </c>
      <c r="P1045" t="s">
        <v>946</v>
      </c>
      <c r="Q1045" t="s">
        <v>2663</v>
      </c>
      <c r="R1045" t="s">
        <v>1735</v>
      </c>
    </row>
    <row r="1046" spans="1:18" x14ac:dyDescent="0.25">
      <c r="A1046" s="28" t="str">
        <f t="shared" si="16"/>
        <v>00378522West Whitesburg ES330 Parks StWhitesburgKY41858</v>
      </c>
      <c r="B1046" s="29" t="s">
        <v>8225</v>
      </c>
      <c r="C1046" t="s">
        <v>3215</v>
      </c>
      <c r="D1046" t="s">
        <v>7342</v>
      </c>
      <c r="E1046" t="s">
        <v>4641</v>
      </c>
      <c r="F1046" t="s">
        <v>1900</v>
      </c>
      <c r="G1046" t="s">
        <v>1889</v>
      </c>
      <c r="H1046" t="s">
        <v>54</v>
      </c>
      <c r="I1046" t="s">
        <v>1890</v>
      </c>
      <c r="J1046" t="s">
        <v>1736</v>
      </c>
      <c r="K1046" t="s">
        <v>4641</v>
      </c>
      <c r="L1046" t="s">
        <v>9314</v>
      </c>
      <c r="M1046" t="s">
        <v>3133</v>
      </c>
      <c r="N1046" t="s">
        <v>10</v>
      </c>
      <c r="O1046" t="s">
        <v>54</v>
      </c>
      <c r="P1046" t="s">
        <v>946</v>
      </c>
      <c r="Q1046" t="s">
        <v>2663</v>
      </c>
      <c r="R1046" t="s">
        <v>1735</v>
      </c>
    </row>
    <row r="1047" spans="1:18" x14ac:dyDescent="0.25">
      <c r="A1047" s="28" t="str">
        <f t="shared" si="16"/>
        <v>00378522Goldsmith Elementary School3520 Goldsmith LnLouisvilleKY40220</v>
      </c>
      <c r="B1047" s="29" t="s">
        <v>8225</v>
      </c>
      <c r="C1047" t="s">
        <v>3215</v>
      </c>
      <c r="D1047" t="s">
        <v>7343</v>
      </c>
      <c r="E1047" t="s">
        <v>1481</v>
      </c>
      <c r="F1047" t="s">
        <v>1482</v>
      </c>
      <c r="G1047" t="s">
        <v>382</v>
      </c>
      <c r="H1047" t="s">
        <v>54</v>
      </c>
      <c r="I1047" t="s">
        <v>1367</v>
      </c>
      <c r="J1047" t="s">
        <v>1736</v>
      </c>
      <c r="K1047" t="s">
        <v>1481</v>
      </c>
      <c r="L1047" t="s">
        <v>9315</v>
      </c>
      <c r="M1047" t="s">
        <v>3133</v>
      </c>
      <c r="N1047" t="s">
        <v>10</v>
      </c>
      <c r="O1047" t="s">
        <v>54</v>
      </c>
      <c r="P1047" t="s">
        <v>946</v>
      </c>
      <c r="Q1047" t="s">
        <v>2663</v>
      </c>
      <c r="R1047" t="s">
        <v>1735</v>
      </c>
    </row>
    <row r="1048" spans="1:18" x14ac:dyDescent="0.25">
      <c r="A1048" s="28" t="str">
        <f t="shared" si="16"/>
        <v>00378522Eisenhower Elementary School5300 Jessamine LnLouisvilleKY40258</v>
      </c>
      <c r="B1048" s="29" t="s">
        <v>8225</v>
      </c>
      <c r="C1048" t="s">
        <v>3215</v>
      </c>
      <c r="D1048" t="s">
        <v>7344</v>
      </c>
      <c r="E1048" t="s">
        <v>1452</v>
      </c>
      <c r="F1048" t="s">
        <v>1453</v>
      </c>
      <c r="G1048" t="s">
        <v>382</v>
      </c>
      <c r="H1048" t="s">
        <v>54</v>
      </c>
      <c r="I1048" t="s">
        <v>1454</v>
      </c>
      <c r="J1048" t="s">
        <v>1736</v>
      </c>
      <c r="K1048" t="s">
        <v>1452</v>
      </c>
      <c r="L1048" t="s">
        <v>9316</v>
      </c>
      <c r="M1048" t="s">
        <v>3133</v>
      </c>
      <c r="N1048" t="s">
        <v>10</v>
      </c>
      <c r="O1048" t="s">
        <v>54</v>
      </c>
      <c r="P1048" t="s">
        <v>946</v>
      </c>
      <c r="Q1048" t="s">
        <v>2663</v>
      </c>
      <c r="R1048" t="s">
        <v>1735</v>
      </c>
    </row>
    <row r="1049" spans="1:18" x14ac:dyDescent="0.25">
      <c r="A1049" s="28" t="str">
        <f t="shared" si="16"/>
        <v>00378522Greenwood Elementary School5801 Greenwood RdLouisvilleKY40258</v>
      </c>
      <c r="B1049" s="29" t="s">
        <v>8225</v>
      </c>
      <c r="C1049" t="s">
        <v>3215</v>
      </c>
      <c r="D1049" t="s">
        <v>7345</v>
      </c>
      <c r="E1049" t="s">
        <v>1487</v>
      </c>
      <c r="F1049" t="s">
        <v>1488</v>
      </c>
      <c r="G1049" t="s">
        <v>382</v>
      </c>
      <c r="H1049" t="s">
        <v>54</v>
      </c>
      <c r="I1049" t="s">
        <v>1454</v>
      </c>
      <c r="J1049" t="s">
        <v>1736</v>
      </c>
      <c r="K1049" t="s">
        <v>1487</v>
      </c>
      <c r="L1049" t="s">
        <v>9317</v>
      </c>
      <c r="M1049" t="s">
        <v>3133</v>
      </c>
      <c r="N1049" t="s">
        <v>10</v>
      </c>
      <c r="O1049" t="s">
        <v>54</v>
      </c>
      <c r="P1049" t="s">
        <v>946</v>
      </c>
      <c r="Q1049" t="s">
        <v>2663</v>
      </c>
      <c r="R1049" t="s">
        <v>1735</v>
      </c>
    </row>
    <row r="1050" spans="1:18" x14ac:dyDescent="0.25">
      <c r="A1050" s="28" t="str">
        <f t="shared" si="16"/>
        <v>00378522Norton Elementary School8101 Brownsboro RdLouisvilleKY40241</v>
      </c>
      <c r="B1050" s="29" t="s">
        <v>8225</v>
      </c>
      <c r="C1050" t="s">
        <v>3215</v>
      </c>
      <c r="D1050" t="s">
        <v>7346</v>
      </c>
      <c r="E1050" t="s">
        <v>1585</v>
      </c>
      <c r="F1050" t="s">
        <v>1586</v>
      </c>
      <c r="G1050" t="s">
        <v>382</v>
      </c>
      <c r="H1050" t="s">
        <v>54</v>
      </c>
      <c r="I1050" t="s">
        <v>1560</v>
      </c>
      <c r="J1050" t="s">
        <v>1736</v>
      </c>
      <c r="K1050" t="s">
        <v>1585</v>
      </c>
      <c r="L1050" t="s">
        <v>9318</v>
      </c>
      <c r="M1050" t="s">
        <v>3133</v>
      </c>
      <c r="N1050" t="s">
        <v>10</v>
      </c>
      <c r="O1050" t="s">
        <v>54</v>
      </c>
      <c r="P1050" t="s">
        <v>946</v>
      </c>
      <c r="Q1050" t="s">
        <v>2663</v>
      </c>
      <c r="R1050" t="s">
        <v>1735</v>
      </c>
    </row>
    <row r="1051" spans="1:18" x14ac:dyDescent="0.25">
      <c r="A1051" s="28" t="str">
        <f t="shared" si="16"/>
        <v>00378522Fern Creek Elementary School8815 Ferndale RdLouisvilleKY40291</v>
      </c>
      <c r="B1051" s="29" t="s">
        <v>8225</v>
      </c>
      <c r="C1051" t="s">
        <v>3215</v>
      </c>
      <c r="D1051" t="s">
        <v>7347</v>
      </c>
      <c r="E1051" t="s">
        <v>1465</v>
      </c>
      <c r="F1051" t="s">
        <v>1466</v>
      </c>
      <c r="G1051" t="s">
        <v>382</v>
      </c>
      <c r="H1051" t="s">
        <v>54</v>
      </c>
      <c r="I1051" t="s">
        <v>1383</v>
      </c>
      <c r="J1051" t="s">
        <v>1736</v>
      </c>
      <c r="K1051" t="s">
        <v>1465</v>
      </c>
      <c r="L1051" t="s">
        <v>9319</v>
      </c>
      <c r="M1051" t="s">
        <v>3133</v>
      </c>
      <c r="N1051" t="s">
        <v>10</v>
      </c>
      <c r="O1051" t="s">
        <v>54</v>
      </c>
      <c r="P1051" t="s">
        <v>946</v>
      </c>
      <c r="Q1051" t="s">
        <v>2663</v>
      </c>
      <c r="R1051" t="s">
        <v>1735</v>
      </c>
    </row>
    <row r="1052" spans="1:18" x14ac:dyDescent="0.25">
      <c r="A1052" s="28" t="str">
        <f t="shared" si="16"/>
        <v>00378522Kenwood Elementary School7420 Justan AveLouisvilleKY40214</v>
      </c>
      <c r="B1052" s="29" t="s">
        <v>8225</v>
      </c>
      <c r="C1052" t="s">
        <v>3215</v>
      </c>
      <c r="D1052" t="s">
        <v>7348</v>
      </c>
      <c r="E1052" t="s">
        <v>1528</v>
      </c>
      <c r="F1052" t="s">
        <v>1529</v>
      </c>
      <c r="G1052" t="s">
        <v>382</v>
      </c>
      <c r="H1052" t="s">
        <v>54</v>
      </c>
      <c r="I1052" t="s">
        <v>1375</v>
      </c>
      <c r="J1052" t="s">
        <v>1736</v>
      </c>
      <c r="K1052" t="s">
        <v>1528</v>
      </c>
      <c r="L1052" t="s">
        <v>9320</v>
      </c>
      <c r="M1052" t="s">
        <v>3133</v>
      </c>
      <c r="N1052" t="s">
        <v>10</v>
      </c>
      <c r="O1052" t="s">
        <v>54</v>
      </c>
      <c r="P1052" t="s">
        <v>946</v>
      </c>
      <c r="Q1052" t="s">
        <v>2663</v>
      </c>
      <c r="R1052" t="s">
        <v>1735</v>
      </c>
    </row>
    <row r="1053" spans="1:18" x14ac:dyDescent="0.25">
      <c r="A1053" s="28" t="str">
        <f t="shared" si="16"/>
        <v>00378522Greathouse-Shryock Trad Es2700 Browns LnLouisvilleKY40220</v>
      </c>
      <c r="B1053" s="29" t="s">
        <v>8225</v>
      </c>
      <c r="C1053" t="s">
        <v>3215</v>
      </c>
      <c r="D1053" t="s">
        <v>7349</v>
      </c>
      <c r="E1053" t="s">
        <v>1484</v>
      </c>
      <c r="F1053" t="s">
        <v>1485</v>
      </c>
      <c r="G1053" t="s">
        <v>382</v>
      </c>
      <c r="H1053" t="s">
        <v>54</v>
      </c>
      <c r="I1053" t="s">
        <v>1367</v>
      </c>
      <c r="J1053" t="s">
        <v>1736</v>
      </c>
      <c r="K1053" t="s">
        <v>1484</v>
      </c>
      <c r="L1053" t="s">
        <v>9321</v>
      </c>
      <c r="M1053" t="s">
        <v>3133</v>
      </c>
      <c r="N1053" t="s">
        <v>10</v>
      </c>
      <c r="O1053" t="s">
        <v>54</v>
      </c>
      <c r="P1053" t="s">
        <v>946</v>
      </c>
      <c r="Q1053" t="s">
        <v>2663</v>
      </c>
      <c r="R1053" t="s">
        <v>1735</v>
      </c>
    </row>
    <row r="1054" spans="1:18" x14ac:dyDescent="0.25">
      <c r="A1054" s="28" t="str">
        <f t="shared" si="16"/>
        <v>00378522Indian Trail Elementary School3709 E Indian TrlLouisvilleKY40213</v>
      </c>
      <c r="B1054" s="29" t="s">
        <v>8225</v>
      </c>
      <c r="C1054" t="s">
        <v>3215</v>
      </c>
      <c r="D1054" t="s">
        <v>7350</v>
      </c>
      <c r="E1054" t="s">
        <v>14</v>
      </c>
      <c r="F1054" t="s">
        <v>1510</v>
      </c>
      <c r="G1054" t="s">
        <v>382</v>
      </c>
      <c r="H1054" t="s">
        <v>54</v>
      </c>
      <c r="I1054" t="s">
        <v>1409</v>
      </c>
      <c r="J1054" t="s">
        <v>1736</v>
      </c>
      <c r="K1054" t="s">
        <v>14</v>
      </c>
      <c r="L1054" t="s">
        <v>9322</v>
      </c>
      <c r="M1054" t="s">
        <v>3133</v>
      </c>
      <c r="N1054" t="s">
        <v>10</v>
      </c>
      <c r="O1054" t="s">
        <v>54</v>
      </c>
      <c r="P1054" t="s">
        <v>946</v>
      </c>
      <c r="Q1054" t="s">
        <v>2663</v>
      </c>
      <c r="R1054" t="s">
        <v>1735</v>
      </c>
    </row>
    <row r="1055" spans="1:18" x14ac:dyDescent="0.25">
      <c r="A1055" s="28" t="str">
        <f t="shared" si="16"/>
        <v>00378522Kerrick Elementary School2210 Upper Hunters TrceLouisvilleKY40216</v>
      </c>
      <c r="B1055" s="29" t="s">
        <v>8225</v>
      </c>
      <c r="C1055" t="s">
        <v>3215</v>
      </c>
      <c r="D1055" t="s">
        <v>7351</v>
      </c>
      <c r="E1055" t="s">
        <v>1531</v>
      </c>
      <c r="F1055" t="s">
        <v>1532</v>
      </c>
      <c r="G1055" t="s">
        <v>382</v>
      </c>
      <c r="H1055" t="s">
        <v>54</v>
      </c>
      <c r="I1055" t="s">
        <v>1440</v>
      </c>
      <c r="J1055" t="s">
        <v>1736</v>
      </c>
      <c r="K1055" t="s">
        <v>1531</v>
      </c>
      <c r="L1055" t="s">
        <v>9323</v>
      </c>
      <c r="M1055" t="s">
        <v>3133</v>
      </c>
      <c r="N1055" t="s">
        <v>10</v>
      </c>
      <c r="O1055" t="s">
        <v>54</v>
      </c>
      <c r="P1055" t="s">
        <v>946</v>
      </c>
      <c r="Q1055" t="s">
        <v>2663</v>
      </c>
      <c r="R1055" t="s">
        <v>1735</v>
      </c>
    </row>
    <row r="1056" spans="1:18" x14ac:dyDescent="0.25">
      <c r="A1056" s="28" t="str">
        <f t="shared" si="16"/>
        <v>00378522Mill Creek Elementary School3816 Dixie HwyLouisvilleKY40216</v>
      </c>
      <c r="B1056" s="29" t="s">
        <v>8225</v>
      </c>
      <c r="C1056" t="s">
        <v>3215</v>
      </c>
      <c r="D1056" t="s">
        <v>7352</v>
      </c>
      <c r="E1056" t="s">
        <v>1574</v>
      </c>
      <c r="F1056" t="s">
        <v>1575</v>
      </c>
      <c r="G1056" t="s">
        <v>382</v>
      </c>
      <c r="H1056" t="s">
        <v>54</v>
      </c>
      <c r="I1056" t="s">
        <v>1440</v>
      </c>
      <c r="J1056" t="s">
        <v>1736</v>
      </c>
      <c r="K1056" t="s">
        <v>1574</v>
      </c>
      <c r="L1056" t="s">
        <v>9324</v>
      </c>
      <c r="M1056" t="s">
        <v>3133</v>
      </c>
      <c r="N1056" t="s">
        <v>10</v>
      </c>
      <c r="O1056" t="s">
        <v>54</v>
      </c>
      <c r="P1056" t="s">
        <v>946</v>
      </c>
      <c r="Q1056" t="s">
        <v>2663</v>
      </c>
      <c r="R1056" t="s">
        <v>1735</v>
      </c>
    </row>
    <row r="1057" spans="1:18" x14ac:dyDescent="0.25">
      <c r="A1057" s="28" t="str">
        <f t="shared" si="16"/>
        <v>00378522Johnsontown Road Elem School7201 Johnsontown RdLouisvilleKY40272</v>
      </c>
      <c r="B1057" s="29" t="s">
        <v>8225</v>
      </c>
      <c r="C1057" t="s">
        <v>3215</v>
      </c>
      <c r="D1057" t="s">
        <v>7353</v>
      </c>
      <c r="E1057" t="s">
        <v>1525</v>
      </c>
      <c r="F1057" t="s">
        <v>1526</v>
      </c>
      <c r="G1057" t="s">
        <v>382</v>
      </c>
      <c r="H1057" t="s">
        <v>54</v>
      </c>
      <c r="I1057" t="s">
        <v>1444</v>
      </c>
      <c r="J1057" t="s">
        <v>1736</v>
      </c>
      <c r="K1057" t="s">
        <v>1525</v>
      </c>
      <c r="L1057" t="s">
        <v>9325</v>
      </c>
      <c r="M1057" t="s">
        <v>3133</v>
      </c>
      <c r="N1057" t="s">
        <v>10</v>
      </c>
      <c r="O1057" t="s">
        <v>54</v>
      </c>
      <c r="P1057" t="s">
        <v>946</v>
      </c>
      <c r="Q1057" t="s">
        <v>2663</v>
      </c>
      <c r="R1057" t="s">
        <v>1735</v>
      </c>
    </row>
    <row r="1058" spans="1:18" x14ac:dyDescent="0.25">
      <c r="A1058" s="28" t="str">
        <f t="shared" si="16"/>
        <v>00378522Laukhuf Elementary School5100 Capewood DrLouisvilleKY40229</v>
      </c>
      <c r="B1058" s="29" t="s">
        <v>8225</v>
      </c>
      <c r="C1058" t="s">
        <v>3215</v>
      </c>
      <c r="D1058" t="s">
        <v>7354</v>
      </c>
      <c r="E1058" t="s">
        <v>1541</v>
      </c>
      <c r="F1058" t="s">
        <v>1542</v>
      </c>
      <c r="G1058" t="s">
        <v>382</v>
      </c>
      <c r="H1058" t="s">
        <v>54</v>
      </c>
      <c r="I1058" t="s">
        <v>383</v>
      </c>
      <c r="J1058" t="s">
        <v>1736</v>
      </c>
      <c r="K1058" t="s">
        <v>1541</v>
      </c>
      <c r="L1058" t="s">
        <v>9326</v>
      </c>
      <c r="M1058" t="s">
        <v>3133</v>
      </c>
      <c r="N1058" t="s">
        <v>10</v>
      </c>
      <c r="O1058" t="s">
        <v>54</v>
      </c>
      <c r="P1058" t="s">
        <v>946</v>
      </c>
      <c r="Q1058" t="s">
        <v>2663</v>
      </c>
      <c r="R1058" t="s">
        <v>1735</v>
      </c>
    </row>
    <row r="1059" spans="1:18" x14ac:dyDescent="0.25">
      <c r="A1059" s="28" t="str">
        <f t="shared" si="16"/>
        <v>00378522Medora Elementary School11801 Deering RdLouisvilleKY40272</v>
      </c>
      <c r="B1059" s="29" t="s">
        <v>8225</v>
      </c>
      <c r="C1059" t="s">
        <v>3215</v>
      </c>
      <c r="D1059" t="s">
        <v>7355</v>
      </c>
      <c r="E1059" t="s">
        <v>1568</v>
      </c>
      <c r="F1059" t="s">
        <v>1569</v>
      </c>
      <c r="G1059" t="s">
        <v>382</v>
      </c>
      <c r="H1059" t="s">
        <v>54</v>
      </c>
      <c r="I1059" t="s">
        <v>1444</v>
      </c>
      <c r="J1059" t="s">
        <v>1736</v>
      </c>
      <c r="K1059" t="s">
        <v>1568</v>
      </c>
      <c r="L1059" t="s">
        <v>9327</v>
      </c>
      <c r="M1059" t="s">
        <v>3133</v>
      </c>
      <c r="N1059" t="s">
        <v>10</v>
      </c>
      <c r="O1059" t="s">
        <v>54</v>
      </c>
      <c r="P1059" t="s">
        <v>946</v>
      </c>
      <c r="Q1059" t="s">
        <v>2663</v>
      </c>
      <c r="R1059" t="s">
        <v>1735</v>
      </c>
    </row>
    <row r="1060" spans="1:18" x14ac:dyDescent="0.25">
      <c r="A1060" s="28" t="str">
        <f t="shared" si="16"/>
        <v>00378522Minors Lane Elementary School8510 Minor LnLouisvilleKY40219</v>
      </c>
      <c r="B1060" s="29" t="s">
        <v>8225</v>
      </c>
      <c r="C1060" t="s">
        <v>3215</v>
      </c>
      <c r="D1060" t="s">
        <v>7356</v>
      </c>
      <c r="E1060" t="s">
        <v>1577</v>
      </c>
      <c r="F1060" t="s">
        <v>1578</v>
      </c>
      <c r="G1060" t="s">
        <v>382</v>
      </c>
      <c r="H1060" t="s">
        <v>54</v>
      </c>
      <c r="I1060" t="s">
        <v>1387</v>
      </c>
      <c r="J1060" t="s">
        <v>1736</v>
      </c>
      <c r="K1060" t="s">
        <v>1577</v>
      </c>
      <c r="L1060" t="s">
        <v>9328</v>
      </c>
      <c r="M1060" t="s">
        <v>3133</v>
      </c>
      <c r="N1060" t="s">
        <v>10</v>
      </c>
      <c r="O1060" t="s">
        <v>54</v>
      </c>
      <c r="P1060" t="s">
        <v>946</v>
      </c>
      <c r="Q1060" t="s">
        <v>2663</v>
      </c>
      <c r="R1060" t="s">
        <v>1735</v>
      </c>
    </row>
    <row r="1061" spans="1:18" x14ac:dyDescent="0.25">
      <c r="A1061" s="28" t="str">
        <f t="shared" si="16"/>
        <v>00378522Okolona Elementary School7606 Preston HwyLouisvilleKY40219</v>
      </c>
      <c r="B1061" s="29" t="s">
        <v>8225</v>
      </c>
      <c r="C1061" t="s">
        <v>3215</v>
      </c>
      <c r="D1061" t="s">
        <v>7357</v>
      </c>
      <c r="E1061" t="s">
        <v>1588</v>
      </c>
      <c r="F1061" t="s">
        <v>1589</v>
      </c>
      <c r="G1061" t="s">
        <v>382</v>
      </c>
      <c r="H1061" t="s">
        <v>54</v>
      </c>
      <c r="I1061" t="s">
        <v>1387</v>
      </c>
      <c r="J1061" t="s">
        <v>1736</v>
      </c>
      <c r="K1061" t="s">
        <v>1588</v>
      </c>
      <c r="L1061" t="s">
        <v>9329</v>
      </c>
      <c r="M1061" t="s">
        <v>3133</v>
      </c>
      <c r="N1061" t="s">
        <v>10</v>
      </c>
      <c r="O1061" t="s">
        <v>54</v>
      </c>
      <c r="P1061" t="s">
        <v>946</v>
      </c>
      <c r="Q1061" t="s">
        <v>2663</v>
      </c>
      <c r="R1061" t="s">
        <v>1735</v>
      </c>
    </row>
    <row r="1062" spans="1:18" x14ac:dyDescent="0.25">
      <c r="A1062" s="28" t="str">
        <f t="shared" si="16"/>
        <v>00378522Potter Gray Elementary School610 Wakefield StBowling GreenKY42103</v>
      </c>
      <c r="B1062" s="29" t="s">
        <v>8225</v>
      </c>
      <c r="C1062" t="s">
        <v>3215</v>
      </c>
      <c r="D1062" t="s">
        <v>7358</v>
      </c>
      <c r="E1062" t="s">
        <v>273</v>
      </c>
      <c r="F1062" t="s">
        <v>274</v>
      </c>
      <c r="G1062" t="s">
        <v>267</v>
      </c>
      <c r="H1062" t="s">
        <v>54</v>
      </c>
      <c r="I1062" t="s">
        <v>275</v>
      </c>
      <c r="J1062" t="s">
        <v>1736</v>
      </c>
      <c r="K1062" t="s">
        <v>273</v>
      </c>
      <c r="L1062" t="s">
        <v>9330</v>
      </c>
      <c r="M1062" t="s">
        <v>3133</v>
      </c>
      <c r="N1062" t="s">
        <v>10</v>
      </c>
      <c r="O1062" t="s">
        <v>54</v>
      </c>
      <c r="P1062" t="s">
        <v>946</v>
      </c>
      <c r="Q1062" t="s">
        <v>2663</v>
      </c>
      <c r="R1062" t="s">
        <v>1735</v>
      </c>
    </row>
    <row r="1063" spans="1:18" x14ac:dyDescent="0.25">
      <c r="A1063" s="28" t="str">
        <f t="shared" si="16"/>
        <v>00378522Rangeland ES1701 Rangeland RdLouisvilleKY40219</v>
      </c>
      <c r="B1063" s="29" t="s">
        <v>8225</v>
      </c>
      <c r="C1063" t="s">
        <v>3215</v>
      </c>
      <c r="D1063" t="s">
        <v>7359</v>
      </c>
      <c r="E1063" t="s">
        <v>4426</v>
      </c>
      <c r="F1063" t="s">
        <v>1597</v>
      </c>
      <c r="G1063" t="s">
        <v>382</v>
      </c>
      <c r="H1063" t="s">
        <v>54</v>
      </c>
      <c r="I1063" t="s">
        <v>1387</v>
      </c>
      <c r="J1063" t="s">
        <v>1736</v>
      </c>
      <c r="K1063" t="s">
        <v>4426</v>
      </c>
      <c r="L1063" t="s">
        <v>9331</v>
      </c>
      <c r="M1063" t="s">
        <v>3133</v>
      </c>
      <c r="N1063" t="s">
        <v>10</v>
      </c>
      <c r="O1063" t="s">
        <v>54</v>
      </c>
      <c r="P1063" t="s">
        <v>946</v>
      </c>
      <c r="Q1063" t="s">
        <v>2663</v>
      </c>
      <c r="R1063" t="s">
        <v>1735</v>
      </c>
    </row>
    <row r="1064" spans="1:18" x14ac:dyDescent="0.25">
      <c r="A1064" s="28" t="str">
        <f t="shared" si="16"/>
        <v>00378522Lowe Elementary School210 Oxfordshire LnLouisvilleKY40222</v>
      </c>
      <c r="B1064" s="29" t="s">
        <v>8225</v>
      </c>
      <c r="C1064" t="s">
        <v>3215</v>
      </c>
      <c r="D1064" t="s">
        <v>7360</v>
      </c>
      <c r="E1064" t="s">
        <v>1550</v>
      </c>
      <c r="F1064" t="s">
        <v>1551</v>
      </c>
      <c r="G1064" t="s">
        <v>382</v>
      </c>
      <c r="H1064" t="s">
        <v>54</v>
      </c>
      <c r="I1064" t="s">
        <v>1552</v>
      </c>
      <c r="J1064" t="s">
        <v>1736</v>
      </c>
      <c r="K1064" t="s">
        <v>1550</v>
      </c>
      <c r="L1064" t="s">
        <v>9332</v>
      </c>
      <c r="M1064" t="s">
        <v>3133</v>
      </c>
      <c r="N1064" t="s">
        <v>10</v>
      </c>
      <c r="O1064" t="s">
        <v>54</v>
      </c>
      <c r="P1064" t="s">
        <v>946</v>
      </c>
      <c r="Q1064" t="s">
        <v>2663</v>
      </c>
      <c r="R1064" t="s">
        <v>1735</v>
      </c>
    </row>
    <row r="1065" spans="1:18" x14ac:dyDescent="0.25">
      <c r="A1065" s="28" t="str">
        <f t="shared" si="16"/>
        <v>00378522Trigg Co Primary School205 Main StCadizKY42211</v>
      </c>
      <c r="B1065" s="29" t="s">
        <v>8225</v>
      </c>
      <c r="C1065" t="s">
        <v>3215</v>
      </c>
      <c r="D1065" t="s">
        <v>7361</v>
      </c>
      <c r="E1065" t="s">
        <v>2705</v>
      </c>
      <c r="F1065" t="s">
        <v>2706</v>
      </c>
      <c r="G1065" t="s">
        <v>2707</v>
      </c>
      <c r="H1065" t="s">
        <v>54</v>
      </c>
      <c r="I1065" t="s">
        <v>2708</v>
      </c>
      <c r="J1065" t="s">
        <v>1736</v>
      </c>
      <c r="K1065" t="s">
        <v>2705</v>
      </c>
      <c r="L1065" t="s">
        <v>9333</v>
      </c>
      <c r="M1065" t="s">
        <v>3133</v>
      </c>
      <c r="N1065" t="s">
        <v>10</v>
      </c>
      <c r="O1065" t="s">
        <v>54</v>
      </c>
      <c r="P1065" t="s">
        <v>946</v>
      </c>
      <c r="Q1065" t="s">
        <v>2663</v>
      </c>
      <c r="R1065" t="s">
        <v>1735</v>
      </c>
    </row>
    <row r="1066" spans="1:18" x14ac:dyDescent="0.25">
      <c r="A1066" s="28" t="str">
        <f t="shared" si="16"/>
        <v>00378522Trigg Co Primary School205 Main StCadizKY42211</v>
      </c>
      <c r="B1066" s="29" t="s">
        <v>8225</v>
      </c>
      <c r="C1066" t="s">
        <v>3215</v>
      </c>
      <c r="D1066" t="s">
        <v>7362</v>
      </c>
      <c r="E1066" t="s">
        <v>2705</v>
      </c>
      <c r="F1066" t="s">
        <v>2706</v>
      </c>
      <c r="G1066" t="s">
        <v>2707</v>
      </c>
      <c r="H1066" t="s">
        <v>54</v>
      </c>
      <c r="I1066" t="s">
        <v>2708</v>
      </c>
      <c r="J1066" t="s">
        <v>1736</v>
      </c>
      <c r="K1066" t="s">
        <v>2705</v>
      </c>
      <c r="L1066" t="s">
        <v>9334</v>
      </c>
      <c r="M1066" t="s">
        <v>3133</v>
      </c>
      <c r="N1066" t="s">
        <v>10</v>
      </c>
      <c r="O1066" t="s">
        <v>54</v>
      </c>
      <c r="P1066" t="s">
        <v>946</v>
      </c>
      <c r="Q1066" t="s">
        <v>2663</v>
      </c>
      <c r="R1066" t="s">
        <v>1735</v>
      </c>
    </row>
    <row r="1067" spans="1:18" x14ac:dyDescent="0.25">
      <c r="A1067" s="28" t="str">
        <f t="shared" si="16"/>
        <v>00378522Luhr Elementary School6900 Fegenbush LnLouisvilleKY40228</v>
      </c>
      <c r="B1067" s="29" t="s">
        <v>8225</v>
      </c>
      <c r="C1067" t="s">
        <v>3215</v>
      </c>
      <c r="D1067" t="s">
        <v>7363</v>
      </c>
      <c r="E1067" t="s">
        <v>1554</v>
      </c>
      <c r="F1067" t="s">
        <v>1555</v>
      </c>
      <c r="G1067" t="s">
        <v>382</v>
      </c>
      <c r="H1067" t="s">
        <v>54</v>
      </c>
      <c r="I1067" t="s">
        <v>1556</v>
      </c>
      <c r="J1067" t="s">
        <v>1736</v>
      </c>
      <c r="K1067" t="s">
        <v>1554</v>
      </c>
      <c r="L1067" t="s">
        <v>9335</v>
      </c>
      <c r="M1067" t="s">
        <v>3133</v>
      </c>
      <c r="N1067" t="s">
        <v>10</v>
      </c>
      <c r="O1067" t="s">
        <v>54</v>
      </c>
      <c r="P1067" t="s">
        <v>946</v>
      </c>
      <c r="Q1067" t="s">
        <v>2663</v>
      </c>
      <c r="R1067" t="s">
        <v>1735</v>
      </c>
    </row>
    <row r="1068" spans="1:18" x14ac:dyDescent="0.25">
      <c r="A1068" s="28" t="str">
        <f t="shared" si="16"/>
        <v>00378522Kenton Elementary School11246 Madison PikeIndependenceKY41051</v>
      </c>
      <c r="B1068" s="29" t="s">
        <v>8225</v>
      </c>
      <c r="C1068" t="s">
        <v>3215</v>
      </c>
      <c r="D1068" t="s">
        <v>7364</v>
      </c>
      <c r="E1068" t="s">
        <v>1712</v>
      </c>
      <c r="F1068" t="s">
        <v>1713</v>
      </c>
      <c r="G1068" t="s">
        <v>1701</v>
      </c>
      <c r="H1068" t="s">
        <v>54</v>
      </c>
      <c r="I1068" t="s">
        <v>1702</v>
      </c>
      <c r="J1068" t="s">
        <v>1736</v>
      </c>
      <c r="K1068" t="s">
        <v>1712</v>
      </c>
      <c r="L1068" t="s">
        <v>9336</v>
      </c>
      <c r="M1068" t="s">
        <v>3133</v>
      </c>
      <c r="N1068" t="s">
        <v>10</v>
      </c>
      <c r="O1068" t="s">
        <v>54</v>
      </c>
      <c r="P1068" t="s">
        <v>946</v>
      </c>
      <c r="Q1068" t="s">
        <v>2663</v>
      </c>
      <c r="R1068" t="s">
        <v>1735</v>
      </c>
    </row>
    <row r="1069" spans="1:18" x14ac:dyDescent="0.25">
      <c r="A1069" s="28" t="str">
        <f t="shared" si="16"/>
        <v>00378522Sanders ES8408 Terry RdLouisvilleKY40258</v>
      </c>
      <c r="B1069" s="29" t="s">
        <v>8225</v>
      </c>
      <c r="C1069" t="s">
        <v>3215</v>
      </c>
      <c r="D1069" t="s">
        <v>7365</v>
      </c>
      <c r="E1069" t="s">
        <v>4413</v>
      </c>
      <c r="F1069" t="s">
        <v>1603</v>
      </c>
      <c r="G1069" t="s">
        <v>382</v>
      </c>
      <c r="H1069" t="s">
        <v>54</v>
      </c>
      <c r="I1069" t="s">
        <v>1454</v>
      </c>
      <c r="J1069" t="s">
        <v>1736</v>
      </c>
      <c r="K1069" t="s">
        <v>4413</v>
      </c>
      <c r="L1069" t="s">
        <v>9337</v>
      </c>
      <c r="M1069" t="s">
        <v>3133</v>
      </c>
      <c r="N1069" t="s">
        <v>10</v>
      </c>
      <c r="O1069" t="s">
        <v>54</v>
      </c>
      <c r="P1069" t="s">
        <v>946</v>
      </c>
      <c r="Q1069" t="s">
        <v>2663</v>
      </c>
      <c r="R1069" t="s">
        <v>1735</v>
      </c>
    </row>
    <row r="1070" spans="1:18" x14ac:dyDescent="0.25">
      <c r="A1070" s="28" t="str">
        <f t="shared" si="16"/>
        <v>00378522Wilkerson Traditional ES5601 Johnsontown RdLouisvilleKY40272</v>
      </c>
      <c r="B1070" s="29" t="s">
        <v>8225</v>
      </c>
      <c r="C1070" t="s">
        <v>3215</v>
      </c>
      <c r="D1070" t="s">
        <v>7366</v>
      </c>
      <c r="E1070" t="s">
        <v>4416</v>
      </c>
      <c r="F1070" t="s">
        <v>1650</v>
      </c>
      <c r="G1070" t="s">
        <v>382</v>
      </c>
      <c r="H1070" t="s">
        <v>54</v>
      </c>
      <c r="I1070" t="s">
        <v>1444</v>
      </c>
      <c r="J1070" t="s">
        <v>1736</v>
      </c>
      <c r="K1070" t="s">
        <v>4416</v>
      </c>
      <c r="L1070" t="s">
        <v>9338</v>
      </c>
      <c r="M1070" t="s">
        <v>3133</v>
      </c>
      <c r="N1070" t="s">
        <v>10</v>
      </c>
      <c r="O1070" t="s">
        <v>54</v>
      </c>
      <c r="P1070" t="s">
        <v>946</v>
      </c>
      <c r="Q1070" t="s">
        <v>2663</v>
      </c>
      <c r="R1070" t="s">
        <v>1735</v>
      </c>
    </row>
    <row r="1071" spans="1:18" x14ac:dyDescent="0.25">
      <c r="A1071" s="28" t="str">
        <f t="shared" si="16"/>
        <v>00378522Middletown Elementary School218 N Madison AveLouisvilleKY40243</v>
      </c>
      <c r="B1071" s="29" t="s">
        <v>8225</v>
      </c>
      <c r="C1071" t="s">
        <v>3215</v>
      </c>
      <c r="D1071" t="s">
        <v>7367</v>
      </c>
      <c r="E1071" t="s">
        <v>1571</v>
      </c>
      <c r="F1071" t="s">
        <v>1572</v>
      </c>
      <c r="G1071" t="s">
        <v>382</v>
      </c>
      <c r="H1071" t="s">
        <v>54</v>
      </c>
      <c r="I1071" t="s">
        <v>1505</v>
      </c>
      <c r="J1071" t="s">
        <v>1736</v>
      </c>
      <c r="K1071" t="s">
        <v>1571</v>
      </c>
      <c r="L1071" t="s">
        <v>9339</v>
      </c>
      <c r="M1071" t="s">
        <v>3133</v>
      </c>
      <c r="N1071" t="s">
        <v>10</v>
      </c>
      <c r="O1071" t="s">
        <v>54</v>
      </c>
      <c r="P1071" t="s">
        <v>946</v>
      </c>
      <c r="Q1071" t="s">
        <v>2663</v>
      </c>
      <c r="R1071" t="s">
        <v>1735</v>
      </c>
    </row>
    <row r="1072" spans="1:18" x14ac:dyDescent="0.25">
      <c r="A1072" s="28" t="str">
        <f t="shared" si="16"/>
        <v>00378522Slaughter ES3805 Fern Valley RdLouisvilleKY40219</v>
      </c>
      <c r="B1072" s="29" t="s">
        <v>8225</v>
      </c>
      <c r="C1072" t="s">
        <v>3215</v>
      </c>
      <c r="D1072" t="s">
        <v>7368</v>
      </c>
      <c r="E1072" t="s">
        <v>4427</v>
      </c>
      <c r="F1072" t="s">
        <v>1614</v>
      </c>
      <c r="G1072" t="s">
        <v>382</v>
      </c>
      <c r="H1072" t="s">
        <v>54</v>
      </c>
      <c r="I1072" t="s">
        <v>1387</v>
      </c>
      <c r="J1072" t="s">
        <v>1736</v>
      </c>
      <c r="K1072" t="s">
        <v>4427</v>
      </c>
      <c r="L1072" t="s">
        <v>9340</v>
      </c>
      <c r="M1072" t="s">
        <v>3133</v>
      </c>
      <c r="N1072" t="s">
        <v>10</v>
      </c>
      <c r="O1072" t="s">
        <v>54</v>
      </c>
      <c r="P1072" t="s">
        <v>946</v>
      </c>
      <c r="Q1072" t="s">
        <v>2663</v>
      </c>
      <c r="R1072" t="s">
        <v>1735</v>
      </c>
    </row>
    <row r="1073" spans="1:18" x14ac:dyDescent="0.25">
      <c r="A1073" s="28" t="str">
        <f t="shared" si="16"/>
        <v>00378522Camp Ground Elementary School6800 Barbourville RdLondonKY40744</v>
      </c>
      <c r="B1073" s="29" t="s">
        <v>8225</v>
      </c>
      <c r="C1073" t="s">
        <v>3215</v>
      </c>
      <c r="D1073" t="s">
        <v>7369</v>
      </c>
      <c r="E1073" t="s">
        <v>1809</v>
      </c>
      <c r="F1073" t="s">
        <v>1810</v>
      </c>
      <c r="G1073" t="s">
        <v>1806</v>
      </c>
      <c r="H1073" t="s">
        <v>54</v>
      </c>
      <c r="I1073" t="s">
        <v>1811</v>
      </c>
      <c r="J1073" t="s">
        <v>1736</v>
      </c>
      <c r="K1073" t="s">
        <v>1809</v>
      </c>
      <c r="L1073" t="s">
        <v>9341</v>
      </c>
      <c r="M1073" t="s">
        <v>3133</v>
      </c>
      <c r="N1073" t="s">
        <v>10</v>
      </c>
      <c r="O1073" t="s">
        <v>54</v>
      </c>
      <c r="P1073" t="s">
        <v>946</v>
      </c>
      <c r="Q1073" t="s">
        <v>2663</v>
      </c>
      <c r="R1073" t="s">
        <v>1735</v>
      </c>
    </row>
    <row r="1074" spans="1:18" x14ac:dyDescent="0.25">
      <c r="A1074" s="28" t="str">
        <f t="shared" si="16"/>
        <v>00378522Schaffner Traditional ES2701 Crums LnLouisvilleKY40216</v>
      </c>
      <c r="B1074" s="29" t="s">
        <v>8225</v>
      </c>
      <c r="C1074" t="s">
        <v>3215</v>
      </c>
      <c r="D1074" t="s">
        <v>7370</v>
      </c>
      <c r="E1074" t="s">
        <v>4414</v>
      </c>
      <c r="F1074" t="s">
        <v>1605</v>
      </c>
      <c r="G1074" t="s">
        <v>382</v>
      </c>
      <c r="H1074" t="s">
        <v>54</v>
      </c>
      <c r="I1074" t="s">
        <v>1440</v>
      </c>
      <c r="J1074" t="s">
        <v>1736</v>
      </c>
      <c r="K1074" t="s">
        <v>4414</v>
      </c>
      <c r="L1074" t="s">
        <v>9342</v>
      </c>
      <c r="M1074" t="s">
        <v>3133</v>
      </c>
      <c r="N1074" t="s">
        <v>10</v>
      </c>
      <c r="O1074" t="s">
        <v>54</v>
      </c>
      <c r="P1074" t="s">
        <v>946</v>
      </c>
      <c r="Q1074" t="s">
        <v>2663</v>
      </c>
      <c r="R1074" t="s">
        <v>1735</v>
      </c>
    </row>
    <row r="1075" spans="1:18" x14ac:dyDescent="0.25">
      <c r="A1075" s="28" t="str">
        <f t="shared" si="16"/>
        <v>00378522Carter Traditional Elem3600 Bohne AveLouisvilleKY40211</v>
      </c>
      <c r="B1075" s="29" t="s">
        <v>8225</v>
      </c>
      <c r="C1075" t="s">
        <v>3215</v>
      </c>
      <c r="D1075" t="s">
        <v>7371</v>
      </c>
      <c r="E1075" t="s">
        <v>1414</v>
      </c>
      <c r="F1075" t="s">
        <v>1415</v>
      </c>
      <c r="G1075" t="s">
        <v>382</v>
      </c>
      <c r="H1075" t="s">
        <v>54</v>
      </c>
      <c r="I1075" t="s">
        <v>1364</v>
      </c>
      <c r="J1075" t="s">
        <v>1736</v>
      </c>
      <c r="K1075" t="s">
        <v>1414</v>
      </c>
      <c r="L1075" t="s">
        <v>9343</v>
      </c>
      <c r="M1075" t="s">
        <v>3133</v>
      </c>
      <c r="N1075" t="s">
        <v>10</v>
      </c>
      <c r="O1075" t="s">
        <v>54</v>
      </c>
      <c r="P1075" t="s">
        <v>946</v>
      </c>
      <c r="Q1075" t="s">
        <v>2663</v>
      </c>
      <c r="R1075" t="s">
        <v>1735</v>
      </c>
    </row>
    <row r="1076" spans="1:18" x14ac:dyDescent="0.25">
      <c r="A1076" s="28" t="str">
        <f t="shared" si="16"/>
        <v>00378522Hazelwood Elementary School1325 Bluegrass AveLouisvilleKY40215</v>
      </c>
      <c r="B1076" s="29" t="s">
        <v>8225</v>
      </c>
      <c r="C1076" t="s">
        <v>3215</v>
      </c>
      <c r="D1076" t="s">
        <v>7372</v>
      </c>
      <c r="E1076" t="s">
        <v>1500</v>
      </c>
      <c r="F1076" t="s">
        <v>1501</v>
      </c>
      <c r="G1076" t="s">
        <v>382</v>
      </c>
      <c r="H1076" t="s">
        <v>54</v>
      </c>
      <c r="I1076" t="s">
        <v>1476</v>
      </c>
      <c r="J1076" t="s">
        <v>1736</v>
      </c>
      <c r="K1076" t="s">
        <v>1500</v>
      </c>
      <c r="L1076" t="s">
        <v>9344</v>
      </c>
      <c r="M1076" t="s">
        <v>3133</v>
      </c>
      <c r="N1076" t="s">
        <v>10</v>
      </c>
      <c r="O1076" t="s">
        <v>54</v>
      </c>
      <c r="P1076" t="s">
        <v>946</v>
      </c>
      <c r="Q1076" t="s">
        <v>2663</v>
      </c>
      <c r="R1076" t="s">
        <v>1735</v>
      </c>
    </row>
    <row r="1077" spans="1:18" x14ac:dyDescent="0.25">
      <c r="A1077" s="28" t="str">
        <f t="shared" si="16"/>
        <v>00378522St Matthews Elementary School601 Browns LnLouisvilleKY40207</v>
      </c>
      <c r="B1077" s="29" t="s">
        <v>8225</v>
      </c>
      <c r="C1077" t="s">
        <v>3215</v>
      </c>
      <c r="D1077" t="s">
        <v>7373</v>
      </c>
      <c r="E1077" t="s">
        <v>1618</v>
      </c>
      <c r="F1077" t="s">
        <v>1619</v>
      </c>
      <c r="G1077" t="s">
        <v>382</v>
      </c>
      <c r="H1077" t="s">
        <v>54</v>
      </c>
      <c r="I1077" t="s">
        <v>1419</v>
      </c>
      <c r="J1077" t="s">
        <v>1736</v>
      </c>
      <c r="K1077" t="s">
        <v>1618</v>
      </c>
      <c r="L1077" t="s">
        <v>9345</v>
      </c>
      <c r="M1077" t="s">
        <v>3133</v>
      </c>
      <c r="N1077" t="s">
        <v>10</v>
      </c>
      <c r="O1077" t="s">
        <v>54</v>
      </c>
      <c r="P1077" t="s">
        <v>946</v>
      </c>
      <c r="Q1077" t="s">
        <v>2663</v>
      </c>
      <c r="R1077" t="s">
        <v>1735</v>
      </c>
    </row>
    <row r="1078" spans="1:18" x14ac:dyDescent="0.25">
      <c r="A1078" s="28" t="str">
        <f t="shared" si="16"/>
        <v>00378522St Matthews Elementary School601 Browns LnLouisvilleKY40207</v>
      </c>
      <c r="B1078" s="29" t="s">
        <v>8225</v>
      </c>
      <c r="C1078" t="s">
        <v>3215</v>
      </c>
      <c r="D1078" t="s">
        <v>7374</v>
      </c>
      <c r="E1078" t="s">
        <v>1618</v>
      </c>
      <c r="F1078" t="s">
        <v>1619</v>
      </c>
      <c r="G1078" t="s">
        <v>382</v>
      </c>
      <c r="H1078" t="s">
        <v>54</v>
      </c>
      <c r="I1078" t="s">
        <v>1419</v>
      </c>
      <c r="J1078" t="s">
        <v>1736</v>
      </c>
      <c r="K1078" t="s">
        <v>1618</v>
      </c>
      <c r="L1078" t="s">
        <v>9346</v>
      </c>
      <c r="M1078" t="s">
        <v>3133</v>
      </c>
      <c r="N1078" t="s">
        <v>10</v>
      </c>
      <c r="O1078" t="s">
        <v>54</v>
      </c>
      <c r="P1078" t="s">
        <v>946</v>
      </c>
      <c r="Q1078" t="s">
        <v>2663</v>
      </c>
      <c r="R1078" t="s">
        <v>1735</v>
      </c>
    </row>
    <row r="1079" spans="1:18" x14ac:dyDescent="0.25">
      <c r="A1079" s="28" t="str">
        <f t="shared" si="16"/>
        <v>00378522R C Hinsdale ES440 Dudley PikeEdgewoodKY41017</v>
      </c>
      <c r="B1079" s="29" t="s">
        <v>8225</v>
      </c>
      <c r="C1079" t="s">
        <v>3215</v>
      </c>
      <c r="D1079" t="s">
        <v>7375</v>
      </c>
      <c r="E1079" t="s">
        <v>4445</v>
      </c>
      <c r="F1079" t="s">
        <v>1720</v>
      </c>
      <c r="G1079" t="s">
        <v>1710</v>
      </c>
      <c r="H1079" t="s">
        <v>54</v>
      </c>
      <c r="I1079" t="s">
        <v>168</v>
      </c>
      <c r="J1079" t="s">
        <v>1736</v>
      </c>
      <c r="K1079" t="s">
        <v>4445</v>
      </c>
      <c r="L1079" t="s">
        <v>9347</v>
      </c>
      <c r="M1079" t="s">
        <v>3133</v>
      </c>
      <c r="N1079" t="s">
        <v>10</v>
      </c>
      <c r="O1079" t="s">
        <v>54</v>
      </c>
      <c r="P1079" t="s">
        <v>946</v>
      </c>
      <c r="Q1079" t="s">
        <v>2663</v>
      </c>
      <c r="R1079" t="s">
        <v>1735</v>
      </c>
    </row>
    <row r="1080" spans="1:18" x14ac:dyDescent="0.25">
      <c r="A1080" s="28" t="str">
        <f t="shared" si="16"/>
        <v>00378522R C Hinsdale ES440 Dudley PikeEdgewoodKY41017</v>
      </c>
      <c r="B1080" s="29" t="s">
        <v>8225</v>
      </c>
      <c r="C1080" t="s">
        <v>3215</v>
      </c>
      <c r="D1080" t="s">
        <v>7376</v>
      </c>
      <c r="E1080" t="s">
        <v>4445</v>
      </c>
      <c r="F1080" t="s">
        <v>1720</v>
      </c>
      <c r="G1080" t="s">
        <v>1710</v>
      </c>
      <c r="H1080" t="s">
        <v>54</v>
      </c>
      <c r="I1080" t="s">
        <v>168</v>
      </c>
      <c r="J1080" t="s">
        <v>1736</v>
      </c>
      <c r="K1080" t="s">
        <v>4445</v>
      </c>
      <c r="L1080" t="s">
        <v>9348</v>
      </c>
      <c r="M1080" t="s">
        <v>3133</v>
      </c>
      <c r="N1080" t="s">
        <v>10</v>
      </c>
      <c r="O1080" t="s">
        <v>54</v>
      </c>
      <c r="P1080" t="s">
        <v>946</v>
      </c>
      <c r="Q1080" t="s">
        <v>2663</v>
      </c>
      <c r="R1080" t="s">
        <v>1735</v>
      </c>
    </row>
    <row r="1081" spans="1:18" x14ac:dyDescent="0.25">
      <c r="A1081" s="28" t="str">
        <f t="shared" si="16"/>
        <v>00378522Watson Lane ES7201 Watson LnLouisvilleKY40272</v>
      </c>
      <c r="B1081" s="29" t="s">
        <v>8225</v>
      </c>
      <c r="C1081" t="s">
        <v>3215</v>
      </c>
      <c r="D1081" t="s">
        <v>7377</v>
      </c>
      <c r="E1081" t="s">
        <v>4423</v>
      </c>
      <c r="F1081" t="s">
        <v>1634</v>
      </c>
      <c r="G1081" t="s">
        <v>382</v>
      </c>
      <c r="H1081" t="s">
        <v>54</v>
      </c>
      <c r="I1081" t="s">
        <v>1444</v>
      </c>
      <c r="J1081" t="s">
        <v>1736</v>
      </c>
      <c r="K1081" t="s">
        <v>4423</v>
      </c>
      <c r="L1081" t="s">
        <v>9349</v>
      </c>
      <c r="M1081" t="s">
        <v>3133</v>
      </c>
      <c r="N1081" t="s">
        <v>10</v>
      </c>
      <c r="O1081" t="s">
        <v>54</v>
      </c>
      <c r="P1081" t="s">
        <v>946</v>
      </c>
      <c r="Q1081" t="s">
        <v>2663</v>
      </c>
      <c r="R1081" t="s">
        <v>1735</v>
      </c>
    </row>
    <row r="1082" spans="1:18" x14ac:dyDescent="0.25">
      <c r="A1082" s="28" t="str">
        <f t="shared" si="16"/>
        <v>00378522Stonestreet Elementary School10007 Stonestreet RdLouisvilleKY40272</v>
      </c>
      <c r="B1082" s="29" t="s">
        <v>8225</v>
      </c>
      <c r="C1082" t="s">
        <v>3215</v>
      </c>
      <c r="D1082" t="s">
        <v>7378</v>
      </c>
      <c r="E1082" t="s">
        <v>1621</v>
      </c>
      <c r="F1082" t="s">
        <v>1622</v>
      </c>
      <c r="G1082" t="s">
        <v>382</v>
      </c>
      <c r="H1082" t="s">
        <v>54</v>
      </c>
      <c r="I1082" t="s">
        <v>1444</v>
      </c>
      <c r="J1082" t="s">
        <v>1736</v>
      </c>
      <c r="K1082" t="s">
        <v>1621</v>
      </c>
      <c r="L1082" t="s">
        <v>9350</v>
      </c>
      <c r="M1082" t="s">
        <v>3133</v>
      </c>
      <c r="N1082" t="s">
        <v>10</v>
      </c>
      <c r="O1082" t="s">
        <v>54</v>
      </c>
      <c r="P1082" t="s">
        <v>946</v>
      </c>
      <c r="Q1082" t="s">
        <v>2663</v>
      </c>
      <c r="R1082" t="s">
        <v>1735</v>
      </c>
    </row>
    <row r="1083" spans="1:18" x14ac:dyDescent="0.25">
      <c r="A1083" s="28" t="str">
        <f t="shared" si="16"/>
        <v>00378522Wellington ES4800 Kaufman LnLouisvilleKY40216</v>
      </c>
      <c r="B1083" s="29" t="s">
        <v>8225</v>
      </c>
      <c r="C1083" t="s">
        <v>3215</v>
      </c>
      <c r="D1083" t="s">
        <v>7379</v>
      </c>
      <c r="E1083" t="s">
        <v>4245</v>
      </c>
      <c r="F1083" t="s">
        <v>1638</v>
      </c>
      <c r="G1083" t="s">
        <v>382</v>
      </c>
      <c r="H1083" t="s">
        <v>54</v>
      </c>
      <c r="I1083" t="s">
        <v>1440</v>
      </c>
      <c r="J1083" t="s">
        <v>1736</v>
      </c>
      <c r="K1083" t="s">
        <v>4245</v>
      </c>
      <c r="L1083" t="s">
        <v>9351</v>
      </c>
      <c r="M1083" t="s">
        <v>3133</v>
      </c>
      <c r="N1083" t="s">
        <v>10</v>
      </c>
      <c r="O1083" t="s">
        <v>54</v>
      </c>
      <c r="P1083" t="s">
        <v>946</v>
      </c>
      <c r="Q1083" t="s">
        <v>2663</v>
      </c>
      <c r="R1083" t="s">
        <v>1735</v>
      </c>
    </row>
    <row r="1084" spans="1:18" x14ac:dyDescent="0.25">
      <c r="A1084" s="28" t="str">
        <f t="shared" ref="A1084:A1147" si="17">R1084&amp;K1084&amp;F1084&amp;G1084&amp;H1084&amp;I1084</f>
        <v>00378522Trunnell Elementary School7609 Saint Andrews Church RdLouisvilleKY40214</v>
      </c>
      <c r="B1084" s="29" t="s">
        <v>8225</v>
      </c>
      <c r="C1084" t="s">
        <v>3215</v>
      </c>
      <c r="D1084" t="s">
        <v>7380</v>
      </c>
      <c r="E1084" t="s">
        <v>1628</v>
      </c>
      <c r="F1084" t="s">
        <v>1629</v>
      </c>
      <c r="G1084" t="s">
        <v>382</v>
      </c>
      <c r="H1084" t="s">
        <v>54</v>
      </c>
      <c r="I1084" t="s">
        <v>1375</v>
      </c>
      <c r="J1084" t="s">
        <v>1736</v>
      </c>
      <c r="K1084" t="s">
        <v>1628</v>
      </c>
      <c r="L1084" t="s">
        <v>9352</v>
      </c>
      <c r="M1084" t="s">
        <v>3133</v>
      </c>
      <c r="N1084" t="s">
        <v>10</v>
      </c>
      <c r="O1084" t="s">
        <v>54</v>
      </c>
      <c r="P1084" t="s">
        <v>946</v>
      </c>
      <c r="Q1084" t="s">
        <v>2663</v>
      </c>
      <c r="R1084" t="s">
        <v>1735</v>
      </c>
    </row>
    <row r="1085" spans="1:18" x14ac:dyDescent="0.25">
      <c r="A1085" s="28" t="str">
        <f t="shared" si="17"/>
        <v>00378522Creekside ES151 Horseshoe Bend RdSonoraKY42776</v>
      </c>
      <c r="B1085" s="29" t="s">
        <v>8225</v>
      </c>
      <c r="C1085" t="s">
        <v>3215</v>
      </c>
      <c r="D1085" t="s">
        <v>7381</v>
      </c>
      <c r="E1085" t="s">
        <v>4326</v>
      </c>
      <c r="F1085" t="s">
        <v>1150</v>
      </c>
      <c r="G1085" t="s">
        <v>1151</v>
      </c>
      <c r="H1085" t="s">
        <v>54</v>
      </c>
      <c r="I1085" t="s">
        <v>1152</v>
      </c>
      <c r="J1085" t="s">
        <v>1736</v>
      </c>
      <c r="K1085" t="s">
        <v>4326</v>
      </c>
      <c r="L1085" t="s">
        <v>9353</v>
      </c>
      <c r="M1085" t="s">
        <v>3133</v>
      </c>
      <c r="N1085" t="s">
        <v>10</v>
      </c>
      <c r="O1085" t="s">
        <v>54</v>
      </c>
      <c r="P1085" t="s">
        <v>946</v>
      </c>
      <c r="Q1085" t="s">
        <v>2663</v>
      </c>
      <c r="R1085" t="s">
        <v>1735</v>
      </c>
    </row>
    <row r="1086" spans="1:18" x14ac:dyDescent="0.25">
      <c r="A1086" s="28" t="str">
        <f t="shared" si="17"/>
        <v>00378522Atkinson Academy2811 Duncan StLouisvilleKY40212</v>
      </c>
      <c r="B1086" s="29" t="s">
        <v>8225</v>
      </c>
      <c r="C1086" t="s">
        <v>3215</v>
      </c>
      <c r="D1086" t="s">
        <v>7382</v>
      </c>
      <c r="E1086" t="s">
        <v>1369</v>
      </c>
      <c r="F1086" t="s">
        <v>1370</v>
      </c>
      <c r="G1086" t="s">
        <v>382</v>
      </c>
      <c r="H1086" t="s">
        <v>54</v>
      </c>
      <c r="I1086" t="s">
        <v>1371</v>
      </c>
      <c r="J1086" t="s">
        <v>1736</v>
      </c>
      <c r="K1086" t="s">
        <v>1369</v>
      </c>
      <c r="L1086" t="s">
        <v>9354</v>
      </c>
      <c r="M1086" t="s">
        <v>3133</v>
      </c>
      <c r="N1086" t="s">
        <v>10</v>
      </c>
      <c r="O1086" t="s">
        <v>54</v>
      </c>
      <c r="P1086" t="s">
        <v>946</v>
      </c>
      <c r="Q1086" t="s">
        <v>2663</v>
      </c>
      <c r="R1086" t="s">
        <v>1735</v>
      </c>
    </row>
    <row r="1087" spans="1:18" x14ac:dyDescent="0.25">
      <c r="A1087" s="28" t="str">
        <f t="shared" si="17"/>
        <v>00378522Field Elementary School120 Sacred Heart LnLouisvilleKY40206</v>
      </c>
      <c r="B1087" s="29" t="s">
        <v>8225</v>
      </c>
      <c r="C1087" t="s">
        <v>3215</v>
      </c>
      <c r="D1087" t="s">
        <v>7383</v>
      </c>
      <c r="E1087" t="s">
        <v>1468</v>
      </c>
      <c r="F1087" t="s">
        <v>1469</v>
      </c>
      <c r="G1087" t="s">
        <v>382</v>
      </c>
      <c r="H1087" t="s">
        <v>54</v>
      </c>
      <c r="I1087" t="s">
        <v>1402</v>
      </c>
      <c r="J1087" t="s">
        <v>1736</v>
      </c>
      <c r="K1087" t="s">
        <v>1468</v>
      </c>
      <c r="L1087" t="s">
        <v>9355</v>
      </c>
      <c r="M1087" t="s">
        <v>3133</v>
      </c>
      <c r="N1087" t="s">
        <v>10</v>
      </c>
      <c r="O1087" t="s">
        <v>54</v>
      </c>
      <c r="P1087" t="s">
        <v>946</v>
      </c>
      <c r="Q1087" t="s">
        <v>2663</v>
      </c>
      <c r="R1087" t="s">
        <v>1735</v>
      </c>
    </row>
    <row r="1088" spans="1:18" x14ac:dyDescent="0.25">
      <c r="A1088" s="28" t="str">
        <f t="shared" si="17"/>
        <v>00378522Wilt Elementary School6700 Price Lane RdLouisvilleKY40229</v>
      </c>
      <c r="B1088" s="29" t="s">
        <v>8225</v>
      </c>
      <c r="C1088" t="s">
        <v>3215</v>
      </c>
      <c r="D1088" t="s">
        <v>7384</v>
      </c>
      <c r="E1088" t="s">
        <v>1652</v>
      </c>
      <c r="F1088" t="s">
        <v>1653</v>
      </c>
      <c r="G1088" t="s">
        <v>382</v>
      </c>
      <c r="H1088" t="s">
        <v>54</v>
      </c>
      <c r="I1088" t="s">
        <v>383</v>
      </c>
      <c r="J1088" t="s">
        <v>1736</v>
      </c>
      <c r="K1088" t="s">
        <v>1652</v>
      </c>
      <c r="L1088" t="s">
        <v>9356</v>
      </c>
      <c r="M1088" t="s">
        <v>3133</v>
      </c>
      <c r="N1088" t="s">
        <v>10</v>
      </c>
      <c r="O1088" t="s">
        <v>54</v>
      </c>
      <c r="P1088" t="s">
        <v>946</v>
      </c>
      <c r="Q1088" t="s">
        <v>2663</v>
      </c>
      <c r="R1088" t="s">
        <v>1735</v>
      </c>
    </row>
    <row r="1089" spans="1:18" x14ac:dyDescent="0.25">
      <c r="A1089" s="28" t="str">
        <f t="shared" si="17"/>
        <v>00378522Engelhard Elementary School1004 S 1st StLouisvilleKY40203</v>
      </c>
      <c r="B1089" s="29" t="s">
        <v>8225</v>
      </c>
      <c r="C1089" t="s">
        <v>3215</v>
      </c>
      <c r="D1089" t="s">
        <v>7385</v>
      </c>
      <c r="E1089" t="s">
        <v>1456</v>
      </c>
      <c r="F1089" t="s">
        <v>1457</v>
      </c>
      <c r="G1089" t="s">
        <v>382</v>
      </c>
      <c r="H1089" t="s">
        <v>54</v>
      </c>
      <c r="I1089" t="s">
        <v>1431</v>
      </c>
      <c r="J1089" t="s">
        <v>1736</v>
      </c>
      <c r="K1089" t="s">
        <v>1456</v>
      </c>
      <c r="L1089" t="s">
        <v>9357</v>
      </c>
      <c r="M1089" t="s">
        <v>3133</v>
      </c>
      <c r="N1089" t="s">
        <v>10</v>
      </c>
      <c r="O1089" t="s">
        <v>54</v>
      </c>
      <c r="P1089" t="s">
        <v>946</v>
      </c>
      <c r="Q1089" t="s">
        <v>2663</v>
      </c>
      <c r="R1089" t="s">
        <v>1735</v>
      </c>
    </row>
    <row r="1090" spans="1:18" x14ac:dyDescent="0.25">
      <c r="A1090" s="28" t="str">
        <f t="shared" si="17"/>
        <v>00378522Zachary Taylor ES9620 Westport RdLouisvilleKY40241</v>
      </c>
      <c r="B1090" s="29" t="s">
        <v>8225</v>
      </c>
      <c r="C1090" t="s">
        <v>3215</v>
      </c>
      <c r="D1090" t="s">
        <v>7386</v>
      </c>
      <c r="E1090" t="s">
        <v>4419</v>
      </c>
      <c r="F1090" t="s">
        <v>1658</v>
      </c>
      <c r="G1090" t="s">
        <v>382</v>
      </c>
      <c r="H1090" t="s">
        <v>54</v>
      </c>
      <c r="I1090" t="s">
        <v>1560</v>
      </c>
      <c r="J1090" t="s">
        <v>1736</v>
      </c>
      <c r="K1090" t="s">
        <v>4419</v>
      </c>
      <c r="L1090" t="s">
        <v>9358</v>
      </c>
      <c r="M1090" t="s">
        <v>3133</v>
      </c>
      <c r="N1090" t="s">
        <v>10</v>
      </c>
      <c r="O1090" t="s">
        <v>54</v>
      </c>
      <c r="P1090" t="s">
        <v>946</v>
      </c>
      <c r="Q1090" t="s">
        <v>2663</v>
      </c>
      <c r="R1090" t="s">
        <v>1735</v>
      </c>
    </row>
    <row r="1091" spans="1:18" x14ac:dyDescent="0.25">
      <c r="A1091" s="28" t="str">
        <f t="shared" si="17"/>
        <v>00378522Zachary Taylor ES9620 Westport RdLouisvilleKY40241</v>
      </c>
      <c r="B1091" s="29" t="s">
        <v>8225</v>
      </c>
      <c r="C1091" t="s">
        <v>3215</v>
      </c>
      <c r="D1091" t="s">
        <v>7387</v>
      </c>
      <c r="E1091" t="s">
        <v>4419</v>
      </c>
      <c r="F1091" t="s">
        <v>1658</v>
      </c>
      <c r="G1091" t="s">
        <v>382</v>
      </c>
      <c r="H1091" t="s">
        <v>54</v>
      </c>
      <c r="I1091" t="s">
        <v>1560</v>
      </c>
      <c r="J1091" t="s">
        <v>1736</v>
      </c>
      <c r="K1091" t="s">
        <v>4419</v>
      </c>
      <c r="L1091" t="s">
        <v>9359</v>
      </c>
      <c r="M1091" t="s">
        <v>3133</v>
      </c>
      <c r="N1091" t="s">
        <v>10</v>
      </c>
      <c r="O1091" t="s">
        <v>54</v>
      </c>
      <c r="P1091" t="s">
        <v>946</v>
      </c>
      <c r="Q1091" t="s">
        <v>2663</v>
      </c>
      <c r="R1091" t="s">
        <v>1735</v>
      </c>
    </row>
    <row r="1092" spans="1:18" x14ac:dyDescent="0.25">
      <c r="A1092" s="28" t="str">
        <f t="shared" si="17"/>
        <v>00378522Wheeler Elementary School5700 Cynthia DrLouisvilleKY40291</v>
      </c>
      <c r="B1092" s="29" t="s">
        <v>8225</v>
      </c>
      <c r="C1092" t="s">
        <v>3215</v>
      </c>
      <c r="D1092" t="s">
        <v>7388</v>
      </c>
      <c r="E1092" t="s">
        <v>1645</v>
      </c>
      <c r="F1092" t="s">
        <v>1646</v>
      </c>
      <c r="G1092" t="s">
        <v>382</v>
      </c>
      <c r="H1092" t="s">
        <v>54</v>
      </c>
      <c r="I1092" t="s">
        <v>1383</v>
      </c>
      <c r="J1092" t="s">
        <v>1736</v>
      </c>
      <c r="K1092" t="s">
        <v>1645</v>
      </c>
      <c r="L1092" t="s">
        <v>9360</v>
      </c>
      <c r="M1092" t="s">
        <v>3133</v>
      </c>
      <c r="N1092" t="s">
        <v>10</v>
      </c>
      <c r="O1092" t="s">
        <v>54</v>
      </c>
      <c r="P1092" t="s">
        <v>946</v>
      </c>
      <c r="Q1092" t="s">
        <v>2663</v>
      </c>
      <c r="R1092" t="s">
        <v>1735</v>
      </c>
    </row>
    <row r="1093" spans="1:18" x14ac:dyDescent="0.25">
      <c r="A1093" s="28" t="str">
        <f t="shared" si="17"/>
        <v>00378522Breckinridge-Franklin Elem Sch1351 Payne StLouisvilleKY40206</v>
      </c>
      <c r="B1093" s="29" t="s">
        <v>8225</v>
      </c>
      <c r="C1093" t="s">
        <v>3215</v>
      </c>
      <c r="D1093" t="s">
        <v>7389</v>
      </c>
      <c r="E1093" t="s">
        <v>1400</v>
      </c>
      <c r="F1093" t="s">
        <v>1401</v>
      </c>
      <c r="G1093" t="s">
        <v>382</v>
      </c>
      <c r="H1093" t="s">
        <v>54</v>
      </c>
      <c r="I1093" t="s">
        <v>1402</v>
      </c>
      <c r="J1093" t="s">
        <v>1736</v>
      </c>
      <c r="K1093" t="s">
        <v>1400</v>
      </c>
      <c r="L1093" t="s">
        <v>9361</v>
      </c>
      <c r="M1093" t="s">
        <v>3133</v>
      </c>
      <c r="N1093" t="s">
        <v>10</v>
      </c>
      <c r="O1093" t="s">
        <v>54</v>
      </c>
      <c r="P1093" t="s">
        <v>946</v>
      </c>
      <c r="Q1093" t="s">
        <v>2663</v>
      </c>
      <c r="R1093" t="s">
        <v>1735</v>
      </c>
    </row>
    <row r="1094" spans="1:18" x14ac:dyDescent="0.25">
      <c r="A1094" s="28" t="str">
        <f t="shared" si="17"/>
        <v>00378522McFerran Preparatory Academy1900 S 7th StLouisvilleKY40208</v>
      </c>
      <c r="B1094" s="29" t="s">
        <v>8225</v>
      </c>
      <c r="C1094" t="s">
        <v>3215</v>
      </c>
      <c r="D1094" t="s">
        <v>7390</v>
      </c>
      <c r="E1094" t="s">
        <v>1565</v>
      </c>
      <c r="F1094" t="s">
        <v>1566</v>
      </c>
      <c r="G1094" t="s">
        <v>382</v>
      </c>
      <c r="H1094" t="s">
        <v>54</v>
      </c>
      <c r="I1094" t="s">
        <v>1423</v>
      </c>
      <c r="J1094" t="s">
        <v>1736</v>
      </c>
      <c r="K1094" t="s">
        <v>1565</v>
      </c>
      <c r="L1094" t="s">
        <v>9362</v>
      </c>
      <c r="M1094" t="s">
        <v>3133</v>
      </c>
      <c r="N1094" t="s">
        <v>10</v>
      </c>
      <c r="O1094" t="s">
        <v>54</v>
      </c>
      <c r="P1094" t="s">
        <v>946</v>
      </c>
      <c r="Q1094" t="s">
        <v>2663</v>
      </c>
      <c r="R1094" t="s">
        <v>1735</v>
      </c>
    </row>
    <row r="1095" spans="1:18" x14ac:dyDescent="0.25">
      <c r="A1095" s="28" t="str">
        <f t="shared" si="17"/>
        <v>00378522McFerran Preparatory Academy1900 S 7th StLouisvilleKY40208</v>
      </c>
      <c r="B1095" s="29" t="s">
        <v>8225</v>
      </c>
      <c r="C1095" t="s">
        <v>3215</v>
      </c>
      <c r="D1095" t="s">
        <v>7391</v>
      </c>
      <c r="E1095" t="s">
        <v>1565</v>
      </c>
      <c r="F1095" t="s">
        <v>1566</v>
      </c>
      <c r="G1095" t="s">
        <v>382</v>
      </c>
      <c r="H1095" t="s">
        <v>54</v>
      </c>
      <c r="I1095" t="s">
        <v>1423</v>
      </c>
      <c r="J1095" t="s">
        <v>1736</v>
      </c>
      <c r="K1095" t="s">
        <v>1565</v>
      </c>
      <c r="L1095" t="s">
        <v>9363</v>
      </c>
      <c r="M1095" t="s">
        <v>3133</v>
      </c>
      <c r="N1095" t="s">
        <v>10</v>
      </c>
      <c r="O1095" t="s">
        <v>54</v>
      </c>
      <c r="P1095" t="s">
        <v>946</v>
      </c>
      <c r="Q1095" t="s">
        <v>2663</v>
      </c>
      <c r="R1095" t="s">
        <v>1735</v>
      </c>
    </row>
    <row r="1096" spans="1:18" x14ac:dyDescent="0.25">
      <c r="A1096" s="28" t="str">
        <f t="shared" si="17"/>
        <v>00378522Wheatley ES1107 S 17th StLouisvilleKY40210</v>
      </c>
      <c r="B1096" s="29" t="s">
        <v>8225</v>
      </c>
      <c r="C1096" t="s">
        <v>3215</v>
      </c>
      <c r="D1096" t="s">
        <v>7392</v>
      </c>
      <c r="E1096" t="s">
        <v>4421</v>
      </c>
      <c r="F1096" t="s">
        <v>1642</v>
      </c>
      <c r="G1096" t="s">
        <v>382</v>
      </c>
      <c r="H1096" t="s">
        <v>54</v>
      </c>
      <c r="I1096" t="s">
        <v>1643</v>
      </c>
      <c r="J1096" t="s">
        <v>1736</v>
      </c>
      <c r="K1096" t="s">
        <v>4421</v>
      </c>
      <c r="L1096" t="s">
        <v>9364</v>
      </c>
      <c r="M1096" t="s">
        <v>3133</v>
      </c>
      <c r="N1096" t="s">
        <v>10</v>
      </c>
      <c r="O1096" t="s">
        <v>54</v>
      </c>
      <c r="P1096" t="s">
        <v>946</v>
      </c>
      <c r="Q1096" t="s">
        <v>2663</v>
      </c>
      <c r="R1096" t="s">
        <v>1735</v>
      </c>
    </row>
    <row r="1097" spans="1:18" x14ac:dyDescent="0.25">
      <c r="A1097" s="28" t="str">
        <f t="shared" si="17"/>
        <v>00378522Lincoln Elem Perf Arts School930 E Main StLouisvilleKY40206</v>
      </c>
      <c r="B1097" s="29" t="s">
        <v>8225</v>
      </c>
      <c r="C1097" t="s">
        <v>3215</v>
      </c>
      <c r="D1097" t="s">
        <v>7393</v>
      </c>
      <c r="E1097" t="s">
        <v>1547</v>
      </c>
      <c r="F1097" t="s">
        <v>1548</v>
      </c>
      <c r="G1097" t="s">
        <v>382</v>
      </c>
      <c r="H1097" t="s">
        <v>54</v>
      </c>
      <c r="I1097" t="s">
        <v>1402</v>
      </c>
      <c r="J1097" t="s">
        <v>1736</v>
      </c>
      <c r="K1097" t="s">
        <v>1547</v>
      </c>
      <c r="L1097" t="s">
        <v>9365</v>
      </c>
      <c r="M1097" t="s">
        <v>3133</v>
      </c>
      <c r="N1097" t="s">
        <v>10</v>
      </c>
      <c r="O1097" t="s">
        <v>54</v>
      </c>
      <c r="P1097" t="s">
        <v>946</v>
      </c>
      <c r="Q1097" t="s">
        <v>2663</v>
      </c>
      <c r="R1097" t="s">
        <v>1735</v>
      </c>
    </row>
    <row r="1098" spans="1:18" x14ac:dyDescent="0.25">
      <c r="A1098" s="28" t="str">
        <f t="shared" si="17"/>
        <v>00378522Bremen Elementary School5000 Main StBremenKY42325</v>
      </c>
      <c r="B1098" s="29" t="s">
        <v>8225</v>
      </c>
      <c r="C1098" t="s">
        <v>3215</v>
      </c>
      <c r="D1098" t="s">
        <v>7394</v>
      </c>
      <c r="E1098" t="s">
        <v>2228</v>
      </c>
      <c r="F1098" t="s">
        <v>2229</v>
      </c>
      <c r="G1098" t="s">
        <v>2230</v>
      </c>
      <c r="H1098" t="s">
        <v>54</v>
      </c>
      <c r="I1098" t="s">
        <v>2231</v>
      </c>
      <c r="J1098" t="s">
        <v>1736</v>
      </c>
      <c r="K1098" t="s">
        <v>2228</v>
      </c>
      <c r="L1098" t="s">
        <v>9366</v>
      </c>
      <c r="M1098" t="s">
        <v>3133</v>
      </c>
      <c r="N1098" t="s">
        <v>10</v>
      </c>
      <c r="O1098" t="s">
        <v>54</v>
      </c>
      <c r="P1098" t="s">
        <v>946</v>
      </c>
      <c r="Q1098" t="s">
        <v>2663</v>
      </c>
      <c r="R1098" t="s">
        <v>1735</v>
      </c>
    </row>
    <row r="1099" spans="1:18" x14ac:dyDescent="0.25">
      <c r="A1099" s="28" t="str">
        <f t="shared" si="17"/>
        <v>00378522Shacklette ES5310 Mercury DrLouisvilleKY40258</v>
      </c>
      <c r="B1099" s="29" t="s">
        <v>8225</v>
      </c>
      <c r="C1099" t="s">
        <v>3215</v>
      </c>
      <c r="D1099" t="s">
        <v>7395</v>
      </c>
      <c r="E1099" t="s">
        <v>4415</v>
      </c>
      <c r="F1099" t="s">
        <v>1609</v>
      </c>
      <c r="G1099" t="s">
        <v>382</v>
      </c>
      <c r="H1099" t="s">
        <v>54</v>
      </c>
      <c r="I1099" t="s">
        <v>1454</v>
      </c>
      <c r="J1099" t="s">
        <v>1736</v>
      </c>
      <c r="K1099" t="s">
        <v>4415</v>
      </c>
      <c r="L1099" t="s">
        <v>9367</v>
      </c>
      <c r="M1099" t="s">
        <v>3133</v>
      </c>
      <c r="N1099" t="s">
        <v>10</v>
      </c>
      <c r="O1099" t="s">
        <v>54</v>
      </c>
      <c r="P1099" t="s">
        <v>946</v>
      </c>
      <c r="Q1099" t="s">
        <v>2663</v>
      </c>
      <c r="R1099" t="s">
        <v>1735</v>
      </c>
    </row>
    <row r="1100" spans="1:18" x14ac:dyDescent="0.25">
      <c r="A1100" s="28" t="str">
        <f t="shared" si="17"/>
        <v>00378522Jackson Ind School District940 Highland AveJacksonKY41339</v>
      </c>
      <c r="B1100" s="29" t="s">
        <v>8225</v>
      </c>
      <c r="C1100" t="s">
        <v>3215</v>
      </c>
      <c r="D1100" t="s">
        <v>7396</v>
      </c>
      <c r="E1100" t="s">
        <v>1356</v>
      </c>
      <c r="F1100" t="s">
        <v>1359</v>
      </c>
      <c r="G1100" t="s">
        <v>329</v>
      </c>
      <c r="H1100" t="s">
        <v>54</v>
      </c>
      <c r="I1100" t="s">
        <v>330</v>
      </c>
      <c r="J1100" t="s">
        <v>1736</v>
      </c>
      <c r="K1100" t="s">
        <v>1356</v>
      </c>
      <c r="L1100" t="s">
        <v>9368</v>
      </c>
      <c r="M1100" t="s">
        <v>3133</v>
      </c>
      <c r="N1100" t="s">
        <v>10</v>
      </c>
      <c r="O1100" t="s">
        <v>54</v>
      </c>
      <c r="P1100" t="s">
        <v>946</v>
      </c>
      <c r="Q1100" t="s">
        <v>2663</v>
      </c>
      <c r="R1100" t="s">
        <v>1735</v>
      </c>
    </row>
    <row r="1101" spans="1:18" x14ac:dyDescent="0.25">
      <c r="A1101" s="28" t="str">
        <f t="shared" si="17"/>
        <v>00378522Northern Elementary School6155 Highway 39SomersetKY42503</v>
      </c>
      <c r="B1101" s="29" t="s">
        <v>8225</v>
      </c>
      <c r="C1101" t="s">
        <v>3215</v>
      </c>
      <c r="D1101" t="s">
        <v>7397</v>
      </c>
      <c r="E1101" t="s">
        <v>851</v>
      </c>
      <c r="F1101" t="s">
        <v>2519</v>
      </c>
      <c r="G1101" t="s">
        <v>2520</v>
      </c>
      <c r="H1101" t="s">
        <v>54</v>
      </c>
      <c r="I1101" t="s">
        <v>2521</v>
      </c>
      <c r="J1101" t="s">
        <v>1736</v>
      </c>
      <c r="K1101" t="s">
        <v>851</v>
      </c>
      <c r="L1101" t="s">
        <v>9369</v>
      </c>
      <c r="M1101" t="s">
        <v>3133</v>
      </c>
      <c r="N1101" t="s">
        <v>10</v>
      </c>
      <c r="O1101" t="s">
        <v>54</v>
      </c>
      <c r="P1101" t="s">
        <v>946</v>
      </c>
      <c r="Q1101" t="s">
        <v>2663</v>
      </c>
      <c r="R1101" t="s">
        <v>1735</v>
      </c>
    </row>
    <row r="1102" spans="1:18" x14ac:dyDescent="0.25">
      <c r="A1102" s="28" t="str">
        <f t="shared" si="17"/>
        <v>00378522Northern Elementary School6155 Highway 39SomersetKY42503</v>
      </c>
      <c r="B1102" s="29" t="s">
        <v>8225</v>
      </c>
      <c r="C1102" t="s">
        <v>3215</v>
      </c>
      <c r="D1102" t="s">
        <v>7398</v>
      </c>
      <c r="E1102" t="s">
        <v>851</v>
      </c>
      <c r="F1102" t="s">
        <v>2519</v>
      </c>
      <c r="G1102" t="s">
        <v>2520</v>
      </c>
      <c r="H1102" t="s">
        <v>54</v>
      </c>
      <c r="I1102" t="s">
        <v>2521</v>
      </c>
      <c r="J1102" t="s">
        <v>1736</v>
      </c>
      <c r="K1102" t="s">
        <v>851</v>
      </c>
      <c r="L1102" t="s">
        <v>9370</v>
      </c>
      <c r="M1102" t="s">
        <v>3133</v>
      </c>
      <c r="N1102" t="s">
        <v>10</v>
      </c>
      <c r="O1102" t="s">
        <v>54</v>
      </c>
      <c r="P1102" t="s">
        <v>946</v>
      </c>
      <c r="Q1102" t="s">
        <v>2663</v>
      </c>
      <c r="R1102" t="s">
        <v>1735</v>
      </c>
    </row>
    <row r="1103" spans="1:18" x14ac:dyDescent="0.25">
      <c r="A1103" s="28" t="str">
        <f t="shared" si="17"/>
        <v>00378522Beechgrove Elementary School1029 Bristow RdIndependenceKY41051</v>
      </c>
      <c r="B1103" s="29" t="s">
        <v>8225</v>
      </c>
      <c r="C1103" t="s">
        <v>3215</v>
      </c>
      <c r="D1103" t="s">
        <v>7399</v>
      </c>
      <c r="E1103" t="s">
        <v>1699</v>
      </c>
      <c r="F1103" t="s">
        <v>1700</v>
      </c>
      <c r="G1103" t="s">
        <v>1701</v>
      </c>
      <c r="H1103" t="s">
        <v>54</v>
      </c>
      <c r="I1103" t="s">
        <v>1702</v>
      </c>
      <c r="J1103" t="s">
        <v>1736</v>
      </c>
      <c r="K1103" t="s">
        <v>1699</v>
      </c>
      <c r="L1103" t="s">
        <v>9371</v>
      </c>
      <c r="M1103" t="s">
        <v>3133</v>
      </c>
      <c r="N1103" t="s">
        <v>10</v>
      </c>
      <c r="O1103" t="s">
        <v>54</v>
      </c>
      <c r="P1103" t="s">
        <v>946</v>
      </c>
      <c r="Q1103" t="s">
        <v>2663</v>
      </c>
      <c r="R1103" t="s">
        <v>1735</v>
      </c>
    </row>
    <row r="1104" spans="1:18" x14ac:dyDescent="0.25">
      <c r="A1104" s="28" t="str">
        <f t="shared" si="17"/>
        <v>00378522Byck Elementary School2328 Cedar StLouisvilleKY40212</v>
      </c>
      <c r="B1104" s="29" t="s">
        <v>8225</v>
      </c>
      <c r="C1104" t="s">
        <v>3215</v>
      </c>
      <c r="D1104" t="s">
        <v>7400</v>
      </c>
      <c r="E1104" t="s">
        <v>1404</v>
      </c>
      <c r="F1104" t="s">
        <v>1405</v>
      </c>
      <c r="G1104" t="s">
        <v>382</v>
      </c>
      <c r="H1104" t="s">
        <v>54</v>
      </c>
      <c r="I1104" t="s">
        <v>1371</v>
      </c>
      <c r="J1104" t="s">
        <v>1736</v>
      </c>
      <c r="K1104" t="s">
        <v>1404</v>
      </c>
      <c r="L1104" t="s">
        <v>9372</v>
      </c>
      <c r="M1104" t="s">
        <v>3133</v>
      </c>
      <c r="N1104" t="s">
        <v>10</v>
      </c>
      <c r="O1104" t="s">
        <v>54</v>
      </c>
      <c r="P1104" t="s">
        <v>946</v>
      </c>
      <c r="Q1104" t="s">
        <v>2663</v>
      </c>
      <c r="R1104" t="s">
        <v>1735</v>
      </c>
    </row>
    <row r="1105" spans="1:18" x14ac:dyDescent="0.25">
      <c r="A1105" s="28" t="str">
        <f t="shared" si="17"/>
        <v>00378522J F Kennedy Montessori Es3800 Gibson LnLouisvilleKY40211</v>
      </c>
      <c r="B1105" s="29" t="s">
        <v>8225</v>
      </c>
      <c r="C1105" t="s">
        <v>3215</v>
      </c>
      <c r="D1105" t="s">
        <v>7401</v>
      </c>
      <c r="E1105" t="s">
        <v>1512</v>
      </c>
      <c r="F1105" t="s">
        <v>1513</v>
      </c>
      <c r="G1105" t="s">
        <v>382</v>
      </c>
      <c r="H1105" t="s">
        <v>54</v>
      </c>
      <c r="I1105" t="s">
        <v>1364</v>
      </c>
      <c r="J1105" t="s">
        <v>1736</v>
      </c>
      <c r="K1105" t="s">
        <v>1512</v>
      </c>
      <c r="L1105" t="s">
        <v>9373</v>
      </c>
      <c r="M1105" t="s">
        <v>3133</v>
      </c>
      <c r="N1105" t="s">
        <v>10</v>
      </c>
      <c r="O1105" t="s">
        <v>54</v>
      </c>
      <c r="P1105" t="s">
        <v>946</v>
      </c>
      <c r="Q1105" t="s">
        <v>2663</v>
      </c>
      <c r="R1105" t="s">
        <v>1735</v>
      </c>
    </row>
    <row r="1106" spans="1:18" x14ac:dyDescent="0.25">
      <c r="A1106" s="28" t="str">
        <f t="shared" si="17"/>
        <v>00378522Coleridge-Taylor Montessori Es1115 W Chestnut StLouisvilleKY40203</v>
      </c>
      <c r="B1106" s="29" t="s">
        <v>8225</v>
      </c>
      <c r="C1106" t="s">
        <v>3215</v>
      </c>
      <c r="D1106" t="s">
        <v>7402</v>
      </c>
      <c r="E1106" t="s">
        <v>1429</v>
      </c>
      <c r="F1106" t="s">
        <v>1430</v>
      </c>
      <c r="G1106" t="s">
        <v>382</v>
      </c>
      <c r="H1106" t="s">
        <v>54</v>
      </c>
      <c r="I1106" t="s">
        <v>1431</v>
      </c>
      <c r="J1106" t="s">
        <v>1736</v>
      </c>
      <c r="K1106" t="s">
        <v>1429</v>
      </c>
      <c r="L1106" t="s">
        <v>9374</v>
      </c>
      <c r="M1106" t="s">
        <v>3133</v>
      </c>
      <c r="N1106" t="s">
        <v>10</v>
      </c>
      <c r="O1106" t="s">
        <v>54</v>
      </c>
      <c r="P1106" t="s">
        <v>946</v>
      </c>
      <c r="Q1106" t="s">
        <v>2663</v>
      </c>
      <c r="R1106" t="s">
        <v>1735</v>
      </c>
    </row>
    <row r="1107" spans="1:18" x14ac:dyDescent="0.25">
      <c r="A1107" s="28" t="str">
        <f t="shared" si="17"/>
        <v>00378522Jacob Elementary School3701 E Wheatmore DrLouisvilleKY40215</v>
      </c>
      <c r="B1107" s="29" t="s">
        <v>8225</v>
      </c>
      <c r="C1107" t="s">
        <v>3215</v>
      </c>
      <c r="D1107" t="s">
        <v>7403</v>
      </c>
      <c r="E1107" t="s">
        <v>1519</v>
      </c>
      <c r="F1107" t="s">
        <v>1520</v>
      </c>
      <c r="G1107" t="s">
        <v>382</v>
      </c>
      <c r="H1107" t="s">
        <v>54</v>
      </c>
      <c r="I1107" t="s">
        <v>1476</v>
      </c>
      <c r="J1107" t="s">
        <v>1736</v>
      </c>
      <c r="K1107" t="s">
        <v>1519</v>
      </c>
      <c r="L1107" t="s">
        <v>9375</v>
      </c>
      <c r="M1107" t="s">
        <v>3133</v>
      </c>
      <c r="N1107" t="s">
        <v>10</v>
      </c>
      <c r="O1107" t="s">
        <v>54</v>
      </c>
      <c r="P1107" t="s">
        <v>946</v>
      </c>
      <c r="Q1107" t="s">
        <v>2663</v>
      </c>
      <c r="R1107" t="s">
        <v>1735</v>
      </c>
    </row>
    <row r="1108" spans="1:18" x14ac:dyDescent="0.25">
      <c r="A1108" s="28" t="str">
        <f t="shared" si="17"/>
        <v>00378522Shelby Traditional Acad735 Ziegler StLouisvilleKY40217</v>
      </c>
      <c r="B1108" s="29" t="s">
        <v>8225</v>
      </c>
      <c r="C1108" t="s">
        <v>3215</v>
      </c>
      <c r="D1108" t="s">
        <v>7404</v>
      </c>
      <c r="E1108" t="s">
        <v>1611</v>
      </c>
      <c r="F1108" t="s">
        <v>1612</v>
      </c>
      <c r="G1108" t="s">
        <v>382</v>
      </c>
      <c r="H1108" t="s">
        <v>54</v>
      </c>
      <c r="I1108" t="s">
        <v>1379</v>
      </c>
      <c r="J1108" t="s">
        <v>1736</v>
      </c>
      <c r="K1108" t="s">
        <v>1611</v>
      </c>
      <c r="L1108" t="s">
        <v>9376</v>
      </c>
      <c r="M1108" t="s">
        <v>3133</v>
      </c>
      <c r="N1108" t="s">
        <v>10</v>
      </c>
      <c r="O1108" t="s">
        <v>54</v>
      </c>
      <c r="P1108" t="s">
        <v>946</v>
      </c>
      <c r="Q1108" t="s">
        <v>2663</v>
      </c>
      <c r="R1108" t="s">
        <v>1735</v>
      </c>
    </row>
    <row r="1109" spans="1:18" x14ac:dyDescent="0.25">
      <c r="A1109" s="28" t="str">
        <f t="shared" si="17"/>
        <v>00378522Foster Traditional Academy1401 S 41st StLouisvilleKY40211</v>
      </c>
      <c r="B1109" s="29" t="s">
        <v>8225</v>
      </c>
      <c r="C1109" t="s">
        <v>3215</v>
      </c>
      <c r="D1109" t="s">
        <v>7405</v>
      </c>
      <c r="E1109" t="s">
        <v>1471</v>
      </c>
      <c r="F1109" t="s">
        <v>1472</v>
      </c>
      <c r="G1109" t="s">
        <v>382</v>
      </c>
      <c r="H1109" t="s">
        <v>54</v>
      </c>
      <c r="I1109" t="s">
        <v>1364</v>
      </c>
      <c r="J1109" t="s">
        <v>1736</v>
      </c>
      <c r="K1109" t="s">
        <v>1471</v>
      </c>
      <c r="L1109" t="s">
        <v>9377</v>
      </c>
      <c r="M1109" t="s">
        <v>3133</v>
      </c>
      <c r="N1109" t="s">
        <v>10</v>
      </c>
      <c r="O1109" t="s">
        <v>54</v>
      </c>
      <c r="P1109" t="s">
        <v>946</v>
      </c>
      <c r="Q1109" t="s">
        <v>2663</v>
      </c>
      <c r="R1109" t="s">
        <v>1735</v>
      </c>
    </row>
    <row r="1110" spans="1:18" x14ac:dyDescent="0.25">
      <c r="A1110" s="28" t="str">
        <f t="shared" si="17"/>
        <v>00378522Edgar Arnett Elementary School3552 Kimberly DrErlangerKY41018</v>
      </c>
      <c r="B1110" s="29" t="s">
        <v>8225</v>
      </c>
      <c r="C1110" t="s">
        <v>3215</v>
      </c>
      <c r="D1110" t="s">
        <v>7406</v>
      </c>
      <c r="E1110" t="s">
        <v>757</v>
      </c>
      <c r="F1110" t="s">
        <v>758</v>
      </c>
      <c r="G1110" t="s">
        <v>750</v>
      </c>
      <c r="H1110" t="s">
        <v>54</v>
      </c>
      <c r="I1110" t="s">
        <v>751</v>
      </c>
      <c r="J1110" t="s">
        <v>1736</v>
      </c>
      <c r="K1110" t="s">
        <v>757</v>
      </c>
      <c r="L1110" t="s">
        <v>9378</v>
      </c>
      <c r="M1110" t="s">
        <v>3133</v>
      </c>
      <c r="N1110" t="s">
        <v>10</v>
      </c>
      <c r="O1110" t="s">
        <v>54</v>
      </c>
      <c r="P1110" t="s">
        <v>946</v>
      </c>
      <c r="Q1110" t="s">
        <v>2663</v>
      </c>
      <c r="R1110" t="s">
        <v>1735</v>
      </c>
    </row>
    <row r="1111" spans="1:18" x14ac:dyDescent="0.25">
      <c r="A1111" s="28" t="str">
        <f t="shared" si="17"/>
        <v>00378522Flat Gap Elementary School1450 Ky Route 689 EFlatgapKY41219</v>
      </c>
      <c r="B1111" s="29" t="s">
        <v>8225</v>
      </c>
      <c r="C1111" t="s">
        <v>3215</v>
      </c>
      <c r="D1111" t="s">
        <v>7407</v>
      </c>
      <c r="E1111" t="s">
        <v>1679</v>
      </c>
      <c r="F1111" t="s">
        <v>1680</v>
      </c>
      <c r="G1111" t="s">
        <v>1681</v>
      </c>
      <c r="H1111" t="s">
        <v>54</v>
      </c>
      <c r="I1111" t="s">
        <v>1682</v>
      </c>
      <c r="J1111" t="s">
        <v>1736</v>
      </c>
      <c r="K1111" t="s">
        <v>1679</v>
      </c>
      <c r="L1111" t="s">
        <v>9379</v>
      </c>
      <c r="M1111" t="s">
        <v>3133</v>
      </c>
      <c r="N1111" t="s">
        <v>10</v>
      </c>
      <c r="O1111" t="s">
        <v>54</v>
      </c>
      <c r="P1111" t="s">
        <v>946</v>
      </c>
      <c r="Q1111" t="s">
        <v>2663</v>
      </c>
      <c r="R1111" t="s">
        <v>1735</v>
      </c>
    </row>
    <row r="1112" spans="1:18" x14ac:dyDescent="0.25">
      <c r="A1112" s="28" t="str">
        <f t="shared" si="17"/>
        <v>00378522Emmalena Elementary SchoolPo Box 149TinaKY41740</v>
      </c>
      <c r="B1112" s="29" t="s">
        <v>8225</v>
      </c>
      <c r="C1112" t="s">
        <v>3215</v>
      </c>
      <c r="D1112" t="s">
        <v>7408</v>
      </c>
      <c r="E1112" t="s">
        <v>1758</v>
      </c>
      <c r="F1112" t="s">
        <v>4611</v>
      </c>
      <c r="G1112" t="s">
        <v>4612</v>
      </c>
      <c r="H1112" t="s">
        <v>54</v>
      </c>
      <c r="I1112" t="s">
        <v>1759</v>
      </c>
      <c r="J1112" t="s">
        <v>1736</v>
      </c>
      <c r="K1112" t="s">
        <v>1758</v>
      </c>
      <c r="L1112" t="s">
        <v>9380</v>
      </c>
      <c r="M1112" t="s">
        <v>3133</v>
      </c>
      <c r="N1112" t="s">
        <v>10</v>
      </c>
      <c r="O1112" t="s">
        <v>54</v>
      </c>
      <c r="P1112" t="s">
        <v>946</v>
      </c>
      <c r="Q1112" t="s">
        <v>2663</v>
      </c>
      <c r="R1112" t="s">
        <v>1735</v>
      </c>
    </row>
    <row r="1113" spans="1:18" x14ac:dyDescent="0.25">
      <c r="A1113" s="28" t="str">
        <f t="shared" si="17"/>
        <v>00378522Maupin Elementary School1312 Catalpa StLouisvilleKY40211</v>
      </c>
      <c r="B1113" s="29" t="s">
        <v>8225</v>
      </c>
      <c r="C1113" t="s">
        <v>3215</v>
      </c>
      <c r="D1113" t="s">
        <v>7409</v>
      </c>
      <c r="E1113" t="s">
        <v>1562</v>
      </c>
      <c r="F1113" t="s">
        <v>1563</v>
      </c>
      <c r="G1113" t="s">
        <v>382</v>
      </c>
      <c r="H1113" t="s">
        <v>54</v>
      </c>
      <c r="I1113" t="s">
        <v>1364</v>
      </c>
      <c r="J1113" t="s">
        <v>1736</v>
      </c>
      <c r="K1113" t="s">
        <v>1562</v>
      </c>
      <c r="L1113" t="s">
        <v>9381</v>
      </c>
      <c r="M1113" t="s">
        <v>3133</v>
      </c>
      <c r="N1113" t="s">
        <v>10</v>
      </c>
      <c r="O1113" t="s">
        <v>54</v>
      </c>
      <c r="P1113" t="s">
        <v>946</v>
      </c>
      <c r="Q1113" t="s">
        <v>2663</v>
      </c>
      <c r="R1113" t="s">
        <v>1735</v>
      </c>
    </row>
    <row r="1114" spans="1:18" x14ac:dyDescent="0.25">
      <c r="A1114" s="28" t="str">
        <f t="shared" si="17"/>
        <v>00378522Pulaski Elementary School107 W University DrSomersetKY42503</v>
      </c>
      <c r="B1114" s="29" t="s">
        <v>8225</v>
      </c>
      <c r="C1114" t="s">
        <v>3215</v>
      </c>
      <c r="D1114" t="s">
        <v>7410</v>
      </c>
      <c r="E1114" t="s">
        <v>2526</v>
      </c>
      <c r="F1114" t="s">
        <v>2527</v>
      </c>
      <c r="G1114" t="s">
        <v>2520</v>
      </c>
      <c r="H1114" t="s">
        <v>54</v>
      </c>
      <c r="I1114" t="s">
        <v>2521</v>
      </c>
      <c r="J1114" t="s">
        <v>1736</v>
      </c>
      <c r="K1114" t="s">
        <v>2526</v>
      </c>
      <c r="L1114" t="s">
        <v>9382</v>
      </c>
      <c r="M1114" t="s">
        <v>3133</v>
      </c>
      <c r="N1114" t="s">
        <v>10</v>
      </c>
      <c r="O1114" t="s">
        <v>54</v>
      </c>
      <c r="P1114" t="s">
        <v>946</v>
      </c>
      <c r="Q1114" t="s">
        <v>2663</v>
      </c>
      <c r="R1114" t="s">
        <v>1735</v>
      </c>
    </row>
    <row r="1115" spans="1:18" x14ac:dyDescent="0.25">
      <c r="A1115" s="28" t="str">
        <f t="shared" si="17"/>
        <v>00378522Abraham Lincoln ES2101 Lincoln Farm RdHodgenvilleKY42748</v>
      </c>
      <c r="B1115" s="29" t="s">
        <v>8225</v>
      </c>
      <c r="C1115" t="s">
        <v>3215</v>
      </c>
      <c r="D1115" t="s">
        <v>7411</v>
      </c>
      <c r="E1115" t="s">
        <v>4624</v>
      </c>
      <c r="F1115" t="s">
        <v>1795</v>
      </c>
      <c r="G1115" t="s">
        <v>1796</v>
      </c>
      <c r="H1115" t="s">
        <v>54</v>
      </c>
      <c r="I1115" t="s">
        <v>1797</v>
      </c>
      <c r="J1115" t="s">
        <v>1736</v>
      </c>
      <c r="K1115" t="s">
        <v>4624</v>
      </c>
      <c r="L1115" t="s">
        <v>9383</v>
      </c>
      <c r="M1115" t="s">
        <v>3133</v>
      </c>
      <c r="N1115" t="s">
        <v>10</v>
      </c>
      <c r="O1115" t="s">
        <v>54</v>
      </c>
      <c r="P1115" t="s">
        <v>946</v>
      </c>
      <c r="Q1115" t="s">
        <v>2663</v>
      </c>
      <c r="R1115" t="s">
        <v>1735</v>
      </c>
    </row>
    <row r="1116" spans="1:18" x14ac:dyDescent="0.25">
      <c r="A1116" s="28" t="str">
        <f t="shared" si="17"/>
        <v>00378522Hunter Hills Elementary School8325 S Us Highway 25CorbinKY40701</v>
      </c>
      <c r="B1116" s="29" t="s">
        <v>8225</v>
      </c>
      <c r="C1116" t="s">
        <v>3215</v>
      </c>
      <c r="D1116" t="s">
        <v>7412</v>
      </c>
      <c r="E1116" t="s">
        <v>1822</v>
      </c>
      <c r="F1116" t="s">
        <v>1823</v>
      </c>
      <c r="G1116" t="s">
        <v>604</v>
      </c>
      <c r="H1116" t="s">
        <v>54</v>
      </c>
      <c r="I1116" t="s">
        <v>605</v>
      </c>
      <c r="J1116" t="s">
        <v>1736</v>
      </c>
      <c r="K1116" t="s">
        <v>1822</v>
      </c>
      <c r="L1116" t="s">
        <v>9384</v>
      </c>
      <c r="M1116" t="s">
        <v>3133</v>
      </c>
      <c r="N1116" t="s">
        <v>10</v>
      </c>
      <c r="O1116" t="s">
        <v>54</v>
      </c>
      <c r="P1116" t="s">
        <v>946</v>
      </c>
      <c r="Q1116" t="s">
        <v>2663</v>
      </c>
      <c r="R1116" t="s">
        <v>1735</v>
      </c>
    </row>
    <row r="1117" spans="1:18" x14ac:dyDescent="0.25">
      <c r="A1117" s="28" t="str">
        <f t="shared" si="17"/>
        <v>00378522Rodburn ES91 Christy CrkMoreheadKY40351</v>
      </c>
      <c r="B1117" s="29" t="s">
        <v>8225</v>
      </c>
      <c r="C1117" t="s">
        <v>3215</v>
      </c>
      <c r="D1117" t="s">
        <v>7413</v>
      </c>
      <c r="E1117" t="s">
        <v>5058</v>
      </c>
      <c r="F1117" t="s">
        <v>2571</v>
      </c>
      <c r="G1117" t="s">
        <v>2568</v>
      </c>
      <c r="H1117" t="s">
        <v>54</v>
      </c>
      <c r="I1117" t="s">
        <v>2569</v>
      </c>
      <c r="J1117" t="s">
        <v>1736</v>
      </c>
      <c r="K1117" t="s">
        <v>5058</v>
      </c>
      <c r="L1117" t="s">
        <v>9385</v>
      </c>
      <c r="M1117" t="s">
        <v>3133</v>
      </c>
      <c r="N1117" t="s">
        <v>10</v>
      </c>
      <c r="O1117" t="s">
        <v>54</v>
      </c>
      <c r="P1117" t="s">
        <v>946</v>
      </c>
      <c r="Q1117" t="s">
        <v>2663</v>
      </c>
      <c r="R1117" t="s">
        <v>1735</v>
      </c>
    </row>
    <row r="1118" spans="1:18" x14ac:dyDescent="0.25">
      <c r="A1118" s="28" t="str">
        <f t="shared" si="17"/>
        <v>00378522Portland Elementary School3410 Northwestern PkwyLouisvilleKY40212</v>
      </c>
      <c r="B1118" s="29" t="s">
        <v>8225</v>
      </c>
      <c r="C1118" t="s">
        <v>3215</v>
      </c>
      <c r="D1118" t="s">
        <v>7414</v>
      </c>
      <c r="E1118" t="s">
        <v>1591</v>
      </c>
      <c r="F1118" t="s">
        <v>1592</v>
      </c>
      <c r="G1118" t="s">
        <v>382</v>
      </c>
      <c r="H1118" t="s">
        <v>54</v>
      </c>
      <c r="I1118" t="s">
        <v>1371</v>
      </c>
      <c r="J1118" t="s">
        <v>1736</v>
      </c>
      <c r="K1118" t="s">
        <v>1591</v>
      </c>
      <c r="L1118" t="s">
        <v>9386</v>
      </c>
      <c r="M1118" t="s">
        <v>3133</v>
      </c>
      <c r="N1118" t="s">
        <v>10</v>
      </c>
      <c r="O1118" t="s">
        <v>54</v>
      </c>
      <c r="P1118" t="s">
        <v>946</v>
      </c>
      <c r="Q1118" t="s">
        <v>2663</v>
      </c>
      <c r="R1118" t="s">
        <v>1735</v>
      </c>
    </row>
    <row r="1119" spans="1:18" x14ac:dyDescent="0.25">
      <c r="A1119" s="28" t="str">
        <f t="shared" si="17"/>
        <v>00378522Semple ES724 Denmark StLouisvilleKY40215</v>
      </c>
      <c r="B1119" s="29" t="s">
        <v>8225</v>
      </c>
      <c r="C1119" t="s">
        <v>3215</v>
      </c>
      <c r="D1119" t="s">
        <v>7415</v>
      </c>
      <c r="E1119" t="s">
        <v>4425</v>
      </c>
      <c r="F1119" t="s">
        <v>1607</v>
      </c>
      <c r="G1119" t="s">
        <v>382</v>
      </c>
      <c r="H1119" t="s">
        <v>54</v>
      </c>
      <c r="I1119" t="s">
        <v>1476</v>
      </c>
      <c r="J1119" t="s">
        <v>1736</v>
      </c>
      <c r="K1119" t="s">
        <v>4425</v>
      </c>
      <c r="L1119" t="s">
        <v>9387</v>
      </c>
      <c r="M1119" t="s">
        <v>3133</v>
      </c>
      <c r="N1119" t="s">
        <v>10</v>
      </c>
      <c r="O1119" t="s">
        <v>54</v>
      </c>
      <c r="P1119" t="s">
        <v>946</v>
      </c>
      <c r="Q1119" t="s">
        <v>2663</v>
      </c>
      <c r="R1119" t="s">
        <v>1735</v>
      </c>
    </row>
    <row r="1120" spans="1:18" x14ac:dyDescent="0.25">
      <c r="A1120" s="28" t="str">
        <f t="shared" si="17"/>
        <v>00378522Highland Elementary School649 Us Highway 23 SStaffordsvlleKY41256</v>
      </c>
      <c r="B1120" s="29" t="s">
        <v>8225</v>
      </c>
      <c r="C1120" t="s">
        <v>3215</v>
      </c>
      <c r="D1120" t="s">
        <v>7416</v>
      </c>
      <c r="E1120" t="s">
        <v>673</v>
      </c>
      <c r="F1120" t="s">
        <v>1684</v>
      </c>
      <c r="G1120" t="s">
        <v>1685</v>
      </c>
      <c r="H1120" t="s">
        <v>54</v>
      </c>
      <c r="I1120" t="s">
        <v>1686</v>
      </c>
      <c r="J1120" t="s">
        <v>1736</v>
      </c>
      <c r="K1120" t="s">
        <v>673</v>
      </c>
      <c r="L1120" t="s">
        <v>9388</v>
      </c>
      <c r="M1120" t="s">
        <v>3133</v>
      </c>
      <c r="N1120" t="s">
        <v>10</v>
      </c>
      <c r="O1120" t="s">
        <v>54</v>
      </c>
      <c r="P1120" t="s">
        <v>946</v>
      </c>
      <c r="Q1120" t="s">
        <v>2663</v>
      </c>
      <c r="R1120" t="s">
        <v>1735</v>
      </c>
    </row>
    <row r="1121" spans="1:18" x14ac:dyDescent="0.25">
      <c r="A1121" s="28" t="str">
        <f t="shared" si="17"/>
        <v>00378522Cub Run Elementary School170 E Gap Hill RdCub RunKY42729</v>
      </c>
      <c r="B1121" s="29" t="s">
        <v>8225</v>
      </c>
      <c r="C1121" t="s">
        <v>3215</v>
      </c>
      <c r="D1121" t="s">
        <v>7417</v>
      </c>
      <c r="E1121" t="s">
        <v>1235</v>
      </c>
      <c r="F1121" t="s">
        <v>1236</v>
      </c>
      <c r="G1121" t="s">
        <v>1237</v>
      </c>
      <c r="H1121" t="s">
        <v>54</v>
      </c>
      <c r="I1121" t="s">
        <v>1238</v>
      </c>
      <c r="J1121" t="s">
        <v>1736</v>
      </c>
      <c r="K1121" t="s">
        <v>1235</v>
      </c>
      <c r="L1121" t="s">
        <v>9389</v>
      </c>
      <c r="M1121" t="s">
        <v>3133</v>
      </c>
      <c r="N1121" t="s">
        <v>10</v>
      </c>
      <c r="O1121" t="s">
        <v>54</v>
      </c>
      <c r="P1121" t="s">
        <v>946</v>
      </c>
      <c r="Q1121" t="s">
        <v>2663</v>
      </c>
      <c r="R1121" t="s">
        <v>1735</v>
      </c>
    </row>
    <row r="1122" spans="1:18" x14ac:dyDescent="0.25">
      <c r="A1122" s="28" t="str">
        <f t="shared" si="17"/>
        <v>00378522Beechwood Elementary School54 Beechwood RdFt MitchellKY41017</v>
      </c>
      <c r="B1122" s="29" t="s">
        <v>8225</v>
      </c>
      <c r="C1122" t="s">
        <v>3215</v>
      </c>
      <c r="D1122" t="s">
        <v>7418</v>
      </c>
      <c r="E1122" t="s">
        <v>165</v>
      </c>
      <c r="F1122" t="s">
        <v>166</v>
      </c>
      <c r="G1122" t="s">
        <v>167</v>
      </c>
      <c r="H1122" t="s">
        <v>54</v>
      </c>
      <c r="I1122" t="s">
        <v>168</v>
      </c>
      <c r="J1122" t="s">
        <v>1736</v>
      </c>
      <c r="K1122" t="s">
        <v>165</v>
      </c>
      <c r="L1122" t="s">
        <v>9390</v>
      </c>
      <c r="M1122" t="s">
        <v>3133</v>
      </c>
      <c r="N1122" t="s">
        <v>10</v>
      </c>
      <c r="O1122" t="s">
        <v>54</v>
      </c>
      <c r="P1122" t="s">
        <v>946</v>
      </c>
      <c r="Q1122" t="s">
        <v>2663</v>
      </c>
      <c r="R1122" t="s">
        <v>1735</v>
      </c>
    </row>
    <row r="1123" spans="1:18" x14ac:dyDescent="0.25">
      <c r="A1123" s="28" t="str">
        <f t="shared" si="17"/>
        <v>00378522Young Elementary School3526 W Muhammad Ali BlvdLouisvilleKY40212</v>
      </c>
      <c r="B1123" s="29" t="s">
        <v>8225</v>
      </c>
      <c r="C1123" t="s">
        <v>3215</v>
      </c>
      <c r="D1123" t="s">
        <v>7419</v>
      </c>
      <c r="E1123" t="s">
        <v>1655</v>
      </c>
      <c r="F1123" t="s">
        <v>1656</v>
      </c>
      <c r="G1123" t="s">
        <v>382</v>
      </c>
      <c r="H1123" t="s">
        <v>54</v>
      </c>
      <c r="I1123" t="s">
        <v>1371</v>
      </c>
      <c r="J1123" t="s">
        <v>1736</v>
      </c>
      <c r="K1123" t="s">
        <v>1655</v>
      </c>
      <c r="L1123" t="s">
        <v>9391</v>
      </c>
      <c r="M1123" t="s">
        <v>3133</v>
      </c>
      <c r="N1123" t="s">
        <v>10</v>
      </c>
      <c r="O1123" t="s">
        <v>54</v>
      </c>
      <c r="P1123" t="s">
        <v>946</v>
      </c>
      <c r="Q1123" t="s">
        <v>2663</v>
      </c>
      <c r="R1123" t="s">
        <v>1735</v>
      </c>
    </row>
    <row r="1124" spans="1:18" x14ac:dyDescent="0.25">
      <c r="A1124" s="28" t="str">
        <f t="shared" si="17"/>
        <v>00378522Young Elementary School3526 W Muhammad Ali BlvdLouisvilleKY40212</v>
      </c>
      <c r="B1124" s="29" t="s">
        <v>8225</v>
      </c>
      <c r="C1124" t="s">
        <v>3215</v>
      </c>
      <c r="D1124" t="s">
        <v>7420</v>
      </c>
      <c r="E1124" t="s">
        <v>1655</v>
      </c>
      <c r="F1124" t="s">
        <v>1656</v>
      </c>
      <c r="G1124" t="s">
        <v>382</v>
      </c>
      <c r="H1124" t="s">
        <v>54</v>
      </c>
      <c r="I1124" t="s">
        <v>1371</v>
      </c>
      <c r="J1124" t="s">
        <v>1736</v>
      </c>
      <c r="K1124" t="s">
        <v>1655</v>
      </c>
      <c r="L1124" t="s">
        <v>9392</v>
      </c>
      <c r="M1124" t="s">
        <v>3133</v>
      </c>
      <c r="N1124" t="s">
        <v>10</v>
      </c>
      <c r="O1124" t="s">
        <v>54</v>
      </c>
      <c r="P1124" t="s">
        <v>946</v>
      </c>
      <c r="Q1124" t="s">
        <v>2663</v>
      </c>
      <c r="R1124" t="s">
        <v>1735</v>
      </c>
    </row>
    <row r="1125" spans="1:18" x14ac:dyDescent="0.25">
      <c r="A1125" s="28" t="str">
        <f t="shared" si="17"/>
        <v>00378522Lebanon Elementary School420 W Main StLebanonKY40033</v>
      </c>
      <c r="B1125" s="29" t="s">
        <v>8225</v>
      </c>
      <c r="C1125" t="s">
        <v>3215</v>
      </c>
      <c r="D1125" t="s">
        <v>7421</v>
      </c>
      <c r="E1125" t="s">
        <v>2033</v>
      </c>
      <c r="F1125" t="s">
        <v>2034</v>
      </c>
      <c r="G1125" t="s">
        <v>2027</v>
      </c>
      <c r="H1125" t="s">
        <v>54</v>
      </c>
      <c r="I1125" t="s">
        <v>2028</v>
      </c>
      <c r="J1125" t="s">
        <v>1736</v>
      </c>
      <c r="K1125" t="s">
        <v>2033</v>
      </c>
      <c r="L1125" t="s">
        <v>9393</v>
      </c>
      <c r="M1125" t="s">
        <v>3133</v>
      </c>
      <c r="N1125" t="s">
        <v>10</v>
      </c>
      <c r="O1125" t="s">
        <v>54</v>
      </c>
      <c r="P1125" t="s">
        <v>946</v>
      </c>
      <c r="Q1125" t="s">
        <v>2663</v>
      </c>
      <c r="R1125" t="s">
        <v>1735</v>
      </c>
    </row>
    <row r="1126" spans="1:18" x14ac:dyDescent="0.25">
      <c r="A1126" s="28" t="str">
        <f t="shared" si="17"/>
        <v>00378522Meade Memorial Elem School8446 Ky Route 40 EWilliamsportKY41271</v>
      </c>
      <c r="B1126" s="29" t="s">
        <v>8225</v>
      </c>
      <c r="C1126" t="s">
        <v>3215</v>
      </c>
      <c r="D1126" t="s">
        <v>7422</v>
      </c>
      <c r="E1126" t="s">
        <v>3621</v>
      </c>
      <c r="F1126" t="s">
        <v>3622</v>
      </c>
      <c r="G1126" t="s">
        <v>3623</v>
      </c>
      <c r="H1126" t="s">
        <v>54</v>
      </c>
      <c r="I1126" t="s">
        <v>3620</v>
      </c>
      <c r="J1126" t="s">
        <v>1736</v>
      </c>
      <c r="K1126" t="s">
        <v>3621</v>
      </c>
      <c r="L1126" t="s">
        <v>9394</v>
      </c>
      <c r="M1126" t="s">
        <v>3133</v>
      </c>
      <c r="N1126" t="s">
        <v>10</v>
      </c>
      <c r="O1126" t="s">
        <v>54</v>
      </c>
      <c r="P1126" t="s">
        <v>946</v>
      </c>
      <c r="Q1126" t="s">
        <v>2663</v>
      </c>
      <c r="R1126" t="s">
        <v>1735</v>
      </c>
    </row>
    <row r="1127" spans="1:18" x14ac:dyDescent="0.25">
      <c r="A1127" s="28" t="str">
        <f t="shared" si="17"/>
        <v>00378522Porter Elementary School7210 Us Highway 321 SHagerhillKY41222</v>
      </c>
      <c r="B1127" s="29" t="s">
        <v>8225</v>
      </c>
      <c r="C1127" t="s">
        <v>3215</v>
      </c>
      <c r="D1127" t="s">
        <v>7423</v>
      </c>
      <c r="E1127" t="s">
        <v>1688</v>
      </c>
      <c r="F1127" t="s">
        <v>1689</v>
      </c>
      <c r="G1127" t="s">
        <v>1690</v>
      </c>
      <c r="H1127" t="s">
        <v>54</v>
      </c>
      <c r="I1127" t="s">
        <v>1691</v>
      </c>
      <c r="J1127" t="s">
        <v>1736</v>
      </c>
      <c r="K1127" t="s">
        <v>1688</v>
      </c>
      <c r="L1127" t="s">
        <v>9395</v>
      </c>
      <c r="M1127" t="s">
        <v>3133</v>
      </c>
      <c r="N1127" t="s">
        <v>10</v>
      </c>
      <c r="O1127" t="s">
        <v>54</v>
      </c>
      <c r="P1127" t="s">
        <v>946</v>
      </c>
      <c r="Q1127" t="s">
        <v>2663</v>
      </c>
      <c r="R1127" t="s">
        <v>1735</v>
      </c>
    </row>
    <row r="1128" spans="1:18" x14ac:dyDescent="0.25">
      <c r="A1128" s="28" t="str">
        <f t="shared" si="17"/>
        <v>00378522Uniontown Elementary SchoolPo Box 517UniontownKY42461</v>
      </c>
      <c r="B1128" s="29" t="s">
        <v>8225</v>
      </c>
      <c r="C1128" t="s">
        <v>3215</v>
      </c>
      <c r="D1128" t="s">
        <v>7424</v>
      </c>
      <c r="E1128" t="s">
        <v>2734</v>
      </c>
      <c r="F1128" t="s">
        <v>5167</v>
      </c>
      <c r="G1128" t="s">
        <v>2735</v>
      </c>
      <c r="H1128" t="s">
        <v>54</v>
      </c>
      <c r="I1128" t="s">
        <v>2736</v>
      </c>
      <c r="J1128" t="s">
        <v>1736</v>
      </c>
      <c r="K1128" t="s">
        <v>2734</v>
      </c>
      <c r="L1128" t="s">
        <v>9396</v>
      </c>
      <c r="M1128" t="s">
        <v>3133</v>
      </c>
      <c r="N1128" t="s">
        <v>10</v>
      </c>
      <c r="O1128" t="s">
        <v>54</v>
      </c>
      <c r="P1128" t="s">
        <v>946</v>
      </c>
      <c r="Q1128" t="s">
        <v>2663</v>
      </c>
      <c r="R1128" t="s">
        <v>1735</v>
      </c>
    </row>
    <row r="1129" spans="1:18" x14ac:dyDescent="0.25">
      <c r="A1129" s="28" t="str">
        <f t="shared" si="17"/>
        <v>00378522North Warren Elementary School420 College StSmiths GroveKY42171</v>
      </c>
      <c r="B1129" s="29" t="s">
        <v>8225</v>
      </c>
      <c r="C1129" t="s">
        <v>3215</v>
      </c>
      <c r="D1129" t="s">
        <v>7425</v>
      </c>
      <c r="E1129" t="s">
        <v>2764</v>
      </c>
      <c r="F1129" t="s">
        <v>2765</v>
      </c>
      <c r="G1129" t="s">
        <v>720</v>
      </c>
      <c r="H1129" t="s">
        <v>54</v>
      </c>
      <c r="I1129" t="s">
        <v>721</v>
      </c>
      <c r="J1129" t="s">
        <v>1736</v>
      </c>
      <c r="K1129" t="s">
        <v>2764</v>
      </c>
      <c r="L1129" t="s">
        <v>9397</v>
      </c>
      <c r="M1129" t="s">
        <v>3133</v>
      </c>
      <c r="N1129" t="s">
        <v>10</v>
      </c>
      <c r="O1129" t="s">
        <v>54</v>
      </c>
      <c r="P1129" t="s">
        <v>946</v>
      </c>
      <c r="Q1129" t="s">
        <v>2663</v>
      </c>
      <c r="R1129" t="s">
        <v>1735</v>
      </c>
    </row>
    <row r="1130" spans="1:18" x14ac:dyDescent="0.25">
      <c r="A1130" s="28" t="str">
        <f t="shared" si="17"/>
        <v>00378522Piner Elementary School2845 Piner Ridge RdMorning ViewKY41063</v>
      </c>
      <c r="B1130" s="29" t="s">
        <v>8225</v>
      </c>
      <c r="C1130" t="s">
        <v>3215</v>
      </c>
      <c r="D1130" t="s">
        <v>7426</v>
      </c>
      <c r="E1130" t="s">
        <v>1715</v>
      </c>
      <c r="F1130" t="s">
        <v>1716</v>
      </c>
      <c r="G1130" t="s">
        <v>1717</v>
      </c>
      <c r="H1130" t="s">
        <v>54</v>
      </c>
      <c r="I1130" t="s">
        <v>1718</v>
      </c>
      <c r="J1130" t="s">
        <v>1736</v>
      </c>
      <c r="K1130" t="s">
        <v>1715</v>
      </c>
      <c r="L1130" t="s">
        <v>9398</v>
      </c>
      <c r="M1130" t="s">
        <v>3133</v>
      </c>
      <c r="N1130" t="s">
        <v>10</v>
      </c>
      <c r="O1130" t="s">
        <v>54</v>
      </c>
      <c r="P1130" t="s">
        <v>946</v>
      </c>
      <c r="Q1130" t="s">
        <v>2663</v>
      </c>
      <c r="R1130" t="s">
        <v>1735</v>
      </c>
    </row>
    <row r="1131" spans="1:18" x14ac:dyDescent="0.25">
      <c r="A1131" s="28" t="str">
        <f t="shared" si="17"/>
        <v>00378522Whites Tower ES2977 Harris PikeIndependenceKY41051</v>
      </c>
      <c r="B1131" s="29" t="s">
        <v>8225</v>
      </c>
      <c r="C1131" t="s">
        <v>3215</v>
      </c>
      <c r="D1131" t="s">
        <v>7427</v>
      </c>
      <c r="E1131" t="s">
        <v>4442</v>
      </c>
      <c r="F1131" t="s">
        <v>1734</v>
      </c>
      <c r="G1131" t="s">
        <v>1701</v>
      </c>
      <c r="H1131" t="s">
        <v>54</v>
      </c>
      <c r="I1131" t="s">
        <v>1702</v>
      </c>
      <c r="J1131" t="s">
        <v>1736</v>
      </c>
      <c r="K1131" t="s">
        <v>4442</v>
      </c>
      <c r="L1131" t="s">
        <v>9399</v>
      </c>
      <c r="M1131" t="s">
        <v>3133</v>
      </c>
      <c r="N1131" t="s">
        <v>10</v>
      </c>
      <c r="O1131" t="s">
        <v>54</v>
      </c>
      <c r="P1131" t="s">
        <v>946</v>
      </c>
      <c r="Q1131" t="s">
        <v>2663</v>
      </c>
      <c r="R1131" t="s">
        <v>1735</v>
      </c>
    </row>
    <row r="1132" spans="1:18" x14ac:dyDescent="0.25">
      <c r="A1132" s="28" t="str">
        <f t="shared" si="17"/>
        <v>00378522Mary A Goetz Elementary School512 Oak StLudlowKY41016</v>
      </c>
      <c r="B1132" s="29" t="s">
        <v>8225</v>
      </c>
      <c r="C1132" t="s">
        <v>3215</v>
      </c>
      <c r="D1132" t="s">
        <v>7428</v>
      </c>
      <c r="E1132" t="s">
        <v>1981</v>
      </c>
      <c r="F1132" t="s">
        <v>1982</v>
      </c>
      <c r="G1132" t="s">
        <v>1983</v>
      </c>
      <c r="H1132" t="s">
        <v>54</v>
      </c>
      <c r="I1132" t="s">
        <v>1984</v>
      </c>
      <c r="J1132" t="s">
        <v>1736</v>
      </c>
      <c r="K1132" t="s">
        <v>1981</v>
      </c>
      <c r="L1132" t="s">
        <v>9400</v>
      </c>
      <c r="M1132" t="s">
        <v>3133</v>
      </c>
      <c r="N1132" t="s">
        <v>10</v>
      </c>
      <c r="O1132" t="s">
        <v>54</v>
      </c>
      <c r="P1132" t="s">
        <v>946</v>
      </c>
      <c r="Q1132" t="s">
        <v>2663</v>
      </c>
      <c r="R1132" t="s">
        <v>1735</v>
      </c>
    </row>
    <row r="1133" spans="1:18" x14ac:dyDescent="0.25">
      <c r="A1133" s="28" t="str">
        <f t="shared" si="17"/>
        <v>00378522Mary A Goetz Elementary School512 Oak StLudlowKY41016</v>
      </c>
      <c r="B1133" s="29" t="s">
        <v>8225</v>
      </c>
      <c r="C1133" t="s">
        <v>3215</v>
      </c>
      <c r="D1133" t="s">
        <v>7429</v>
      </c>
      <c r="E1133" t="s">
        <v>1981</v>
      </c>
      <c r="F1133" t="s">
        <v>1982</v>
      </c>
      <c r="G1133" t="s">
        <v>1983</v>
      </c>
      <c r="H1133" t="s">
        <v>54</v>
      </c>
      <c r="I1133" t="s">
        <v>1984</v>
      </c>
      <c r="J1133" t="s">
        <v>1736</v>
      </c>
      <c r="K1133" t="s">
        <v>1981</v>
      </c>
      <c r="L1133" t="s">
        <v>9401</v>
      </c>
      <c r="M1133" t="s">
        <v>3133</v>
      </c>
      <c r="N1133" t="s">
        <v>10</v>
      </c>
      <c r="O1133" t="s">
        <v>54</v>
      </c>
      <c r="P1133" t="s">
        <v>946</v>
      </c>
      <c r="Q1133" t="s">
        <v>2663</v>
      </c>
      <c r="R1133" t="s">
        <v>1735</v>
      </c>
    </row>
    <row r="1134" spans="1:18" x14ac:dyDescent="0.25">
      <c r="A1134" s="28" t="str">
        <f t="shared" si="17"/>
        <v>00378522Cordia School6050 Lotts Creek RdHazardKY41701</v>
      </c>
      <c r="B1134" s="29" t="s">
        <v>8225</v>
      </c>
      <c r="C1134" t="s">
        <v>3215</v>
      </c>
      <c r="D1134" t="s">
        <v>7430</v>
      </c>
      <c r="E1134" t="s">
        <v>1755</v>
      </c>
      <c r="F1134" t="s">
        <v>1756</v>
      </c>
      <c r="G1134" t="s">
        <v>1258</v>
      </c>
      <c r="H1134" t="s">
        <v>54</v>
      </c>
      <c r="I1134" t="s">
        <v>1259</v>
      </c>
      <c r="J1134" t="s">
        <v>1736</v>
      </c>
      <c r="K1134" t="s">
        <v>1755</v>
      </c>
      <c r="L1134" t="s">
        <v>9402</v>
      </c>
      <c r="M1134" t="s">
        <v>3133</v>
      </c>
      <c r="N1134" t="s">
        <v>10</v>
      </c>
      <c r="O1134" t="s">
        <v>54</v>
      </c>
      <c r="P1134" t="s">
        <v>946</v>
      </c>
      <c r="Q1134" t="s">
        <v>2663</v>
      </c>
      <c r="R1134" t="s">
        <v>1735</v>
      </c>
    </row>
    <row r="1135" spans="1:18" x14ac:dyDescent="0.25">
      <c r="A1135" s="28" t="str">
        <f t="shared" si="17"/>
        <v>00378522Hodgenville Elementary School33 Eagle LnHodgenvilleKY42748</v>
      </c>
      <c r="B1135" s="29" t="s">
        <v>8225</v>
      </c>
      <c r="C1135" t="s">
        <v>3215</v>
      </c>
      <c r="D1135" t="s">
        <v>7431</v>
      </c>
      <c r="E1135" t="s">
        <v>1799</v>
      </c>
      <c r="F1135" t="s">
        <v>1800</v>
      </c>
      <c r="G1135" t="s">
        <v>1796</v>
      </c>
      <c r="H1135" t="s">
        <v>54</v>
      </c>
      <c r="I1135" t="s">
        <v>1797</v>
      </c>
      <c r="J1135" t="s">
        <v>1736</v>
      </c>
      <c r="K1135" t="s">
        <v>1799</v>
      </c>
      <c r="L1135" t="s">
        <v>9403</v>
      </c>
      <c r="M1135" t="s">
        <v>3133</v>
      </c>
      <c r="N1135" t="s">
        <v>10</v>
      </c>
      <c r="O1135" t="s">
        <v>54</v>
      </c>
      <c r="P1135" t="s">
        <v>946</v>
      </c>
      <c r="Q1135" t="s">
        <v>2663</v>
      </c>
      <c r="R1135" t="s">
        <v>1735</v>
      </c>
    </row>
    <row r="1136" spans="1:18" x14ac:dyDescent="0.25">
      <c r="A1136" s="28" t="str">
        <f t="shared" si="17"/>
        <v>00378522Ft Wright Elementary School501 Farrell DrFt WrightKY41011</v>
      </c>
      <c r="B1136" s="29" t="s">
        <v>8225</v>
      </c>
      <c r="C1136" t="s">
        <v>3215</v>
      </c>
      <c r="D1136" t="s">
        <v>7432</v>
      </c>
      <c r="E1136" t="s">
        <v>1704</v>
      </c>
      <c r="F1136" t="s">
        <v>1705</v>
      </c>
      <c r="G1136" t="s">
        <v>1706</v>
      </c>
      <c r="H1136" t="s">
        <v>54</v>
      </c>
      <c r="I1136" t="s">
        <v>618</v>
      </c>
      <c r="J1136" t="s">
        <v>1736</v>
      </c>
      <c r="K1136" t="s">
        <v>1704</v>
      </c>
      <c r="L1136" t="s">
        <v>9404</v>
      </c>
      <c r="M1136" t="s">
        <v>3133</v>
      </c>
      <c r="N1136" t="s">
        <v>10</v>
      </c>
      <c r="O1136" t="s">
        <v>54</v>
      </c>
      <c r="P1136" t="s">
        <v>946</v>
      </c>
      <c r="Q1136" t="s">
        <v>2663</v>
      </c>
      <c r="R1136" t="s">
        <v>1735</v>
      </c>
    </row>
    <row r="1137" spans="1:18" x14ac:dyDescent="0.25">
      <c r="A1137" s="28" t="str">
        <f t="shared" si="17"/>
        <v>00378522Taylor Mill Elementary School5907 Taylor Mill RdTaylor MillKY41015</v>
      </c>
      <c r="B1137" s="29" t="s">
        <v>8225</v>
      </c>
      <c r="C1137" t="s">
        <v>3215</v>
      </c>
      <c r="D1137" t="s">
        <v>7433</v>
      </c>
      <c r="E1137" t="s">
        <v>1730</v>
      </c>
      <c r="F1137" t="s">
        <v>1731</v>
      </c>
      <c r="G1137" t="s">
        <v>1732</v>
      </c>
      <c r="H1137" t="s">
        <v>54</v>
      </c>
      <c r="I1137" t="s">
        <v>622</v>
      </c>
      <c r="J1137" t="s">
        <v>1736</v>
      </c>
      <c r="K1137" t="s">
        <v>1730</v>
      </c>
      <c r="L1137" t="s">
        <v>9405</v>
      </c>
      <c r="M1137" t="s">
        <v>3133</v>
      </c>
      <c r="N1137" t="s">
        <v>10</v>
      </c>
      <c r="O1137" t="s">
        <v>54</v>
      </c>
      <c r="P1137" t="s">
        <v>946</v>
      </c>
      <c r="Q1137" t="s">
        <v>2663</v>
      </c>
      <c r="R1137" t="s">
        <v>1735</v>
      </c>
    </row>
    <row r="1138" spans="1:18" x14ac:dyDescent="0.25">
      <c r="A1138" s="28" t="str">
        <f t="shared" si="17"/>
        <v>00378522A J Lindeman ES558 Erlanger RdErlangerKY41018</v>
      </c>
      <c r="B1138" s="29" t="s">
        <v>8225</v>
      </c>
      <c r="C1138" t="s">
        <v>3215</v>
      </c>
      <c r="D1138" t="s">
        <v>7434</v>
      </c>
      <c r="E1138" t="s">
        <v>4231</v>
      </c>
      <c r="F1138" t="s">
        <v>749</v>
      </c>
      <c r="G1138" t="s">
        <v>750</v>
      </c>
      <c r="H1138" t="s">
        <v>54</v>
      </c>
      <c r="I1138" t="s">
        <v>751</v>
      </c>
      <c r="J1138" t="s">
        <v>1736</v>
      </c>
      <c r="K1138" t="s">
        <v>4231</v>
      </c>
      <c r="L1138" t="s">
        <v>9406</v>
      </c>
      <c r="M1138" t="s">
        <v>3133</v>
      </c>
      <c r="N1138" t="s">
        <v>10</v>
      </c>
      <c r="O1138" t="s">
        <v>54</v>
      </c>
      <c r="P1138" t="s">
        <v>946</v>
      </c>
      <c r="Q1138" t="s">
        <v>2663</v>
      </c>
      <c r="R1138" t="s">
        <v>1735</v>
      </c>
    </row>
    <row r="1139" spans="1:18" x14ac:dyDescent="0.25">
      <c r="A1139" s="28" t="str">
        <f t="shared" si="17"/>
        <v>00378522A J Lindeman ES558 Erlanger RdErlangerKY41018</v>
      </c>
      <c r="B1139" s="29" t="s">
        <v>8225</v>
      </c>
      <c r="C1139" t="s">
        <v>3215</v>
      </c>
      <c r="D1139" t="s">
        <v>7435</v>
      </c>
      <c r="E1139" t="s">
        <v>4231</v>
      </c>
      <c r="F1139" t="s">
        <v>749</v>
      </c>
      <c r="G1139" t="s">
        <v>750</v>
      </c>
      <c r="H1139" t="s">
        <v>54</v>
      </c>
      <c r="I1139" t="s">
        <v>751</v>
      </c>
      <c r="J1139" t="s">
        <v>1736</v>
      </c>
      <c r="K1139" t="s">
        <v>4231</v>
      </c>
      <c r="L1139" t="s">
        <v>9407</v>
      </c>
      <c r="M1139" t="s">
        <v>3133</v>
      </c>
      <c r="N1139" t="s">
        <v>10</v>
      </c>
      <c r="O1139" t="s">
        <v>54</v>
      </c>
      <c r="P1139" t="s">
        <v>946</v>
      </c>
      <c r="Q1139" t="s">
        <v>2663</v>
      </c>
      <c r="R1139" t="s">
        <v>1735</v>
      </c>
    </row>
    <row r="1140" spans="1:18" x14ac:dyDescent="0.25">
      <c r="A1140" s="28" t="str">
        <f t="shared" si="17"/>
        <v>00378522Concord Elementary School5184 Hinkleville RdPaducahKY42001</v>
      </c>
      <c r="B1140" s="29" t="s">
        <v>8225</v>
      </c>
      <c r="C1140" t="s">
        <v>3215</v>
      </c>
      <c r="D1140" t="s">
        <v>7436</v>
      </c>
      <c r="E1140" t="s">
        <v>2087</v>
      </c>
      <c r="F1140" t="s">
        <v>2088</v>
      </c>
      <c r="G1140" t="s">
        <v>2089</v>
      </c>
      <c r="H1140" t="s">
        <v>54</v>
      </c>
      <c r="I1140" t="s">
        <v>2090</v>
      </c>
      <c r="J1140" t="s">
        <v>1736</v>
      </c>
      <c r="K1140" t="s">
        <v>2087</v>
      </c>
      <c r="L1140" t="s">
        <v>9408</v>
      </c>
      <c r="M1140" t="s">
        <v>3133</v>
      </c>
      <c r="N1140" t="s">
        <v>10</v>
      </c>
      <c r="O1140" t="s">
        <v>54</v>
      </c>
      <c r="P1140" t="s">
        <v>946</v>
      </c>
      <c r="Q1140" t="s">
        <v>2663</v>
      </c>
      <c r="R1140" t="s">
        <v>1735</v>
      </c>
    </row>
    <row r="1141" spans="1:18" x14ac:dyDescent="0.25">
      <c r="A1141" s="28" t="str">
        <f t="shared" si="17"/>
        <v>00378522Kingston Elementary School2845 Battlefield Memorial HwyBereaKY40403</v>
      </c>
      <c r="B1141" s="29" t="s">
        <v>8225</v>
      </c>
      <c r="C1141" t="s">
        <v>3215</v>
      </c>
      <c r="D1141" t="s">
        <v>7437</v>
      </c>
      <c r="E1141" t="s">
        <v>1995</v>
      </c>
      <c r="F1141" t="s">
        <v>1996</v>
      </c>
      <c r="G1141" t="s">
        <v>207</v>
      </c>
      <c r="H1141" t="s">
        <v>54</v>
      </c>
      <c r="I1141" t="s">
        <v>208</v>
      </c>
      <c r="J1141" t="s">
        <v>1736</v>
      </c>
      <c r="K1141" t="s">
        <v>1995</v>
      </c>
      <c r="L1141" t="s">
        <v>9409</v>
      </c>
      <c r="M1141" t="s">
        <v>3133</v>
      </c>
      <c r="N1141" t="s">
        <v>10</v>
      </c>
      <c r="O1141" t="s">
        <v>54</v>
      </c>
      <c r="P1141" t="s">
        <v>946</v>
      </c>
      <c r="Q1141" t="s">
        <v>2663</v>
      </c>
      <c r="R1141" t="s">
        <v>1735</v>
      </c>
    </row>
    <row r="1142" spans="1:18" x14ac:dyDescent="0.25">
      <c r="A1142" s="28" t="str">
        <f t="shared" si="17"/>
        <v>00378522Bush Elementary School1832 E Laurel RdLondonKY40741</v>
      </c>
      <c r="B1142" s="29" t="s">
        <v>8225</v>
      </c>
      <c r="C1142" t="s">
        <v>3215</v>
      </c>
      <c r="D1142" t="s">
        <v>7438</v>
      </c>
      <c r="E1142" t="s">
        <v>1804</v>
      </c>
      <c r="F1142" t="s">
        <v>1805</v>
      </c>
      <c r="G1142" t="s">
        <v>1806</v>
      </c>
      <c r="H1142" t="s">
        <v>54</v>
      </c>
      <c r="I1142" t="s">
        <v>1807</v>
      </c>
      <c r="J1142" t="s">
        <v>1736</v>
      </c>
      <c r="K1142" t="s">
        <v>1804</v>
      </c>
      <c r="L1142" t="s">
        <v>9410</v>
      </c>
      <c r="M1142" t="s">
        <v>3133</v>
      </c>
      <c r="N1142" t="s">
        <v>10</v>
      </c>
      <c r="O1142" t="s">
        <v>54</v>
      </c>
      <c r="P1142" t="s">
        <v>946</v>
      </c>
      <c r="Q1142" t="s">
        <v>2663</v>
      </c>
      <c r="R1142" t="s">
        <v>1735</v>
      </c>
    </row>
    <row r="1143" spans="1:18" x14ac:dyDescent="0.25">
      <c r="A1143" s="28" t="str">
        <f t="shared" si="17"/>
        <v>00378522London Elementary School600 N Main StLondonKY40741</v>
      </c>
      <c r="B1143" s="29" t="s">
        <v>8225</v>
      </c>
      <c r="C1143" t="s">
        <v>3215</v>
      </c>
      <c r="D1143" t="s">
        <v>7439</v>
      </c>
      <c r="E1143" t="s">
        <v>1832</v>
      </c>
      <c r="F1143" t="s">
        <v>1833</v>
      </c>
      <c r="G1143" t="s">
        <v>1806</v>
      </c>
      <c r="H1143" t="s">
        <v>54</v>
      </c>
      <c r="I1143" t="s">
        <v>1807</v>
      </c>
      <c r="J1143" t="s">
        <v>1736</v>
      </c>
      <c r="K1143" t="s">
        <v>1832</v>
      </c>
      <c r="L1143" t="s">
        <v>9411</v>
      </c>
      <c r="M1143" t="s">
        <v>3133</v>
      </c>
      <c r="N1143" t="s">
        <v>10</v>
      </c>
      <c r="O1143" t="s">
        <v>54</v>
      </c>
      <c r="P1143" t="s">
        <v>946</v>
      </c>
      <c r="Q1143" t="s">
        <v>2663</v>
      </c>
      <c r="R1143" t="s">
        <v>1735</v>
      </c>
    </row>
    <row r="1144" spans="1:18" x14ac:dyDescent="0.25">
      <c r="A1144" s="28" t="str">
        <f t="shared" si="17"/>
        <v>00378522London Elementary School600 N Main StLondonKY40741</v>
      </c>
      <c r="B1144" s="29" t="s">
        <v>8225</v>
      </c>
      <c r="C1144" t="s">
        <v>3215</v>
      </c>
      <c r="D1144" t="s">
        <v>7440</v>
      </c>
      <c r="E1144" t="s">
        <v>1832</v>
      </c>
      <c r="F1144" t="s">
        <v>1833</v>
      </c>
      <c r="G1144" t="s">
        <v>1806</v>
      </c>
      <c r="H1144" t="s">
        <v>54</v>
      </c>
      <c r="I1144" t="s">
        <v>1807</v>
      </c>
      <c r="J1144" t="s">
        <v>1736</v>
      </c>
      <c r="K1144" t="s">
        <v>1832</v>
      </c>
      <c r="L1144" t="s">
        <v>9412</v>
      </c>
      <c r="M1144" t="s">
        <v>3133</v>
      </c>
      <c r="N1144" t="s">
        <v>10</v>
      </c>
      <c r="O1144" t="s">
        <v>54</v>
      </c>
      <c r="P1144" t="s">
        <v>946</v>
      </c>
      <c r="Q1144" t="s">
        <v>2663</v>
      </c>
      <c r="R1144" t="s">
        <v>1735</v>
      </c>
    </row>
    <row r="1145" spans="1:18" x14ac:dyDescent="0.25">
      <c r="A1145" s="28" t="str">
        <f t="shared" si="17"/>
        <v>00378522Kenton Co School District1055 Eaton DrFt WrightKY41017</v>
      </c>
      <c r="B1145" s="29" t="s">
        <v>8225</v>
      </c>
      <c r="C1145" t="s">
        <v>3215</v>
      </c>
      <c r="D1145" t="s">
        <v>7441</v>
      </c>
      <c r="E1145" t="s">
        <v>1697</v>
      </c>
      <c r="F1145" t="s">
        <v>3132</v>
      </c>
      <c r="G1145" t="s">
        <v>1706</v>
      </c>
      <c r="H1145" t="s">
        <v>54</v>
      </c>
      <c r="I1145" t="s">
        <v>168</v>
      </c>
      <c r="J1145" t="s">
        <v>1736</v>
      </c>
      <c r="K1145" t="s">
        <v>1697</v>
      </c>
      <c r="L1145" t="s">
        <v>9413</v>
      </c>
      <c r="M1145" t="s">
        <v>3133</v>
      </c>
      <c r="N1145" t="s">
        <v>10</v>
      </c>
      <c r="O1145" t="s">
        <v>54</v>
      </c>
      <c r="P1145" t="s">
        <v>946</v>
      </c>
      <c r="Q1145" t="s">
        <v>2663</v>
      </c>
      <c r="R1145" t="s">
        <v>1735</v>
      </c>
    </row>
    <row r="1146" spans="1:18" x14ac:dyDescent="0.25">
      <c r="A1146" s="28" t="str">
        <f t="shared" si="17"/>
        <v>00378522J A Caywood Elementary School3300 Turkeyfoot RdEdgewoodKY41017</v>
      </c>
      <c r="B1146" s="29" t="s">
        <v>8225</v>
      </c>
      <c r="C1146" t="s">
        <v>3215</v>
      </c>
      <c r="D1146" t="s">
        <v>7442</v>
      </c>
      <c r="E1146" t="s">
        <v>1708</v>
      </c>
      <c r="F1146" t="s">
        <v>1709</v>
      </c>
      <c r="G1146" t="s">
        <v>1710</v>
      </c>
      <c r="H1146" t="s">
        <v>54</v>
      </c>
      <c r="I1146" t="s">
        <v>168</v>
      </c>
      <c r="J1146" t="s">
        <v>1736</v>
      </c>
      <c r="K1146" t="s">
        <v>1708</v>
      </c>
      <c r="L1146" t="s">
        <v>9414</v>
      </c>
      <c r="M1146" t="s">
        <v>3133</v>
      </c>
      <c r="N1146" t="s">
        <v>10</v>
      </c>
      <c r="O1146" t="s">
        <v>54</v>
      </c>
      <c r="P1146" t="s">
        <v>946</v>
      </c>
      <c r="Q1146" t="s">
        <v>2663</v>
      </c>
      <c r="R1146" t="s">
        <v>1735</v>
      </c>
    </row>
    <row r="1147" spans="1:18" x14ac:dyDescent="0.25">
      <c r="A1147" s="28" t="str">
        <f t="shared" si="17"/>
        <v>00378522Carr Creek Elementary School8596 Highway 160 SLittcarrKY41834</v>
      </c>
      <c r="B1147" s="29" t="s">
        <v>8225</v>
      </c>
      <c r="C1147" t="s">
        <v>3215</v>
      </c>
      <c r="D1147" t="s">
        <v>7443</v>
      </c>
      <c r="E1147" t="s">
        <v>1750</v>
      </c>
      <c r="F1147" t="s">
        <v>1751</v>
      </c>
      <c r="G1147" t="s">
        <v>1752</v>
      </c>
      <c r="H1147" t="s">
        <v>54</v>
      </c>
      <c r="I1147" t="s">
        <v>1753</v>
      </c>
      <c r="J1147" t="s">
        <v>1736</v>
      </c>
      <c r="K1147" t="s">
        <v>1750</v>
      </c>
      <c r="L1147" t="s">
        <v>9415</v>
      </c>
      <c r="M1147" t="s">
        <v>3133</v>
      </c>
      <c r="N1147" t="s">
        <v>10</v>
      </c>
      <c r="O1147" t="s">
        <v>54</v>
      </c>
      <c r="P1147" t="s">
        <v>946</v>
      </c>
      <c r="Q1147" t="s">
        <v>2663</v>
      </c>
      <c r="R1147" t="s">
        <v>1735</v>
      </c>
    </row>
    <row r="1148" spans="1:18" x14ac:dyDescent="0.25">
      <c r="A1148" s="28" t="str">
        <f t="shared" ref="A1148:A1211" si="18">R1148&amp;K1148&amp;F1148&amp;G1148&amp;H1148&amp;I1148</f>
        <v>00378522Hindman Elementary School875 W Main StHindmanKY41822</v>
      </c>
      <c r="B1148" s="29" t="s">
        <v>8225</v>
      </c>
      <c r="C1148" t="s">
        <v>3215</v>
      </c>
      <c r="D1148" t="s">
        <v>7444</v>
      </c>
      <c r="E1148" t="s">
        <v>1761</v>
      </c>
      <c r="F1148" t="s">
        <v>1762</v>
      </c>
      <c r="G1148" t="s">
        <v>1763</v>
      </c>
      <c r="H1148" t="s">
        <v>54</v>
      </c>
      <c r="I1148" t="s">
        <v>1764</v>
      </c>
      <c r="J1148" t="s">
        <v>1736</v>
      </c>
      <c r="K1148" t="s">
        <v>1761</v>
      </c>
      <c r="L1148" t="s">
        <v>9416</v>
      </c>
      <c r="M1148" t="s">
        <v>3133</v>
      </c>
      <c r="N1148" t="s">
        <v>10</v>
      </c>
      <c r="O1148" t="s">
        <v>54</v>
      </c>
      <c r="P1148" t="s">
        <v>946</v>
      </c>
      <c r="Q1148" t="s">
        <v>2663</v>
      </c>
      <c r="R1148" t="s">
        <v>1735</v>
      </c>
    </row>
    <row r="1149" spans="1:18" x14ac:dyDescent="0.25">
      <c r="A1149" s="28" t="str">
        <f t="shared" si="18"/>
        <v>00378522Hindman Elementary School875 W Main StHindmanKY41822</v>
      </c>
      <c r="B1149" s="29" t="s">
        <v>8225</v>
      </c>
      <c r="C1149" t="s">
        <v>3215</v>
      </c>
      <c r="D1149" t="s">
        <v>7445</v>
      </c>
      <c r="E1149" t="s">
        <v>1761</v>
      </c>
      <c r="F1149" t="s">
        <v>1762</v>
      </c>
      <c r="G1149" t="s">
        <v>1763</v>
      </c>
      <c r="H1149" t="s">
        <v>54</v>
      </c>
      <c r="I1149" t="s">
        <v>1764</v>
      </c>
      <c r="J1149" t="s">
        <v>1736</v>
      </c>
      <c r="K1149" t="s">
        <v>1761</v>
      </c>
      <c r="L1149" t="s">
        <v>9417</v>
      </c>
      <c r="M1149" t="s">
        <v>3133</v>
      </c>
      <c r="N1149" t="s">
        <v>10</v>
      </c>
      <c r="O1149" t="s">
        <v>54</v>
      </c>
      <c r="P1149" t="s">
        <v>946</v>
      </c>
      <c r="Q1149" t="s">
        <v>2663</v>
      </c>
      <c r="R1149" t="s">
        <v>1735</v>
      </c>
    </row>
    <row r="1150" spans="1:18" x14ac:dyDescent="0.25">
      <c r="A1150" s="28" t="str">
        <f t="shared" si="18"/>
        <v>00378522Reidland ES5741 Benton RdPaducahKY42003</v>
      </c>
      <c r="B1150" s="29" t="s">
        <v>8225</v>
      </c>
      <c r="C1150" t="s">
        <v>3215</v>
      </c>
      <c r="D1150" t="s">
        <v>7446</v>
      </c>
      <c r="E1150" t="s">
        <v>4749</v>
      </c>
      <c r="F1150" t="s">
        <v>2104</v>
      </c>
      <c r="G1150" t="s">
        <v>2089</v>
      </c>
      <c r="H1150" t="s">
        <v>54</v>
      </c>
      <c r="I1150" t="s">
        <v>2099</v>
      </c>
      <c r="J1150" t="s">
        <v>1736</v>
      </c>
      <c r="K1150" t="s">
        <v>4749</v>
      </c>
      <c r="L1150" t="s">
        <v>9418</v>
      </c>
      <c r="M1150" t="s">
        <v>3133</v>
      </c>
      <c r="N1150" t="s">
        <v>10</v>
      </c>
      <c r="O1150" t="s">
        <v>54</v>
      </c>
      <c r="P1150" t="s">
        <v>946</v>
      </c>
      <c r="Q1150" t="s">
        <v>2663</v>
      </c>
      <c r="R1150" t="s">
        <v>1735</v>
      </c>
    </row>
    <row r="1151" spans="1:18" x14ac:dyDescent="0.25">
      <c r="A1151" s="28" t="str">
        <f t="shared" si="18"/>
        <v>00378522Colony Elementary School3656 Somerset RdLondonKY40741</v>
      </c>
      <c r="B1151" s="29" t="s">
        <v>8225</v>
      </c>
      <c r="C1151" t="s">
        <v>3215</v>
      </c>
      <c r="D1151" t="s">
        <v>7447</v>
      </c>
      <c r="E1151" t="s">
        <v>1816</v>
      </c>
      <c r="F1151" t="s">
        <v>1817</v>
      </c>
      <c r="G1151" t="s">
        <v>1806</v>
      </c>
      <c r="H1151" t="s">
        <v>54</v>
      </c>
      <c r="I1151" t="s">
        <v>1807</v>
      </c>
      <c r="J1151" t="s">
        <v>1736</v>
      </c>
      <c r="K1151" t="s">
        <v>1816</v>
      </c>
      <c r="L1151" t="s">
        <v>9419</v>
      </c>
      <c r="M1151" t="s">
        <v>3133</v>
      </c>
      <c r="N1151" t="s">
        <v>10</v>
      </c>
      <c r="O1151" t="s">
        <v>54</v>
      </c>
      <c r="P1151" t="s">
        <v>946</v>
      </c>
      <c r="Q1151" t="s">
        <v>2663</v>
      </c>
      <c r="R1151" t="s">
        <v>1735</v>
      </c>
    </row>
    <row r="1152" spans="1:18" x14ac:dyDescent="0.25">
      <c r="A1152" s="28" t="str">
        <f t="shared" si="18"/>
        <v>00378522Barbourville SchoolPo Box 520BarbourvilleKY40906</v>
      </c>
      <c r="B1152" s="29" t="s">
        <v>8225</v>
      </c>
      <c r="C1152" t="s">
        <v>3215</v>
      </c>
      <c r="D1152" t="s">
        <v>7448</v>
      </c>
      <c r="E1152" t="s">
        <v>4088</v>
      </c>
      <c r="F1152" t="s">
        <v>4089</v>
      </c>
      <c r="G1152" t="s">
        <v>116</v>
      </c>
      <c r="H1152" t="s">
        <v>54</v>
      </c>
      <c r="I1152" t="s">
        <v>117</v>
      </c>
      <c r="J1152" t="s">
        <v>1736</v>
      </c>
      <c r="K1152" t="s">
        <v>4088</v>
      </c>
      <c r="L1152" t="s">
        <v>9420</v>
      </c>
      <c r="M1152" t="s">
        <v>3133</v>
      </c>
      <c r="N1152" t="s">
        <v>10</v>
      </c>
      <c r="O1152" t="s">
        <v>54</v>
      </c>
      <c r="P1152" t="s">
        <v>946</v>
      </c>
      <c r="Q1152" t="s">
        <v>2663</v>
      </c>
      <c r="R1152" t="s">
        <v>1735</v>
      </c>
    </row>
    <row r="1153" spans="1:18" x14ac:dyDescent="0.25">
      <c r="A1153" s="28" t="str">
        <f t="shared" si="18"/>
        <v>00378522Highland ES75 Tick Ridge RdWaynesburgKY40489</v>
      </c>
      <c r="B1153" s="29" t="s">
        <v>8225</v>
      </c>
      <c r="C1153" t="s">
        <v>3215</v>
      </c>
      <c r="D1153" t="s">
        <v>7449</v>
      </c>
      <c r="E1153" t="s">
        <v>4290</v>
      </c>
      <c r="F1153" t="s">
        <v>1923</v>
      </c>
      <c r="G1153" t="s">
        <v>1924</v>
      </c>
      <c r="H1153" t="s">
        <v>54</v>
      </c>
      <c r="I1153" t="s">
        <v>1925</v>
      </c>
      <c r="J1153" t="s">
        <v>1736</v>
      </c>
      <c r="K1153" t="s">
        <v>4290</v>
      </c>
      <c r="L1153" t="s">
        <v>9421</v>
      </c>
      <c r="M1153" t="s">
        <v>3133</v>
      </c>
      <c r="N1153" t="s">
        <v>10</v>
      </c>
      <c r="O1153" t="s">
        <v>54</v>
      </c>
      <c r="P1153" t="s">
        <v>946</v>
      </c>
      <c r="Q1153" t="s">
        <v>2663</v>
      </c>
      <c r="R1153" t="s">
        <v>1735</v>
      </c>
    </row>
    <row r="1154" spans="1:18" x14ac:dyDescent="0.25">
      <c r="A1154" s="28" t="str">
        <f t="shared" si="18"/>
        <v>00378522Lyon Co Elementary School201 W Fairview AveEddyvilleKY42038</v>
      </c>
      <c r="B1154" s="29" t="s">
        <v>8225</v>
      </c>
      <c r="C1154" t="s">
        <v>3215</v>
      </c>
      <c r="D1154" t="s">
        <v>7450</v>
      </c>
      <c r="E1154" t="s">
        <v>1988</v>
      </c>
      <c r="F1154" t="s">
        <v>1989</v>
      </c>
      <c r="G1154" t="s">
        <v>1990</v>
      </c>
      <c r="H1154" t="s">
        <v>54</v>
      </c>
      <c r="I1154" t="s">
        <v>1991</v>
      </c>
      <c r="J1154" t="s">
        <v>1736</v>
      </c>
      <c r="K1154" t="s">
        <v>1988</v>
      </c>
      <c r="L1154" t="s">
        <v>9422</v>
      </c>
      <c r="M1154" t="s">
        <v>3133</v>
      </c>
      <c r="N1154" t="s">
        <v>10</v>
      </c>
      <c r="O1154" t="s">
        <v>54</v>
      </c>
      <c r="P1154" t="s">
        <v>946</v>
      </c>
      <c r="Q1154" t="s">
        <v>2663</v>
      </c>
      <c r="R1154" t="s">
        <v>1735</v>
      </c>
    </row>
    <row r="1155" spans="1:18" x14ac:dyDescent="0.25">
      <c r="A1155" s="28" t="str">
        <f t="shared" si="18"/>
        <v>00378522Hazel Green Elementary School2515 Highway 1394E BernstadtKY40729</v>
      </c>
      <c r="B1155" s="29" t="s">
        <v>8225</v>
      </c>
      <c r="C1155" t="s">
        <v>3215</v>
      </c>
      <c r="D1155" t="s">
        <v>7451</v>
      </c>
      <c r="E1155" t="s">
        <v>1819</v>
      </c>
      <c r="F1155" t="s">
        <v>1820</v>
      </c>
      <c r="G1155" t="s">
        <v>710</v>
      </c>
      <c r="H1155" t="s">
        <v>54</v>
      </c>
      <c r="I1155" t="s">
        <v>711</v>
      </c>
      <c r="J1155" t="s">
        <v>1736</v>
      </c>
      <c r="K1155" t="s">
        <v>1819</v>
      </c>
      <c r="L1155" t="s">
        <v>9423</v>
      </c>
      <c r="M1155" t="s">
        <v>3133</v>
      </c>
      <c r="N1155" t="s">
        <v>10</v>
      </c>
      <c r="O1155" t="s">
        <v>54</v>
      </c>
      <c r="P1155" t="s">
        <v>946</v>
      </c>
      <c r="Q1155" t="s">
        <v>2663</v>
      </c>
      <c r="R1155" t="s">
        <v>1735</v>
      </c>
    </row>
    <row r="1156" spans="1:18" x14ac:dyDescent="0.25">
      <c r="A1156" s="28" t="str">
        <f t="shared" si="18"/>
        <v>00378522Arlie Boggs Elementary SchoolPo Box 87EoliaKY40826</v>
      </c>
      <c r="B1156" s="29" t="s">
        <v>8225</v>
      </c>
      <c r="C1156" t="s">
        <v>3215</v>
      </c>
      <c r="D1156" t="s">
        <v>7452</v>
      </c>
      <c r="E1156" t="s">
        <v>1883</v>
      </c>
      <c r="F1156" t="s">
        <v>4640</v>
      </c>
      <c r="G1156" t="s">
        <v>1884</v>
      </c>
      <c r="H1156" t="s">
        <v>54</v>
      </c>
      <c r="I1156" t="s">
        <v>1885</v>
      </c>
      <c r="J1156" t="s">
        <v>1736</v>
      </c>
      <c r="K1156" t="s">
        <v>1883</v>
      </c>
      <c r="L1156" t="s">
        <v>9424</v>
      </c>
      <c r="M1156" t="s">
        <v>3133</v>
      </c>
      <c r="N1156" t="s">
        <v>10</v>
      </c>
      <c r="O1156" t="s">
        <v>54</v>
      </c>
      <c r="P1156" t="s">
        <v>946</v>
      </c>
      <c r="Q1156" t="s">
        <v>2663</v>
      </c>
      <c r="R1156" t="s">
        <v>1735</v>
      </c>
    </row>
    <row r="1157" spans="1:18" x14ac:dyDescent="0.25">
      <c r="A1157" s="28" t="str">
        <f t="shared" si="18"/>
        <v>00378522Barbourville Ind School DistPo Box 520BarbourvilleKY40906</v>
      </c>
      <c r="B1157" s="29" t="s">
        <v>8225</v>
      </c>
      <c r="C1157" t="s">
        <v>3215</v>
      </c>
      <c r="D1157" t="s">
        <v>7453</v>
      </c>
      <c r="E1157" t="s">
        <v>114</v>
      </c>
      <c r="F1157" t="s">
        <v>4089</v>
      </c>
      <c r="G1157" t="s">
        <v>116</v>
      </c>
      <c r="H1157" t="s">
        <v>54</v>
      </c>
      <c r="I1157" t="s">
        <v>117</v>
      </c>
      <c r="J1157" t="s">
        <v>1736</v>
      </c>
      <c r="K1157" t="s">
        <v>114</v>
      </c>
      <c r="L1157" t="s">
        <v>9425</v>
      </c>
      <c r="M1157" t="s">
        <v>3133</v>
      </c>
      <c r="N1157" t="s">
        <v>10</v>
      </c>
      <c r="O1157" t="s">
        <v>54</v>
      </c>
      <c r="P1157" t="s">
        <v>946</v>
      </c>
      <c r="Q1157" t="s">
        <v>2663</v>
      </c>
      <c r="R1157" t="s">
        <v>1735</v>
      </c>
    </row>
    <row r="1158" spans="1:18" x14ac:dyDescent="0.25">
      <c r="A1158" s="28" t="str">
        <f t="shared" si="18"/>
        <v>00378522Morgan ES2200 S 28th StPaducahKY42003</v>
      </c>
      <c r="B1158" s="29" t="s">
        <v>8225</v>
      </c>
      <c r="C1158" t="s">
        <v>3215</v>
      </c>
      <c r="D1158" t="s">
        <v>7454</v>
      </c>
      <c r="E1158" t="s">
        <v>4954</v>
      </c>
      <c r="F1158" t="s">
        <v>2381</v>
      </c>
      <c r="G1158" t="s">
        <v>2089</v>
      </c>
      <c r="H1158" t="s">
        <v>54</v>
      </c>
      <c r="I1158" t="s">
        <v>2099</v>
      </c>
      <c r="J1158" t="s">
        <v>1736</v>
      </c>
      <c r="K1158" t="s">
        <v>4954</v>
      </c>
      <c r="L1158" t="s">
        <v>9426</v>
      </c>
      <c r="M1158" t="s">
        <v>3133</v>
      </c>
      <c r="N1158" t="s">
        <v>10</v>
      </c>
      <c r="O1158" t="s">
        <v>54</v>
      </c>
      <c r="P1158" t="s">
        <v>946</v>
      </c>
      <c r="Q1158" t="s">
        <v>2663</v>
      </c>
      <c r="R1158" t="s">
        <v>1735</v>
      </c>
    </row>
    <row r="1159" spans="1:18" x14ac:dyDescent="0.25">
      <c r="A1159" s="28" t="str">
        <f t="shared" si="18"/>
        <v>00378522Waynesburg ES345 Ky Highway 328 WWaynesburgKY40489</v>
      </c>
      <c r="B1159" s="29" t="s">
        <v>8225</v>
      </c>
      <c r="C1159" t="s">
        <v>3215</v>
      </c>
      <c r="D1159" t="s">
        <v>7455</v>
      </c>
      <c r="E1159" t="s">
        <v>4651</v>
      </c>
      <c r="F1159" t="s">
        <v>1938</v>
      </c>
      <c r="G1159" t="s">
        <v>1924</v>
      </c>
      <c r="H1159" t="s">
        <v>54</v>
      </c>
      <c r="I1159" t="s">
        <v>1925</v>
      </c>
      <c r="J1159" t="s">
        <v>1736</v>
      </c>
      <c r="K1159" t="s">
        <v>4651</v>
      </c>
      <c r="L1159" t="s">
        <v>9427</v>
      </c>
      <c r="M1159" t="s">
        <v>3133</v>
      </c>
      <c r="N1159" t="s">
        <v>10</v>
      </c>
      <c r="O1159" t="s">
        <v>54</v>
      </c>
      <c r="P1159" t="s">
        <v>946</v>
      </c>
      <c r="Q1159" t="s">
        <v>2663</v>
      </c>
      <c r="R1159" t="s">
        <v>1735</v>
      </c>
    </row>
    <row r="1160" spans="1:18" x14ac:dyDescent="0.25">
      <c r="A1160" s="28" t="str">
        <f t="shared" si="18"/>
        <v>00378522Mt Sterling Elementary School6601 Indian Mound RdMt SterlingKY40353</v>
      </c>
      <c r="B1160" s="29" t="s">
        <v>8225</v>
      </c>
      <c r="C1160" t="s">
        <v>3215</v>
      </c>
      <c r="D1160" t="s">
        <v>7456</v>
      </c>
      <c r="E1160" t="s">
        <v>2205</v>
      </c>
      <c r="F1160" t="s">
        <v>2206</v>
      </c>
      <c r="G1160" t="s">
        <v>2199</v>
      </c>
      <c r="H1160" t="s">
        <v>54</v>
      </c>
      <c r="I1160" t="s">
        <v>2200</v>
      </c>
      <c r="J1160" t="s">
        <v>1736</v>
      </c>
      <c r="K1160" t="s">
        <v>2205</v>
      </c>
      <c r="L1160" t="s">
        <v>9428</v>
      </c>
      <c r="M1160" t="s">
        <v>3133</v>
      </c>
      <c r="N1160" t="s">
        <v>10</v>
      </c>
      <c r="O1160" t="s">
        <v>54</v>
      </c>
      <c r="P1160" t="s">
        <v>946</v>
      </c>
      <c r="Q1160" t="s">
        <v>2663</v>
      </c>
      <c r="R1160" t="s">
        <v>1735</v>
      </c>
    </row>
    <row r="1161" spans="1:18" x14ac:dyDescent="0.25">
      <c r="A1161" s="28" t="str">
        <f t="shared" si="18"/>
        <v>00378522Johnson Elementary School1781 McWhorter RdLondonKY40741</v>
      </c>
      <c r="B1161" s="29" t="s">
        <v>8225</v>
      </c>
      <c r="C1161" t="s">
        <v>3215</v>
      </c>
      <c r="D1161" t="s">
        <v>7457</v>
      </c>
      <c r="E1161" t="s">
        <v>986</v>
      </c>
      <c r="F1161" t="s">
        <v>1825</v>
      </c>
      <c r="G1161" t="s">
        <v>1806</v>
      </c>
      <c r="H1161" t="s">
        <v>54</v>
      </c>
      <c r="I1161" t="s">
        <v>1807</v>
      </c>
      <c r="J1161" t="s">
        <v>1736</v>
      </c>
      <c r="K1161" t="s">
        <v>986</v>
      </c>
      <c r="L1161" t="s">
        <v>9429</v>
      </c>
      <c r="M1161" t="s">
        <v>3133</v>
      </c>
      <c r="N1161" t="s">
        <v>10</v>
      </c>
      <c r="O1161" t="s">
        <v>54</v>
      </c>
      <c r="P1161" t="s">
        <v>946</v>
      </c>
      <c r="Q1161" t="s">
        <v>2663</v>
      </c>
      <c r="R1161" t="s">
        <v>1735</v>
      </c>
    </row>
    <row r="1162" spans="1:18" x14ac:dyDescent="0.25">
      <c r="A1162" s="28" t="str">
        <f t="shared" si="18"/>
        <v>00378522Ezel Elementary School31 Walnut StEzelKY41425</v>
      </c>
      <c r="B1162" s="29" t="s">
        <v>8225</v>
      </c>
      <c r="C1162" t="s">
        <v>3215</v>
      </c>
      <c r="D1162" t="s">
        <v>7458</v>
      </c>
      <c r="E1162" t="s">
        <v>2215</v>
      </c>
      <c r="F1162" t="s">
        <v>2216</v>
      </c>
      <c r="G1162" t="s">
        <v>2217</v>
      </c>
      <c r="H1162" t="s">
        <v>54</v>
      </c>
      <c r="I1162" t="s">
        <v>2218</v>
      </c>
      <c r="J1162" t="s">
        <v>1736</v>
      </c>
      <c r="K1162" t="s">
        <v>2215</v>
      </c>
      <c r="L1162" t="s">
        <v>9430</v>
      </c>
      <c r="M1162" t="s">
        <v>3133</v>
      </c>
      <c r="N1162" t="s">
        <v>10</v>
      </c>
      <c r="O1162" t="s">
        <v>54</v>
      </c>
      <c r="P1162" t="s">
        <v>946</v>
      </c>
      <c r="Q1162" t="s">
        <v>2663</v>
      </c>
      <c r="R1162" t="s">
        <v>1735</v>
      </c>
    </row>
    <row r="1163" spans="1:18" x14ac:dyDescent="0.25">
      <c r="A1163" s="28" t="str">
        <f t="shared" si="18"/>
        <v>00378522Sublimity Elementary School900 Sublimity School RdLondonKY40744</v>
      </c>
      <c r="B1163" s="29" t="s">
        <v>8225</v>
      </c>
      <c r="C1163" t="s">
        <v>3215</v>
      </c>
      <c r="D1163" t="s">
        <v>7459</v>
      </c>
      <c r="E1163" t="s">
        <v>1835</v>
      </c>
      <c r="F1163" t="s">
        <v>1836</v>
      </c>
      <c r="G1163" t="s">
        <v>1806</v>
      </c>
      <c r="H1163" t="s">
        <v>54</v>
      </c>
      <c r="I1163" t="s">
        <v>1811</v>
      </c>
      <c r="J1163" t="s">
        <v>1736</v>
      </c>
      <c r="K1163" t="s">
        <v>1835</v>
      </c>
      <c r="L1163" t="s">
        <v>9431</v>
      </c>
      <c r="M1163" t="s">
        <v>3133</v>
      </c>
      <c r="N1163" t="s">
        <v>10</v>
      </c>
      <c r="O1163" t="s">
        <v>54</v>
      </c>
      <c r="P1163" t="s">
        <v>946</v>
      </c>
      <c r="Q1163" t="s">
        <v>2663</v>
      </c>
      <c r="R1163" t="s">
        <v>1735</v>
      </c>
    </row>
    <row r="1164" spans="1:18" x14ac:dyDescent="0.25">
      <c r="A1164" s="28" t="str">
        <f t="shared" si="18"/>
        <v>00378522Adairville School226 School StAdairvilleKY42202</v>
      </c>
      <c r="B1164" s="29" t="s">
        <v>8225</v>
      </c>
      <c r="C1164" t="s">
        <v>3215</v>
      </c>
      <c r="D1164" t="s">
        <v>7460</v>
      </c>
      <c r="E1164" t="s">
        <v>1954</v>
      </c>
      <c r="F1164" t="s">
        <v>1955</v>
      </c>
      <c r="G1164" t="s">
        <v>1956</v>
      </c>
      <c r="H1164" t="s">
        <v>54</v>
      </c>
      <c r="I1164" t="s">
        <v>1957</v>
      </c>
      <c r="J1164" t="s">
        <v>1736</v>
      </c>
      <c r="K1164" t="s">
        <v>1954</v>
      </c>
      <c r="L1164" t="s">
        <v>9432</v>
      </c>
      <c r="M1164" t="s">
        <v>3133</v>
      </c>
      <c r="N1164" t="s">
        <v>10</v>
      </c>
      <c r="O1164" t="s">
        <v>54</v>
      </c>
      <c r="P1164" t="s">
        <v>946</v>
      </c>
      <c r="Q1164" t="s">
        <v>2663</v>
      </c>
      <c r="R1164" t="s">
        <v>1735</v>
      </c>
    </row>
    <row r="1165" spans="1:18" x14ac:dyDescent="0.25">
      <c r="A1165" s="28" t="str">
        <f t="shared" si="18"/>
        <v>00378522East Bernstadt ESPo Box 128E BernstadtKY40729</v>
      </c>
      <c r="B1165" s="29" t="s">
        <v>8225</v>
      </c>
      <c r="C1165" t="s">
        <v>3215</v>
      </c>
      <c r="D1165" t="s">
        <v>7461</v>
      </c>
      <c r="E1165" t="s">
        <v>4198</v>
      </c>
      <c r="F1165" t="s">
        <v>4199</v>
      </c>
      <c r="G1165" t="s">
        <v>710</v>
      </c>
      <c r="H1165" t="s">
        <v>54</v>
      </c>
      <c r="I1165" t="s">
        <v>711</v>
      </c>
      <c r="J1165" t="s">
        <v>1736</v>
      </c>
      <c r="K1165" t="s">
        <v>4198</v>
      </c>
      <c r="L1165" t="s">
        <v>9433</v>
      </c>
      <c r="M1165" t="s">
        <v>3133</v>
      </c>
      <c r="N1165" t="s">
        <v>10</v>
      </c>
      <c r="O1165" t="s">
        <v>54</v>
      </c>
      <c r="P1165" t="s">
        <v>946</v>
      </c>
      <c r="Q1165" t="s">
        <v>2663</v>
      </c>
      <c r="R1165" t="s">
        <v>1735</v>
      </c>
    </row>
    <row r="1166" spans="1:18" x14ac:dyDescent="0.25">
      <c r="A1166" s="28" t="str">
        <f t="shared" si="18"/>
        <v>00378522Martha Jane Potter School55 Kona DrWhitesburgKY41858</v>
      </c>
      <c r="B1166" s="29" t="s">
        <v>8225</v>
      </c>
      <c r="C1166" t="s">
        <v>3215</v>
      </c>
      <c r="D1166" t="s">
        <v>7462</v>
      </c>
      <c r="E1166" t="s">
        <v>1897</v>
      </c>
      <c r="F1166" t="s">
        <v>1898</v>
      </c>
      <c r="G1166" t="s">
        <v>1889</v>
      </c>
      <c r="H1166" t="s">
        <v>54</v>
      </c>
      <c r="I1166" t="s">
        <v>1890</v>
      </c>
      <c r="J1166" t="s">
        <v>1736</v>
      </c>
      <c r="K1166" t="s">
        <v>1897</v>
      </c>
      <c r="L1166" t="s">
        <v>9434</v>
      </c>
      <c r="M1166" t="s">
        <v>3133</v>
      </c>
      <c r="N1166" t="s">
        <v>10</v>
      </c>
      <c r="O1166" t="s">
        <v>54</v>
      </c>
      <c r="P1166" t="s">
        <v>946</v>
      </c>
      <c r="Q1166" t="s">
        <v>2663</v>
      </c>
      <c r="R1166" t="s">
        <v>1735</v>
      </c>
    </row>
    <row r="1167" spans="1:18" x14ac:dyDescent="0.25">
      <c r="A1167" s="28" t="str">
        <f t="shared" si="18"/>
        <v>00378522Hustonville ES93 College StHustonvilleKY40437</v>
      </c>
      <c r="B1167" s="29" t="s">
        <v>8225</v>
      </c>
      <c r="C1167" t="s">
        <v>3215</v>
      </c>
      <c r="D1167" t="s">
        <v>7463</v>
      </c>
      <c r="E1167" t="s">
        <v>4661</v>
      </c>
      <c r="F1167" t="s">
        <v>1927</v>
      </c>
      <c r="G1167" t="s">
        <v>1928</v>
      </c>
      <c r="H1167" t="s">
        <v>54</v>
      </c>
      <c r="I1167" t="s">
        <v>1929</v>
      </c>
      <c r="J1167" t="s">
        <v>1736</v>
      </c>
      <c r="K1167" t="s">
        <v>4661</v>
      </c>
      <c r="L1167" t="s">
        <v>9435</v>
      </c>
      <c r="M1167" t="s">
        <v>3133</v>
      </c>
      <c r="N1167" t="s">
        <v>10</v>
      </c>
      <c r="O1167" t="s">
        <v>54</v>
      </c>
      <c r="P1167" t="s">
        <v>946</v>
      </c>
      <c r="Q1167" t="s">
        <v>2663</v>
      </c>
      <c r="R1167" t="s">
        <v>1735</v>
      </c>
    </row>
    <row r="1168" spans="1:18" x14ac:dyDescent="0.25">
      <c r="A1168" s="28" t="str">
        <f t="shared" si="18"/>
        <v>00378522South Livingston Co Elem Sch850 Cutoff RdSmithlandKY42081</v>
      </c>
      <c r="B1168" s="29" t="s">
        <v>8225</v>
      </c>
      <c r="C1168" t="s">
        <v>3215</v>
      </c>
      <c r="D1168" t="s">
        <v>7464</v>
      </c>
      <c r="E1168" t="s">
        <v>1947</v>
      </c>
      <c r="F1168" t="s">
        <v>1948</v>
      </c>
      <c r="G1168" t="s">
        <v>1949</v>
      </c>
      <c r="H1168" t="s">
        <v>54</v>
      </c>
      <c r="I1168" t="s">
        <v>1950</v>
      </c>
      <c r="J1168" t="s">
        <v>1736</v>
      </c>
      <c r="K1168" t="s">
        <v>1947</v>
      </c>
      <c r="L1168" t="s">
        <v>9436</v>
      </c>
      <c r="M1168" t="s">
        <v>3133</v>
      </c>
      <c r="N1168" t="s">
        <v>10</v>
      </c>
      <c r="O1168" t="s">
        <v>54</v>
      </c>
      <c r="P1168" t="s">
        <v>946</v>
      </c>
      <c r="Q1168" t="s">
        <v>2663</v>
      </c>
      <c r="R1168" t="s">
        <v>1735</v>
      </c>
    </row>
    <row r="1169" spans="1:18" x14ac:dyDescent="0.25">
      <c r="A1169" s="28" t="str">
        <f t="shared" si="18"/>
        <v>00378522Stanford ES101 Old Fort RdStanfordKY40484</v>
      </c>
      <c r="B1169" s="29" t="s">
        <v>8225</v>
      </c>
      <c r="C1169" t="s">
        <v>3215</v>
      </c>
      <c r="D1169" t="s">
        <v>7465</v>
      </c>
      <c r="E1169" t="s">
        <v>4650</v>
      </c>
      <c r="F1169" t="s">
        <v>1934</v>
      </c>
      <c r="G1169" t="s">
        <v>1935</v>
      </c>
      <c r="H1169" t="s">
        <v>54</v>
      </c>
      <c r="I1169" t="s">
        <v>1936</v>
      </c>
      <c r="J1169" t="s">
        <v>1736</v>
      </c>
      <c r="K1169" t="s">
        <v>4650</v>
      </c>
      <c r="L1169" t="s">
        <v>9437</v>
      </c>
      <c r="M1169" t="s">
        <v>3133</v>
      </c>
      <c r="N1169" t="s">
        <v>10</v>
      </c>
      <c r="O1169" t="s">
        <v>54</v>
      </c>
      <c r="P1169" t="s">
        <v>946</v>
      </c>
      <c r="Q1169" t="s">
        <v>2663</v>
      </c>
      <c r="R1169" t="s">
        <v>1735</v>
      </c>
    </row>
    <row r="1170" spans="1:18" x14ac:dyDescent="0.25">
      <c r="A1170" s="28" t="str">
        <f t="shared" si="18"/>
        <v>00378522Lyon Co School District217 Jenkins RdEddyvilleKY42038</v>
      </c>
      <c r="B1170" s="29" t="s">
        <v>8225</v>
      </c>
      <c r="C1170" t="s">
        <v>3215</v>
      </c>
      <c r="D1170" t="s">
        <v>7466</v>
      </c>
      <c r="E1170" t="s">
        <v>1986</v>
      </c>
      <c r="F1170" t="s">
        <v>3142</v>
      </c>
      <c r="G1170" t="s">
        <v>1990</v>
      </c>
      <c r="H1170" t="s">
        <v>54</v>
      </c>
      <c r="I1170" t="s">
        <v>1991</v>
      </c>
      <c r="J1170" t="s">
        <v>1736</v>
      </c>
      <c r="K1170" t="s">
        <v>1986</v>
      </c>
      <c r="L1170" t="s">
        <v>9438</v>
      </c>
      <c r="M1170" t="s">
        <v>3133</v>
      </c>
      <c r="N1170" t="s">
        <v>10</v>
      </c>
      <c r="O1170" t="s">
        <v>54</v>
      </c>
      <c r="P1170" t="s">
        <v>946</v>
      </c>
      <c r="Q1170" t="s">
        <v>2663</v>
      </c>
      <c r="R1170" t="s">
        <v>1735</v>
      </c>
    </row>
    <row r="1171" spans="1:18" x14ac:dyDescent="0.25">
      <c r="A1171" s="28" t="str">
        <f t="shared" si="18"/>
        <v>00378522North Livingston Elem School1372 Us Highway 60 EBurnaKY42028</v>
      </c>
      <c r="B1171" s="29" t="s">
        <v>8225</v>
      </c>
      <c r="C1171" t="s">
        <v>3215</v>
      </c>
      <c r="D1171" t="s">
        <v>7467</v>
      </c>
      <c r="E1171" t="s">
        <v>1942</v>
      </c>
      <c r="F1171" t="s">
        <v>1943</v>
      </c>
      <c r="G1171" t="s">
        <v>1944</v>
      </c>
      <c r="H1171" t="s">
        <v>54</v>
      </c>
      <c r="I1171" t="s">
        <v>1945</v>
      </c>
      <c r="J1171" t="s">
        <v>1736</v>
      </c>
      <c r="K1171" t="s">
        <v>1942</v>
      </c>
      <c r="L1171" t="s">
        <v>9439</v>
      </c>
      <c r="M1171" t="s">
        <v>3133</v>
      </c>
      <c r="N1171" t="s">
        <v>10</v>
      </c>
      <c r="O1171" t="s">
        <v>54</v>
      </c>
      <c r="P1171" t="s">
        <v>946</v>
      </c>
      <c r="Q1171" t="s">
        <v>2663</v>
      </c>
      <c r="R1171" t="s">
        <v>1735</v>
      </c>
    </row>
    <row r="1172" spans="1:18" x14ac:dyDescent="0.25">
      <c r="A1172" s="28" t="str">
        <f t="shared" si="18"/>
        <v>00378522Calhoun Elementary School755 Main StCalhounKY42327</v>
      </c>
      <c r="B1172" s="29" t="s">
        <v>8225</v>
      </c>
      <c r="C1172" t="s">
        <v>3215</v>
      </c>
      <c r="D1172" t="s">
        <v>7468</v>
      </c>
      <c r="E1172" t="s">
        <v>2119</v>
      </c>
      <c r="F1172" t="s">
        <v>2120</v>
      </c>
      <c r="G1172" t="s">
        <v>2121</v>
      </c>
      <c r="H1172" t="s">
        <v>54</v>
      </c>
      <c r="I1172" t="s">
        <v>2122</v>
      </c>
      <c r="J1172" t="s">
        <v>1736</v>
      </c>
      <c r="K1172" t="s">
        <v>2119</v>
      </c>
      <c r="L1172" t="s">
        <v>9440</v>
      </c>
      <c r="M1172" t="s">
        <v>3133</v>
      </c>
      <c r="N1172" t="s">
        <v>10</v>
      </c>
      <c r="O1172" t="s">
        <v>54</v>
      </c>
      <c r="P1172" t="s">
        <v>946</v>
      </c>
      <c r="Q1172" t="s">
        <v>2663</v>
      </c>
      <c r="R1172" t="s">
        <v>1735</v>
      </c>
    </row>
    <row r="1173" spans="1:18" x14ac:dyDescent="0.25">
      <c r="A1173" s="28" t="str">
        <f t="shared" si="18"/>
        <v>00378522Livermore Elementary SchoolPo Box 9LivermoreKY42352</v>
      </c>
      <c r="B1173" s="29" t="s">
        <v>8225</v>
      </c>
      <c r="C1173" t="s">
        <v>3215</v>
      </c>
      <c r="D1173" t="s">
        <v>7469</v>
      </c>
      <c r="E1173" t="s">
        <v>2124</v>
      </c>
      <c r="F1173" t="s">
        <v>4139</v>
      </c>
      <c r="G1173" t="s">
        <v>2125</v>
      </c>
      <c r="H1173" t="s">
        <v>54</v>
      </c>
      <c r="I1173" t="s">
        <v>2126</v>
      </c>
      <c r="J1173" t="s">
        <v>1736</v>
      </c>
      <c r="K1173" t="s">
        <v>2124</v>
      </c>
      <c r="L1173" t="s">
        <v>9441</v>
      </c>
      <c r="M1173" t="s">
        <v>3133</v>
      </c>
      <c r="N1173" t="s">
        <v>10</v>
      </c>
      <c r="O1173" t="s">
        <v>54</v>
      </c>
      <c r="P1173" t="s">
        <v>946</v>
      </c>
      <c r="Q1173" t="s">
        <v>2663</v>
      </c>
      <c r="R1173" t="s">
        <v>1735</v>
      </c>
    </row>
    <row r="1174" spans="1:18" x14ac:dyDescent="0.25">
      <c r="A1174" s="28" t="str">
        <f t="shared" si="18"/>
        <v>00378522Auburn Elementary School221 College StAuburnKY42206</v>
      </c>
      <c r="B1174" s="29" t="s">
        <v>8225</v>
      </c>
      <c r="C1174" t="s">
        <v>3215</v>
      </c>
      <c r="D1174" t="s">
        <v>7470</v>
      </c>
      <c r="E1174" t="s">
        <v>1959</v>
      </c>
      <c r="F1174" t="s">
        <v>1960</v>
      </c>
      <c r="G1174" t="s">
        <v>1961</v>
      </c>
      <c r="H1174" t="s">
        <v>54</v>
      </c>
      <c r="I1174" t="s">
        <v>1962</v>
      </c>
      <c r="J1174" t="s">
        <v>1736</v>
      </c>
      <c r="K1174" t="s">
        <v>1959</v>
      </c>
      <c r="L1174" t="s">
        <v>9442</v>
      </c>
      <c r="M1174" t="s">
        <v>3133</v>
      </c>
      <c r="N1174" t="s">
        <v>10</v>
      </c>
      <c r="O1174" t="s">
        <v>54</v>
      </c>
      <c r="P1174" t="s">
        <v>946</v>
      </c>
      <c r="Q1174" t="s">
        <v>2663</v>
      </c>
      <c r="R1174" t="s">
        <v>1735</v>
      </c>
    </row>
    <row r="1175" spans="1:18" x14ac:dyDescent="0.25">
      <c r="A1175" s="28" t="str">
        <f t="shared" si="18"/>
        <v>00378522Lone Oak Elementary School301 Cumberland AvePaducahKY42001</v>
      </c>
      <c r="B1175" s="29" t="s">
        <v>8225</v>
      </c>
      <c r="C1175" t="s">
        <v>3215</v>
      </c>
      <c r="D1175" t="s">
        <v>7471</v>
      </c>
      <c r="E1175" t="s">
        <v>2101</v>
      </c>
      <c r="F1175" t="s">
        <v>2102</v>
      </c>
      <c r="G1175" t="s">
        <v>2089</v>
      </c>
      <c r="H1175" t="s">
        <v>54</v>
      </c>
      <c r="I1175" t="s">
        <v>2090</v>
      </c>
      <c r="J1175" t="s">
        <v>1736</v>
      </c>
      <c r="K1175" t="s">
        <v>2101</v>
      </c>
      <c r="L1175" t="s">
        <v>9443</v>
      </c>
      <c r="M1175" t="s">
        <v>3133</v>
      </c>
      <c r="N1175" t="s">
        <v>10</v>
      </c>
      <c r="O1175" t="s">
        <v>54</v>
      </c>
      <c r="P1175" t="s">
        <v>946</v>
      </c>
      <c r="Q1175" t="s">
        <v>2663</v>
      </c>
      <c r="R1175" t="s">
        <v>1735</v>
      </c>
    </row>
    <row r="1176" spans="1:18" x14ac:dyDescent="0.25">
      <c r="A1176" s="28" t="str">
        <f t="shared" si="18"/>
        <v>00378522Chandlers Elementary School6000 Morgantown RdRussellvilleKY42276</v>
      </c>
      <c r="B1176" s="29" t="s">
        <v>8225</v>
      </c>
      <c r="C1176" t="s">
        <v>3215</v>
      </c>
      <c r="D1176" t="s">
        <v>7472</v>
      </c>
      <c r="E1176" t="s">
        <v>1964</v>
      </c>
      <c r="F1176" t="s">
        <v>1965</v>
      </c>
      <c r="G1176" t="s">
        <v>1966</v>
      </c>
      <c r="H1176" t="s">
        <v>54</v>
      </c>
      <c r="I1176" t="s">
        <v>1967</v>
      </c>
      <c r="J1176" t="s">
        <v>1736</v>
      </c>
      <c r="K1176" t="s">
        <v>1964</v>
      </c>
      <c r="L1176" t="s">
        <v>9444</v>
      </c>
      <c r="M1176" t="s">
        <v>3133</v>
      </c>
      <c r="N1176" t="s">
        <v>10</v>
      </c>
      <c r="O1176" t="s">
        <v>54</v>
      </c>
      <c r="P1176" t="s">
        <v>946</v>
      </c>
      <c r="Q1176" t="s">
        <v>2663</v>
      </c>
      <c r="R1176" t="s">
        <v>1735</v>
      </c>
    </row>
    <row r="1177" spans="1:18" x14ac:dyDescent="0.25">
      <c r="A1177" s="28" t="str">
        <f t="shared" si="18"/>
        <v>00378522McNabb ES2100 Park AvePaducahKY42001</v>
      </c>
      <c r="B1177" s="29" t="s">
        <v>8225</v>
      </c>
      <c r="C1177" t="s">
        <v>3215</v>
      </c>
      <c r="D1177" t="s">
        <v>7473</v>
      </c>
      <c r="E1177" t="s">
        <v>4955</v>
      </c>
      <c r="F1177" t="s">
        <v>2379</v>
      </c>
      <c r="G1177" t="s">
        <v>2089</v>
      </c>
      <c r="H1177" t="s">
        <v>54</v>
      </c>
      <c r="I1177" t="s">
        <v>2090</v>
      </c>
      <c r="J1177" t="s">
        <v>1736</v>
      </c>
      <c r="K1177" t="s">
        <v>4955</v>
      </c>
      <c r="L1177" t="s">
        <v>9445</v>
      </c>
      <c r="M1177" t="s">
        <v>3133</v>
      </c>
      <c r="N1177" t="s">
        <v>10</v>
      </c>
      <c r="O1177" t="s">
        <v>54</v>
      </c>
      <c r="P1177" t="s">
        <v>946</v>
      </c>
      <c r="Q1177" t="s">
        <v>2663</v>
      </c>
      <c r="R1177" t="s">
        <v>1735</v>
      </c>
    </row>
    <row r="1178" spans="1:18" x14ac:dyDescent="0.25">
      <c r="A1178" s="28" t="str">
        <f t="shared" si="18"/>
        <v>00378522Silver Creek ES75 Old Us 25 NBereaKY40403</v>
      </c>
      <c r="B1178" s="29" t="s">
        <v>8225</v>
      </c>
      <c r="C1178" t="s">
        <v>3215</v>
      </c>
      <c r="D1178" t="s">
        <v>7474</v>
      </c>
      <c r="E1178" t="s">
        <v>4685</v>
      </c>
      <c r="F1178" t="s">
        <v>3752</v>
      </c>
      <c r="G1178" t="s">
        <v>207</v>
      </c>
      <c r="H1178" t="s">
        <v>54</v>
      </c>
      <c r="I1178" t="s">
        <v>208</v>
      </c>
      <c r="J1178" t="s">
        <v>1736</v>
      </c>
      <c r="K1178" t="s">
        <v>4685</v>
      </c>
      <c r="L1178" t="s">
        <v>9446</v>
      </c>
      <c r="M1178" t="s">
        <v>3133</v>
      </c>
      <c r="N1178" t="s">
        <v>10</v>
      </c>
      <c r="O1178" t="s">
        <v>54</v>
      </c>
      <c r="P1178" t="s">
        <v>946</v>
      </c>
      <c r="Q1178" t="s">
        <v>2663</v>
      </c>
      <c r="R1178" t="s">
        <v>1735</v>
      </c>
    </row>
    <row r="1179" spans="1:18" x14ac:dyDescent="0.25">
      <c r="A1179" s="28" t="str">
        <f t="shared" si="18"/>
        <v>00378522Waco ES359 Waco Loop RdWacoKY40385</v>
      </c>
      <c r="B1179" s="29" t="s">
        <v>8225</v>
      </c>
      <c r="C1179" t="s">
        <v>3215</v>
      </c>
      <c r="D1179" t="s">
        <v>7475</v>
      </c>
      <c r="E1179" t="s">
        <v>4691</v>
      </c>
      <c r="F1179" t="s">
        <v>2006</v>
      </c>
      <c r="G1179" t="s">
        <v>2007</v>
      </c>
      <c r="H1179" t="s">
        <v>54</v>
      </c>
      <c r="I1179" t="s">
        <v>2008</v>
      </c>
      <c r="J1179" t="s">
        <v>1736</v>
      </c>
      <c r="K1179" t="s">
        <v>4691</v>
      </c>
      <c r="L1179" t="s">
        <v>9447</v>
      </c>
      <c r="M1179" t="s">
        <v>3133</v>
      </c>
      <c r="N1179" t="s">
        <v>10</v>
      </c>
      <c r="O1179" t="s">
        <v>54</v>
      </c>
      <c r="P1179" t="s">
        <v>946</v>
      </c>
      <c r="Q1179" t="s">
        <v>2663</v>
      </c>
      <c r="R1179" t="s">
        <v>1735</v>
      </c>
    </row>
    <row r="1180" spans="1:18" x14ac:dyDescent="0.25">
      <c r="A1180" s="28" t="str">
        <f t="shared" si="18"/>
        <v>00378522Lewisburg Elementary School750 Stacker StLewisburgKY42256</v>
      </c>
      <c r="B1180" s="29" t="s">
        <v>8225</v>
      </c>
      <c r="C1180" t="s">
        <v>3215</v>
      </c>
      <c r="D1180" t="s">
        <v>7476</v>
      </c>
      <c r="E1180" t="s">
        <v>1969</v>
      </c>
      <c r="F1180" t="s">
        <v>1970</v>
      </c>
      <c r="G1180" t="s">
        <v>1971</v>
      </c>
      <c r="H1180" t="s">
        <v>54</v>
      </c>
      <c r="I1180" t="s">
        <v>1972</v>
      </c>
      <c r="J1180" t="s">
        <v>1736</v>
      </c>
      <c r="K1180" t="s">
        <v>1969</v>
      </c>
      <c r="L1180" t="s">
        <v>9448</v>
      </c>
      <c r="M1180" t="s">
        <v>3133</v>
      </c>
      <c r="N1180" t="s">
        <v>10</v>
      </c>
      <c r="O1180" t="s">
        <v>54</v>
      </c>
      <c r="P1180" t="s">
        <v>946</v>
      </c>
      <c r="Q1180" t="s">
        <v>2663</v>
      </c>
      <c r="R1180" t="s">
        <v>1735</v>
      </c>
    </row>
    <row r="1181" spans="1:18" x14ac:dyDescent="0.25">
      <c r="A1181" s="28" t="str">
        <f t="shared" si="18"/>
        <v>00378522Marie Gatton Phillips Elem SchPo Box 288SacramentoKY42372</v>
      </c>
      <c r="B1181" s="29" t="s">
        <v>8225</v>
      </c>
      <c r="C1181" t="s">
        <v>3215</v>
      </c>
      <c r="D1181" t="s">
        <v>7477</v>
      </c>
      <c r="E1181" t="s">
        <v>2128</v>
      </c>
      <c r="F1181" t="s">
        <v>4778</v>
      </c>
      <c r="G1181" t="s">
        <v>2129</v>
      </c>
      <c r="H1181" t="s">
        <v>54</v>
      </c>
      <c r="I1181" t="s">
        <v>2130</v>
      </c>
      <c r="J1181" t="s">
        <v>1736</v>
      </c>
      <c r="K1181" t="s">
        <v>2128</v>
      </c>
      <c r="L1181" t="s">
        <v>9449</v>
      </c>
      <c r="M1181" t="s">
        <v>3133</v>
      </c>
      <c r="N1181" t="s">
        <v>10</v>
      </c>
      <c r="O1181" t="s">
        <v>54</v>
      </c>
      <c r="P1181" t="s">
        <v>946</v>
      </c>
      <c r="Q1181" t="s">
        <v>2663</v>
      </c>
      <c r="R1181" t="s">
        <v>1735</v>
      </c>
    </row>
    <row r="1182" spans="1:18" x14ac:dyDescent="0.25">
      <c r="A1182" s="28" t="str">
        <f t="shared" si="18"/>
        <v>00378522Olmstead Elementary School1170 Olmstead RdOlmsteadKY42265</v>
      </c>
      <c r="B1182" s="29" t="s">
        <v>8225</v>
      </c>
      <c r="C1182" t="s">
        <v>3215</v>
      </c>
      <c r="D1182" t="s">
        <v>7478</v>
      </c>
      <c r="E1182" t="s">
        <v>1974</v>
      </c>
      <c r="F1182" t="s">
        <v>1975</v>
      </c>
      <c r="G1182" t="s">
        <v>1976</v>
      </c>
      <c r="H1182" t="s">
        <v>54</v>
      </c>
      <c r="I1182" t="s">
        <v>1977</v>
      </c>
      <c r="J1182" t="s">
        <v>1736</v>
      </c>
      <c r="K1182" t="s">
        <v>1974</v>
      </c>
      <c r="L1182" t="s">
        <v>9450</v>
      </c>
      <c r="M1182" t="s">
        <v>3133</v>
      </c>
      <c r="N1182" t="s">
        <v>10</v>
      </c>
      <c r="O1182" t="s">
        <v>54</v>
      </c>
      <c r="P1182" t="s">
        <v>946</v>
      </c>
      <c r="Q1182" t="s">
        <v>2663</v>
      </c>
      <c r="R1182" t="s">
        <v>1735</v>
      </c>
    </row>
    <row r="1183" spans="1:18" x14ac:dyDescent="0.25">
      <c r="A1183" s="28" t="str">
        <f t="shared" si="18"/>
        <v>00378522Daniel Boone Elementary School710 N 2nd StRichmondKY40475</v>
      </c>
      <c r="B1183" s="29" t="s">
        <v>8225</v>
      </c>
      <c r="C1183" t="s">
        <v>3215</v>
      </c>
      <c r="D1183" t="s">
        <v>7479</v>
      </c>
      <c r="E1183" t="s">
        <v>3412</v>
      </c>
      <c r="F1183" t="s">
        <v>3413</v>
      </c>
      <c r="G1183" t="s">
        <v>1740</v>
      </c>
      <c r="H1183" t="s">
        <v>54</v>
      </c>
      <c r="I1183" t="s">
        <v>1741</v>
      </c>
      <c r="J1183" t="s">
        <v>1736</v>
      </c>
      <c r="K1183" t="s">
        <v>3412</v>
      </c>
      <c r="L1183" t="s">
        <v>9451</v>
      </c>
      <c r="M1183" t="s">
        <v>3133</v>
      </c>
      <c r="N1183" t="s">
        <v>10</v>
      </c>
      <c r="O1183" t="s">
        <v>54</v>
      </c>
      <c r="P1183" t="s">
        <v>946</v>
      </c>
      <c r="Q1183" t="s">
        <v>2663</v>
      </c>
      <c r="R1183" t="s">
        <v>1735</v>
      </c>
    </row>
    <row r="1184" spans="1:18" x14ac:dyDescent="0.25">
      <c r="A1184" s="28" t="str">
        <f t="shared" si="18"/>
        <v>00378522Shopville ES10 Shopville RdSomersetKY42503</v>
      </c>
      <c r="B1184" s="29" t="s">
        <v>8225</v>
      </c>
      <c r="C1184" t="s">
        <v>3215</v>
      </c>
      <c r="D1184" t="s">
        <v>7480</v>
      </c>
      <c r="E1184" t="s">
        <v>5027</v>
      </c>
      <c r="F1184" t="s">
        <v>2529</v>
      </c>
      <c r="G1184" t="s">
        <v>2520</v>
      </c>
      <c r="H1184" t="s">
        <v>54</v>
      </c>
      <c r="I1184" t="s">
        <v>2521</v>
      </c>
      <c r="J1184" t="s">
        <v>1736</v>
      </c>
      <c r="K1184" t="s">
        <v>5027</v>
      </c>
      <c r="L1184" t="s">
        <v>9452</v>
      </c>
      <c r="M1184" t="s">
        <v>3133</v>
      </c>
      <c r="N1184" t="s">
        <v>10</v>
      </c>
      <c r="O1184" t="s">
        <v>54</v>
      </c>
      <c r="P1184" t="s">
        <v>946</v>
      </c>
      <c r="Q1184" t="s">
        <v>2663</v>
      </c>
      <c r="R1184" t="s">
        <v>1735</v>
      </c>
    </row>
    <row r="1185" spans="1:18" x14ac:dyDescent="0.25">
      <c r="A1185" s="28" t="str">
        <f t="shared" si="18"/>
        <v>00378522Berea Cmty ES2 Pirate PkwyBereaKY40403</v>
      </c>
      <c r="B1185" s="29" t="s">
        <v>8225</v>
      </c>
      <c r="C1185" t="s">
        <v>3215</v>
      </c>
      <c r="D1185" t="s">
        <v>7481</v>
      </c>
      <c r="E1185" t="s">
        <v>4112</v>
      </c>
      <c r="F1185" t="s">
        <v>206</v>
      </c>
      <c r="G1185" t="s">
        <v>207</v>
      </c>
      <c r="H1185" t="s">
        <v>54</v>
      </c>
      <c r="I1185" t="s">
        <v>208</v>
      </c>
      <c r="J1185" t="s">
        <v>1736</v>
      </c>
      <c r="K1185" t="s">
        <v>4112</v>
      </c>
      <c r="L1185" t="s">
        <v>9453</v>
      </c>
      <c r="M1185" t="s">
        <v>3133</v>
      </c>
      <c r="N1185" t="s">
        <v>10</v>
      </c>
      <c r="O1185" t="s">
        <v>54</v>
      </c>
      <c r="P1185" t="s">
        <v>946</v>
      </c>
      <c r="Q1185" t="s">
        <v>2663</v>
      </c>
      <c r="R1185" t="s">
        <v>1735</v>
      </c>
    </row>
    <row r="1186" spans="1:18" x14ac:dyDescent="0.25">
      <c r="A1186" s="28" t="str">
        <f t="shared" si="18"/>
        <v>00378522Huntertown Elementary School120 Woodburn Hall DrVersaillesKY40383</v>
      </c>
      <c r="B1186" s="29" t="s">
        <v>8225</v>
      </c>
      <c r="C1186" t="s">
        <v>3215</v>
      </c>
      <c r="D1186" t="s">
        <v>7482</v>
      </c>
      <c r="E1186" t="s">
        <v>2878</v>
      </c>
      <c r="F1186" t="s">
        <v>2879</v>
      </c>
      <c r="G1186" t="s">
        <v>2880</v>
      </c>
      <c r="H1186" t="s">
        <v>54</v>
      </c>
      <c r="I1186" t="s">
        <v>2881</v>
      </c>
      <c r="J1186" t="s">
        <v>1736</v>
      </c>
      <c r="K1186" t="s">
        <v>2878</v>
      </c>
      <c r="L1186" t="s">
        <v>9454</v>
      </c>
      <c r="M1186" t="s">
        <v>3133</v>
      </c>
      <c r="N1186" t="s">
        <v>10</v>
      </c>
      <c r="O1186" t="s">
        <v>54</v>
      </c>
      <c r="P1186" t="s">
        <v>946</v>
      </c>
      <c r="Q1186" t="s">
        <v>2663</v>
      </c>
      <c r="R1186" t="s">
        <v>1735</v>
      </c>
    </row>
    <row r="1187" spans="1:18" x14ac:dyDescent="0.25">
      <c r="A1187" s="28" t="str">
        <f t="shared" si="18"/>
        <v>00378522Kirksville Elementary School2399 Lancaster RdRichmondKY40475</v>
      </c>
      <c r="B1187" s="29" t="s">
        <v>8225</v>
      </c>
      <c r="C1187" t="s">
        <v>3215</v>
      </c>
      <c r="D1187" t="s">
        <v>7483</v>
      </c>
      <c r="E1187" t="s">
        <v>1998</v>
      </c>
      <c r="F1187" t="s">
        <v>1999</v>
      </c>
      <c r="G1187" t="s">
        <v>1740</v>
      </c>
      <c r="H1187" t="s">
        <v>54</v>
      </c>
      <c r="I1187" t="s">
        <v>1741</v>
      </c>
      <c r="J1187" t="s">
        <v>1736</v>
      </c>
      <c r="K1187" t="s">
        <v>1998</v>
      </c>
      <c r="L1187" t="s">
        <v>9455</v>
      </c>
      <c r="M1187" t="s">
        <v>3133</v>
      </c>
      <c r="N1187" t="s">
        <v>10</v>
      </c>
      <c r="O1187" t="s">
        <v>54</v>
      </c>
      <c r="P1187" t="s">
        <v>946</v>
      </c>
      <c r="Q1187" t="s">
        <v>2663</v>
      </c>
      <c r="R1187" t="s">
        <v>1735</v>
      </c>
    </row>
    <row r="1188" spans="1:18" x14ac:dyDescent="0.25">
      <c r="A1188" s="28" t="str">
        <f t="shared" si="18"/>
        <v>00378522Central Elementary School115 Jim Goheen DrBentonKY42025</v>
      </c>
      <c r="B1188" s="29" t="s">
        <v>8225</v>
      </c>
      <c r="C1188" t="s">
        <v>3215</v>
      </c>
      <c r="D1188" t="s">
        <v>7484</v>
      </c>
      <c r="E1188" t="s">
        <v>1056</v>
      </c>
      <c r="F1188" t="s">
        <v>2051</v>
      </c>
      <c r="G1188" t="s">
        <v>2044</v>
      </c>
      <c r="H1188" t="s">
        <v>54</v>
      </c>
      <c r="I1188" t="s">
        <v>2045</v>
      </c>
      <c r="J1188" t="s">
        <v>1736</v>
      </c>
      <c r="K1188" t="s">
        <v>1056</v>
      </c>
      <c r="L1188" t="s">
        <v>9456</v>
      </c>
      <c r="M1188" t="s">
        <v>3133</v>
      </c>
      <c r="N1188" t="s">
        <v>10</v>
      </c>
      <c r="O1188" t="s">
        <v>54</v>
      </c>
      <c r="P1188" t="s">
        <v>946</v>
      </c>
      <c r="Q1188" t="s">
        <v>2663</v>
      </c>
      <c r="R1188" t="s">
        <v>1735</v>
      </c>
    </row>
    <row r="1189" spans="1:18" x14ac:dyDescent="0.25">
      <c r="A1189" s="28" t="str">
        <f t="shared" si="18"/>
        <v>00378522Glasscock Elementary School773 E Main StLebanonKY40033</v>
      </c>
      <c r="B1189" s="29" t="s">
        <v>8225</v>
      </c>
      <c r="C1189" t="s">
        <v>3215</v>
      </c>
      <c r="D1189" t="s">
        <v>7485</v>
      </c>
      <c r="E1189" t="s">
        <v>2030</v>
      </c>
      <c r="F1189" t="s">
        <v>2031</v>
      </c>
      <c r="G1189" t="s">
        <v>2027</v>
      </c>
      <c r="H1189" t="s">
        <v>54</v>
      </c>
      <c r="I1189" t="s">
        <v>2028</v>
      </c>
      <c r="J1189" t="s">
        <v>1736</v>
      </c>
      <c r="K1189" t="s">
        <v>2030</v>
      </c>
      <c r="L1189" t="s">
        <v>9457</v>
      </c>
      <c r="M1189" t="s">
        <v>3133</v>
      </c>
      <c r="N1189" t="s">
        <v>10</v>
      </c>
      <c r="O1189" t="s">
        <v>54</v>
      </c>
      <c r="P1189" t="s">
        <v>946</v>
      </c>
      <c r="Q1189" t="s">
        <v>2663</v>
      </c>
      <c r="R1189" t="s">
        <v>1735</v>
      </c>
    </row>
    <row r="1190" spans="1:18" x14ac:dyDescent="0.25">
      <c r="A1190" s="28" t="str">
        <f t="shared" si="18"/>
        <v>00378522Ekron Elementary School2500 Haysville RdEkronKY40117</v>
      </c>
      <c r="B1190" s="29" t="s">
        <v>8225</v>
      </c>
      <c r="C1190" t="s">
        <v>3215</v>
      </c>
      <c r="D1190" t="s">
        <v>7486</v>
      </c>
      <c r="E1190" t="s">
        <v>2139</v>
      </c>
      <c r="F1190" t="s">
        <v>2140</v>
      </c>
      <c r="G1190" t="s">
        <v>2141</v>
      </c>
      <c r="H1190" t="s">
        <v>54</v>
      </c>
      <c r="I1190" t="s">
        <v>2142</v>
      </c>
      <c r="J1190" t="s">
        <v>1736</v>
      </c>
      <c r="K1190" t="s">
        <v>2139</v>
      </c>
      <c r="L1190" t="s">
        <v>9458</v>
      </c>
      <c r="M1190" t="s">
        <v>3133</v>
      </c>
      <c r="N1190" t="s">
        <v>10</v>
      </c>
      <c r="O1190" t="s">
        <v>54</v>
      </c>
      <c r="P1190" t="s">
        <v>946</v>
      </c>
      <c r="Q1190" t="s">
        <v>2663</v>
      </c>
      <c r="R1190" t="s">
        <v>1735</v>
      </c>
    </row>
    <row r="1191" spans="1:18" x14ac:dyDescent="0.25">
      <c r="A1191" s="28" t="str">
        <f t="shared" si="18"/>
        <v>00378522Kit Carson Elementary School450 Tates Creek RdRichmondKY40475</v>
      </c>
      <c r="B1191" s="29" t="s">
        <v>8225</v>
      </c>
      <c r="C1191" t="s">
        <v>3215</v>
      </c>
      <c r="D1191" t="s">
        <v>7487</v>
      </c>
      <c r="E1191" t="s">
        <v>3560</v>
      </c>
      <c r="F1191" t="s">
        <v>3561</v>
      </c>
      <c r="G1191" t="s">
        <v>1740</v>
      </c>
      <c r="H1191" t="s">
        <v>54</v>
      </c>
      <c r="I1191" t="s">
        <v>1741</v>
      </c>
      <c r="J1191" t="s">
        <v>1736</v>
      </c>
      <c r="K1191" t="s">
        <v>3560</v>
      </c>
      <c r="L1191" t="s">
        <v>9459</v>
      </c>
      <c r="M1191" t="s">
        <v>3133</v>
      </c>
      <c r="N1191" t="s">
        <v>10</v>
      </c>
      <c r="O1191" t="s">
        <v>54</v>
      </c>
      <c r="P1191" t="s">
        <v>946</v>
      </c>
      <c r="Q1191" t="s">
        <v>2663</v>
      </c>
      <c r="R1191" t="s">
        <v>1735</v>
      </c>
    </row>
    <row r="1192" spans="1:18" x14ac:dyDescent="0.25">
      <c r="A1192" s="28" t="str">
        <f t="shared" si="18"/>
        <v>00378522South Marshall Elementary Sch155 Sid Darnall RdBentonKY42025</v>
      </c>
      <c r="B1192" s="29" t="s">
        <v>8225</v>
      </c>
      <c r="C1192" t="s">
        <v>3215</v>
      </c>
      <c r="D1192" t="s">
        <v>7488</v>
      </c>
      <c r="E1192" t="s">
        <v>2058</v>
      </c>
      <c r="F1192" t="s">
        <v>2059</v>
      </c>
      <c r="G1192" t="s">
        <v>2044</v>
      </c>
      <c r="H1192" t="s">
        <v>54</v>
      </c>
      <c r="I1192" t="s">
        <v>2045</v>
      </c>
      <c r="J1192" t="s">
        <v>1736</v>
      </c>
      <c r="K1192" t="s">
        <v>2058</v>
      </c>
      <c r="L1192" t="s">
        <v>9460</v>
      </c>
      <c r="M1192" t="s">
        <v>3133</v>
      </c>
      <c r="N1192" t="s">
        <v>10</v>
      </c>
      <c r="O1192" t="s">
        <v>54</v>
      </c>
      <c r="P1192" t="s">
        <v>946</v>
      </c>
      <c r="Q1192" t="s">
        <v>2663</v>
      </c>
      <c r="R1192" t="s">
        <v>1735</v>
      </c>
    </row>
    <row r="1193" spans="1:18" x14ac:dyDescent="0.25">
      <c r="A1193" s="28" t="str">
        <f t="shared" si="18"/>
        <v>00378522South Marshall Elementary Sch155 Sid Darnall RdBentonKY42025</v>
      </c>
      <c r="B1193" s="29" t="s">
        <v>8225</v>
      </c>
      <c r="C1193" t="s">
        <v>3215</v>
      </c>
      <c r="D1193" t="s">
        <v>7489</v>
      </c>
      <c r="E1193" t="s">
        <v>2058</v>
      </c>
      <c r="F1193" t="s">
        <v>2059</v>
      </c>
      <c r="G1193" t="s">
        <v>2044</v>
      </c>
      <c r="H1193" t="s">
        <v>54</v>
      </c>
      <c r="I1193" t="s">
        <v>2045</v>
      </c>
      <c r="J1193" t="s">
        <v>1736</v>
      </c>
      <c r="K1193" t="s">
        <v>2058</v>
      </c>
      <c r="L1193" t="s">
        <v>9461</v>
      </c>
      <c r="M1193" t="s">
        <v>3133</v>
      </c>
      <c r="N1193" t="s">
        <v>10</v>
      </c>
      <c r="O1193" t="s">
        <v>54</v>
      </c>
      <c r="P1193" t="s">
        <v>946</v>
      </c>
      <c r="Q1193" t="s">
        <v>2663</v>
      </c>
      <c r="R1193" t="s">
        <v>1735</v>
      </c>
    </row>
    <row r="1194" spans="1:18" x14ac:dyDescent="0.25">
      <c r="A1194" s="28" t="str">
        <f t="shared" si="18"/>
        <v>00378522White Hall ES2166 Lexington RdRichmondKY40475</v>
      </c>
      <c r="B1194" s="29" t="s">
        <v>8225</v>
      </c>
      <c r="C1194" t="s">
        <v>3215</v>
      </c>
      <c r="D1194" t="s">
        <v>7490</v>
      </c>
      <c r="E1194" t="s">
        <v>4686</v>
      </c>
      <c r="F1194" t="s">
        <v>3843</v>
      </c>
      <c r="G1194" t="s">
        <v>1740</v>
      </c>
      <c r="H1194" t="s">
        <v>54</v>
      </c>
      <c r="I1194" t="s">
        <v>1741</v>
      </c>
      <c r="J1194" t="s">
        <v>1736</v>
      </c>
      <c r="K1194" t="s">
        <v>4686</v>
      </c>
      <c r="L1194" t="s">
        <v>9462</v>
      </c>
      <c r="M1194" t="s">
        <v>3133</v>
      </c>
      <c r="N1194" t="s">
        <v>10</v>
      </c>
      <c r="O1194" t="s">
        <v>54</v>
      </c>
      <c r="P1194" t="s">
        <v>946</v>
      </c>
      <c r="Q1194" t="s">
        <v>2663</v>
      </c>
      <c r="R1194" t="s">
        <v>1735</v>
      </c>
    </row>
    <row r="1195" spans="1:18" x14ac:dyDescent="0.25">
      <c r="A1195" s="28" t="str">
        <f t="shared" si="18"/>
        <v>00378522Calvert City Elementary SchoolPo Box 215Calvert CityKY42029</v>
      </c>
      <c r="B1195" s="29" t="s">
        <v>8225</v>
      </c>
      <c r="C1195" t="s">
        <v>3215</v>
      </c>
      <c r="D1195" t="s">
        <v>7491</v>
      </c>
      <c r="E1195" t="s">
        <v>2047</v>
      </c>
      <c r="F1195" t="s">
        <v>4714</v>
      </c>
      <c r="G1195" t="s">
        <v>2048</v>
      </c>
      <c r="H1195" t="s">
        <v>54</v>
      </c>
      <c r="I1195" t="s">
        <v>2049</v>
      </c>
      <c r="J1195" t="s">
        <v>1736</v>
      </c>
      <c r="K1195" t="s">
        <v>2047</v>
      </c>
      <c r="L1195" t="s">
        <v>9463</v>
      </c>
      <c r="M1195" t="s">
        <v>3133</v>
      </c>
      <c r="N1195" t="s">
        <v>10</v>
      </c>
      <c r="O1195" t="s">
        <v>54</v>
      </c>
      <c r="P1195" t="s">
        <v>946</v>
      </c>
      <c r="Q1195" t="s">
        <v>2663</v>
      </c>
      <c r="R1195" t="s">
        <v>1735</v>
      </c>
    </row>
    <row r="1196" spans="1:18" x14ac:dyDescent="0.25">
      <c r="A1196" s="28" t="str">
        <f t="shared" si="18"/>
        <v>00378522Madison Kindergarten Academy300 Bond StRichmondKY40475</v>
      </c>
      <c r="B1196" s="29" t="s">
        <v>8225</v>
      </c>
      <c r="C1196" t="s">
        <v>3215</v>
      </c>
      <c r="D1196" t="s">
        <v>7492</v>
      </c>
      <c r="E1196" t="s">
        <v>2001</v>
      </c>
      <c r="F1196" t="s">
        <v>2002</v>
      </c>
      <c r="G1196" t="s">
        <v>1740</v>
      </c>
      <c r="H1196" t="s">
        <v>54</v>
      </c>
      <c r="I1196" t="s">
        <v>1741</v>
      </c>
      <c r="J1196" t="s">
        <v>1736</v>
      </c>
      <c r="K1196" t="s">
        <v>2001</v>
      </c>
      <c r="L1196" t="s">
        <v>9464</v>
      </c>
      <c r="M1196" t="s">
        <v>3133</v>
      </c>
      <c r="N1196" t="s">
        <v>10</v>
      </c>
      <c r="O1196" t="s">
        <v>54</v>
      </c>
      <c r="P1196" t="s">
        <v>946</v>
      </c>
      <c r="Q1196" t="s">
        <v>2663</v>
      </c>
      <c r="R1196" t="s">
        <v>1735</v>
      </c>
    </row>
    <row r="1197" spans="1:18" x14ac:dyDescent="0.25">
      <c r="A1197" s="28" t="str">
        <f t="shared" si="18"/>
        <v>00378522Madison Kindergarten Academy300 Bond StRichmondKY40475</v>
      </c>
      <c r="B1197" s="29" t="s">
        <v>8225</v>
      </c>
      <c r="C1197" t="s">
        <v>3215</v>
      </c>
      <c r="D1197" t="s">
        <v>7493</v>
      </c>
      <c r="E1197" t="s">
        <v>2001</v>
      </c>
      <c r="F1197" t="s">
        <v>2002</v>
      </c>
      <c r="G1197" t="s">
        <v>1740</v>
      </c>
      <c r="H1197" t="s">
        <v>54</v>
      </c>
      <c r="I1197" t="s">
        <v>1741</v>
      </c>
      <c r="J1197" t="s">
        <v>1736</v>
      </c>
      <c r="K1197" t="s">
        <v>2001</v>
      </c>
      <c r="L1197" t="s">
        <v>9465</v>
      </c>
      <c r="M1197" t="s">
        <v>3133</v>
      </c>
      <c r="N1197" t="s">
        <v>10</v>
      </c>
      <c r="O1197" t="s">
        <v>54</v>
      </c>
      <c r="P1197" t="s">
        <v>946</v>
      </c>
      <c r="Q1197" t="s">
        <v>2663</v>
      </c>
      <c r="R1197" t="s">
        <v>1735</v>
      </c>
    </row>
    <row r="1198" spans="1:18" x14ac:dyDescent="0.25">
      <c r="A1198" s="28" t="str">
        <f t="shared" si="18"/>
        <v>00378522Brandenburg Primary School750 Broadway StBrandenburgKY40108</v>
      </c>
      <c r="B1198" s="29" t="s">
        <v>8225</v>
      </c>
      <c r="C1198" t="s">
        <v>3215</v>
      </c>
      <c r="D1198" t="s">
        <v>7494</v>
      </c>
      <c r="E1198" t="s">
        <v>2134</v>
      </c>
      <c r="F1198" t="s">
        <v>2135</v>
      </c>
      <c r="G1198" t="s">
        <v>2136</v>
      </c>
      <c r="H1198" t="s">
        <v>54</v>
      </c>
      <c r="I1198" t="s">
        <v>2137</v>
      </c>
      <c r="J1198" t="s">
        <v>1736</v>
      </c>
      <c r="K1198" t="s">
        <v>2134</v>
      </c>
      <c r="L1198" t="s">
        <v>9466</v>
      </c>
      <c r="M1198" t="s">
        <v>3133</v>
      </c>
      <c r="N1198" t="s">
        <v>10</v>
      </c>
      <c r="O1198" t="s">
        <v>54</v>
      </c>
      <c r="P1198" t="s">
        <v>946</v>
      </c>
      <c r="Q1198" t="s">
        <v>2663</v>
      </c>
      <c r="R1198" t="s">
        <v>1735</v>
      </c>
    </row>
    <row r="1199" spans="1:18" x14ac:dyDescent="0.25">
      <c r="A1199" s="28" t="str">
        <f t="shared" si="18"/>
        <v>00378522Mapleton Elementary School809 Indian Mound DrMt SterlingKY40353</v>
      </c>
      <c r="B1199" s="29" t="s">
        <v>8225</v>
      </c>
      <c r="C1199" t="s">
        <v>3215</v>
      </c>
      <c r="D1199" t="s">
        <v>7495</v>
      </c>
      <c r="E1199" t="s">
        <v>2202</v>
      </c>
      <c r="F1199" t="s">
        <v>2203</v>
      </c>
      <c r="G1199" t="s">
        <v>2199</v>
      </c>
      <c r="H1199" t="s">
        <v>54</v>
      </c>
      <c r="I1199" t="s">
        <v>2200</v>
      </c>
      <c r="J1199" t="s">
        <v>1736</v>
      </c>
      <c r="K1199" t="s">
        <v>2202</v>
      </c>
      <c r="L1199" t="s">
        <v>9467</v>
      </c>
      <c r="M1199" t="s">
        <v>3133</v>
      </c>
      <c r="N1199" t="s">
        <v>10</v>
      </c>
      <c r="O1199" t="s">
        <v>54</v>
      </c>
      <c r="P1199" t="s">
        <v>946</v>
      </c>
      <c r="Q1199" t="s">
        <v>2663</v>
      </c>
      <c r="R1199" t="s">
        <v>1735</v>
      </c>
    </row>
    <row r="1200" spans="1:18" x14ac:dyDescent="0.25">
      <c r="A1200" s="28" t="str">
        <f t="shared" si="18"/>
        <v>00378522Benton Elementary School208 W 11th StBentonKY42025</v>
      </c>
      <c r="B1200" s="29" t="s">
        <v>8225</v>
      </c>
      <c r="C1200" t="s">
        <v>3215</v>
      </c>
      <c r="D1200" t="s">
        <v>7496</v>
      </c>
      <c r="E1200" t="s">
        <v>2042</v>
      </c>
      <c r="F1200" t="s">
        <v>2043</v>
      </c>
      <c r="G1200" t="s">
        <v>2044</v>
      </c>
      <c r="H1200" t="s">
        <v>54</v>
      </c>
      <c r="I1200" t="s">
        <v>2045</v>
      </c>
      <c r="J1200" t="s">
        <v>1736</v>
      </c>
      <c r="K1200" t="s">
        <v>2042</v>
      </c>
      <c r="L1200" t="s">
        <v>9468</v>
      </c>
      <c r="M1200" t="s">
        <v>3133</v>
      </c>
      <c r="N1200" t="s">
        <v>10</v>
      </c>
      <c r="O1200" t="s">
        <v>54</v>
      </c>
      <c r="P1200" t="s">
        <v>946</v>
      </c>
      <c r="Q1200" t="s">
        <v>2663</v>
      </c>
      <c r="R1200" t="s">
        <v>1735</v>
      </c>
    </row>
    <row r="1201" spans="1:18" x14ac:dyDescent="0.25">
      <c r="A1201" s="28" t="str">
        <f t="shared" si="18"/>
        <v>00378522Nancy Elementary School240 Highway 196NancyKY42544</v>
      </c>
      <c r="B1201" s="29" t="s">
        <v>8225</v>
      </c>
      <c r="C1201" t="s">
        <v>3215</v>
      </c>
      <c r="D1201" t="s">
        <v>7497</v>
      </c>
      <c r="E1201" t="s">
        <v>2514</v>
      </c>
      <c r="F1201" t="s">
        <v>2515</v>
      </c>
      <c r="G1201" t="s">
        <v>2516</v>
      </c>
      <c r="H1201" t="s">
        <v>54</v>
      </c>
      <c r="I1201" t="s">
        <v>2517</v>
      </c>
      <c r="J1201" t="s">
        <v>1736</v>
      </c>
      <c r="K1201" t="s">
        <v>2514</v>
      </c>
      <c r="L1201" t="s">
        <v>9469</v>
      </c>
      <c r="M1201" t="s">
        <v>3133</v>
      </c>
      <c r="N1201" t="s">
        <v>10</v>
      </c>
      <c r="O1201" t="s">
        <v>54</v>
      </c>
      <c r="P1201" t="s">
        <v>946</v>
      </c>
      <c r="Q1201" t="s">
        <v>2663</v>
      </c>
      <c r="R1201" t="s">
        <v>1735</v>
      </c>
    </row>
    <row r="1202" spans="1:18" x14ac:dyDescent="0.25">
      <c r="A1202" s="28" t="str">
        <f t="shared" si="18"/>
        <v>00378522Southern Elementary School3836 S Us Highway 231Beaver DamKY42320</v>
      </c>
      <c r="B1202" s="29" t="s">
        <v>8225</v>
      </c>
      <c r="C1202" t="s">
        <v>3215</v>
      </c>
      <c r="D1202" t="s">
        <v>7498</v>
      </c>
      <c r="E1202" t="s">
        <v>864</v>
      </c>
      <c r="F1202" t="s">
        <v>2311</v>
      </c>
      <c r="G1202" t="s">
        <v>2298</v>
      </c>
      <c r="H1202" t="s">
        <v>54</v>
      </c>
      <c r="I1202" t="s">
        <v>2299</v>
      </c>
      <c r="J1202" t="s">
        <v>1736</v>
      </c>
      <c r="K1202" t="s">
        <v>864</v>
      </c>
      <c r="L1202" t="s">
        <v>9470</v>
      </c>
      <c r="M1202" t="s">
        <v>3133</v>
      </c>
      <c r="N1202" t="s">
        <v>10</v>
      </c>
      <c r="O1202" t="s">
        <v>54</v>
      </c>
      <c r="P1202" t="s">
        <v>946</v>
      </c>
      <c r="Q1202" t="s">
        <v>2663</v>
      </c>
      <c r="R1202" t="s">
        <v>1735</v>
      </c>
    </row>
    <row r="1203" spans="1:18" x14ac:dyDescent="0.25">
      <c r="A1203" s="28" t="str">
        <f t="shared" si="18"/>
        <v>00378522Sharpe ES8400 Us Highway 68 WBentonKY42025</v>
      </c>
      <c r="B1203" s="29" t="s">
        <v>8225</v>
      </c>
      <c r="C1203" t="s">
        <v>3215</v>
      </c>
      <c r="D1203" t="s">
        <v>7499</v>
      </c>
      <c r="E1203" t="s">
        <v>4715</v>
      </c>
      <c r="F1203" t="s">
        <v>2056</v>
      </c>
      <c r="G1203" t="s">
        <v>2044</v>
      </c>
      <c r="H1203" t="s">
        <v>54</v>
      </c>
      <c r="I1203" t="s">
        <v>2045</v>
      </c>
      <c r="J1203" t="s">
        <v>1736</v>
      </c>
      <c r="K1203" t="s">
        <v>4715</v>
      </c>
      <c r="L1203" t="s">
        <v>9471</v>
      </c>
      <c r="M1203" t="s">
        <v>3133</v>
      </c>
      <c r="N1203" t="s">
        <v>10</v>
      </c>
      <c r="O1203" t="s">
        <v>54</v>
      </c>
      <c r="P1203" t="s">
        <v>946</v>
      </c>
      <c r="Q1203" t="s">
        <v>2663</v>
      </c>
      <c r="R1203" t="s">
        <v>1735</v>
      </c>
    </row>
    <row r="1204" spans="1:18" x14ac:dyDescent="0.25">
      <c r="A1204" s="28" t="str">
        <f t="shared" si="18"/>
        <v>00378522Northern Elementary School925 Highway 177 EButlerKY41006</v>
      </c>
      <c r="B1204" s="29" t="s">
        <v>8225</v>
      </c>
      <c r="C1204" t="s">
        <v>3215</v>
      </c>
      <c r="D1204" t="s">
        <v>7500</v>
      </c>
      <c r="E1204" t="s">
        <v>851</v>
      </c>
      <c r="F1204" t="s">
        <v>2394</v>
      </c>
      <c r="G1204" t="s">
        <v>2395</v>
      </c>
      <c r="H1204" t="s">
        <v>54</v>
      </c>
      <c r="I1204" t="s">
        <v>2396</v>
      </c>
      <c r="J1204" t="s">
        <v>1736</v>
      </c>
      <c r="K1204" t="s">
        <v>851</v>
      </c>
      <c r="L1204" t="s">
        <v>9472</v>
      </c>
      <c r="M1204" t="s">
        <v>3133</v>
      </c>
      <c r="N1204" t="s">
        <v>10</v>
      </c>
      <c r="O1204" t="s">
        <v>54</v>
      </c>
      <c r="P1204" t="s">
        <v>946</v>
      </c>
      <c r="Q1204" t="s">
        <v>2663</v>
      </c>
      <c r="R1204" t="s">
        <v>1735</v>
      </c>
    </row>
    <row r="1205" spans="1:18" x14ac:dyDescent="0.25">
      <c r="A1205" s="28" t="str">
        <f t="shared" si="18"/>
        <v>00378522Charles Straub Elem School387 Chenault DrMaysvilleKY41056</v>
      </c>
      <c r="B1205" s="29" t="s">
        <v>8225</v>
      </c>
      <c r="C1205" t="s">
        <v>3215</v>
      </c>
      <c r="D1205" t="s">
        <v>7501</v>
      </c>
      <c r="E1205" t="s">
        <v>2076</v>
      </c>
      <c r="F1205" t="s">
        <v>2077</v>
      </c>
      <c r="G1205" t="s">
        <v>2078</v>
      </c>
      <c r="H1205" t="s">
        <v>54</v>
      </c>
      <c r="I1205" t="s">
        <v>2079</v>
      </c>
      <c r="J1205" t="s">
        <v>1736</v>
      </c>
      <c r="K1205" t="s">
        <v>2076</v>
      </c>
      <c r="L1205" t="s">
        <v>9473</v>
      </c>
      <c r="M1205" t="s">
        <v>3133</v>
      </c>
      <c r="N1205" t="s">
        <v>10</v>
      </c>
      <c r="O1205" t="s">
        <v>54</v>
      </c>
      <c r="P1205" t="s">
        <v>946</v>
      </c>
      <c r="Q1205" t="s">
        <v>2663</v>
      </c>
      <c r="R1205" t="s">
        <v>1735</v>
      </c>
    </row>
    <row r="1206" spans="1:18" x14ac:dyDescent="0.25">
      <c r="A1206" s="28" t="str">
        <f t="shared" si="18"/>
        <v>00378522Charles Straub Elem School387 Chenault DrMaysvilleKY41056</v>
      </c>
      <c r="B1206" s="29" t="s">
        <v>8225</v>
      </c>
      <c r="C1206" t="s">
        <v>3215</v>
      </c>
      <c r="D1206" t="s">
        <v>7502</v>
      </c>
      <c r="E1206" t="s">
        <v>2076</v>
      </c>
      <c r="F1206" t="s">
        <v>2077</v>
      </c>
      <c r="G1206" t="s">
        <v>2078</v>
      </c>
      <c r="H1206" t="s">
        <v>54</v>
      </c>
      <c r="I1206" t="s">
        <v>2079</v>
      </c>
      <c r="J1206" t="s">
        <v>1736</v>
      </c>
      <c r="K1206" t="s">
        <v>2076</v>
      </c>
      <c r="L1206" t="s">
        <v>9474</v>
      </c>
      <c r="M1206" t="s">
        <v>3133</v>
      </c>
      <c r="N1206" t="s">
        <v>10</v>
      </c>
      <c r="O1206" t="s">
        <v>54</v>
      </c>
      <c r="P1206" t="s">
        <v>946</v>
      </c>
      <c r="Q1206" t="s">
        <v>2663</v>
      </c>
      <c r="R1206" t="s">
        <v>1735</v>
      </c>
    </row>
    <row r="1207" spans="1:18" x14ac:dyDescent="0.25">
      <c r="A1207" s="28" t="str">
        <f t="shared" si="18"/>
        <v>00378522Calvary Elementary School3345 Highway 208LebanonKY40033</v>
      </c>
      <c r="B1207" s="29" t="s">
        <v>8225</v>
      </c>
      <c r="C1207" t="s">
        <v>3215</v>
      </c>
      <c r="D1207" t="s">
        <v>7503</v>
      </c>
      <c r="E1207" t="s">
        <v>2025</v>
      </c>
      <c r="F1207" t="s">
        <v>2026</v>
      </c>
      <c r="G1207" t="s">
        <v>2027</v>
      </c>
      <c r="H1207" t="s">
        <v>54</v>
      </c>
      <c r="I1207" t="s">
        <v>2028</v>
      </c>
      <c r="J1207" t="s">
        <v>1736</v>
      </c>
      <c r="K1207" t="s">
        <v>2025</v>
      </c>
      <c r="L1207" t="s">
        <v>9475</v>
      </c>
      <c r="M1207" t="s">
        <v>3133</v>
      </c>
      <c r="N1207" t="s">
        <v>10</v>
      </c>
      <c r="O1207" t="s">
        <v>54</v>
      </c>
      <c r="P1207" t="s">
        <v>946</v>
      </c>
      <c r="Q1207" t="s">
        <v>2663</v>
      </c>
      <c r="R1207" t="s">
        <v>1735</v>
      </c>
    </row>
    <row r="1208" spans="1:18" x14ac:dyDescent="0.25">
      <c r="A1208" s="28" t="str">
        <f t="shared" si="18"/>
        <v>00378522Millard ES8015 Millard HwyPikevilleKY41501</v>
      </c>
      <c r="B1208" s="29" t="s">
        <v>8225</v>
      </c>
      <c r="C1208" t="s">
        <v>3215</v>
      </c>
      <c r="D1208" t="s">
        <v>7504</v>
      </c>
      <c r="E1208" t="s">
        <v>4981</v>
      </c>
      <c r="F1208" t="s">
        <v>2463</v>
      </c>
      <c r="G1208" t="s">
        <v>2455</v>
      </c>
      <c r="H1208" t="s">
        <v>54</v>
      </c>
      <c r="I1208" t="s">
        <v>2456</v>
      </c>
      <c r="J1208" t="s">
        <v>1736</v>
      </c>
      <c r="K1208" t="s">
        <v>4981</v>
      </c>
      <c r="L1208" t="s">
        <v>9476</v>
      </c>
      <c r="M1208" t="s">
        <v>3133</v>
      </c>
      <c r="N1208" t="s">
        <v>10</v>
      </c>
      <c r="O1208" t="s">
        <v>54</v>
      </c>
      <c r="P1208" t="s">
        <v>946</v>
      </c>
      <c r="Q1208" t="s">
        <v>2663</v>
      </c>
      <c r="R1208" t="s">
        <v>1735</v>
      </c>
    </row>
    <row r="1209" spans="1:18" x14ac:dyDescent="0.25">
      <c r="A1209" s="28" t="str">
        <f t="shared" si="18"/>
        <v>00378522Millard ES8015 Millard HwyPikevilleKY41501</v>
      </c>
      <c r="B1209" s="29" t="s">
        <v>8225</v>
      </c>
      <c r="C1209" t="s">
        <v>3215</v>
      </c>
      <c r="D1209" t="s">
        <v>7505</v>
      </c>
      <c r="E1209" t="s">
        <v>4981</v>
      </c>
      <c r="F1209" t="s">
        <v>2463</v>
      </c>
      <c r="G1209" t="s">
        <v>2455</v>
      </c>
      <c r="H1209" t="s">
        <v>54</v>
      </c>
      <c r="I1209" t="s">
        <v>2456</v>
      </c>
      <c r="J1209" t="s">
        <v>1736</v>
      </c>
      <c r="K1209" t="s">
        <v>4981</v>
      </c>
      <c r="L1209" t="s">
        <v>9477</v>
      </c>
      <c r="M1209" t="s">
        <v>3133</v>
      </c>
      <c r="N1209" t="s">
        <v>10</v>
      </c>
      <c r="O1209" t="s">
        <v>54</v>
      </c>
      <c r="P1209" t="s">
        <v>946</v>
      </c>
      <c r="Q1209" t="s">
        <v>2663</v>
      </c>
      <c r="R1209" t="s">
        <v>1735</v>
      </c>
    </row>
    <row r="1210" spans="1:18" x14ac:dyDescent="0.25">
      <c r="A1210" s="28" t="str">
        <f t="shared" si="18"/>
        <v>00378522Central City Elementary School1501 N 2nd StCentral CityKY42330</v>
      </c>
      <c r="B1210" s="29" t="s">
        <v>8225</v>
      </c>
      <c r="C1210" t="s">
        <v>3215</v>
      </c>
      <c r="D1210" t="s">
        <v>7506</v>
      </c>
      <c r="E1210" t="s">
        <v>2233</v>
      </c>
      <c r="F1210" t="s">
        <v>2234</v>
      </c>
      <c r="G1210" t="s">
        <v>2235</v>
      </c>
      <c r="H1210" t="s">
        <v>54</v>
      </c>
      <c r="I1210" t="s">
        <v>2236</v>
      </c>
      <c r="J1210" t="s">
        <v>1736</v>
      </c>
      <c r="K1210" t="s">
        <v>2233</v>
      </c>
      <c r="L1210" t="s">
        <v>9478</v>
      </c>
      <c r="M1210" t="s">
        <v>3133</v>
      </c>
      <c r="N1210" t="s">
        <v>10</v>
      </c>
      <c r="O1210" t="s">
        <v>54</v>
      </c>
      <c r="P1210" t="s">
        <v>946</v>
      </c>
      <c r="Q1210" t="s">
        <v>2663</v>
      </c>
      <c r="R1210" t="s">
        <v>1735</v>
      </c>
    </row>
    <row r="1211" spans="1:18" x14ac:dyDescent="0.25">
      <c r="A1211" s="28" t="str">
        <f t="shared" si="18"/>
        <v>00378522Joe Harrison Carter Elem Sch3888 Edmonton RdTompkinsvilleKY42167</v>
      </c>
      <c r="B1211" s="29" t="s">
        <v>8225</v>
      </c>
      <c r="C1211" t="s">
        <v>3215</v>
      </c>
      <c r="D1211" t="s">
        <v>7507</v>
      </c>
      <c r="E1211" t="s">
        <v>2187</v>
      </c>
      <c r="F1211" t="s">
        <v>2188</v>
      </c>
      <c r="G1211" t="s">
        <v>2189</v>
      </c>
      <c r="H1211" t="s">
        <v>54</v>
      </c>
      <c r="I1211" t="s">
        <v>2190</v>
      </c>
      <c r="J1211" t="s">
        <v>1736</v>
      </c>
      <c r="K1211" t="s">
        <v>2187</v>
      </c>
      <c r="L1211" t="s">
        <v>9479</v>
      </c>
      <c r="M1211" t="s">
        <v>3133</v>
      </c>
      <c r="N1211" t="s">
        <v>10</v>
      </c>
      <c r="O1211" t="s">
        <v>54</v>
      </c>
      <c r="P1211" t="s">
        <v>946</v>
      </c>
      <c r="Q1211" t="s">
        <v>2663</v>
      </c>
      <c r="R1211" t="s">
        <v>1735</v>
      </c>
    </row>
    <row r="1212" spans="1:18" x14ac:dyDescent="0.25">
      <c r="A1212" s="28" t="str">
        <f t="shared" ref="A1212:A1275" si="19">R1212&amp;K1212&amp;F1212&amp;G1212&amp;H1212&amp;I1212</f>
        <v>00378522Tompkinsville Elem School420 Elementary School RdTompkinsvilleKY42167</v>
      </c>
      <c r="B1212" s="29" t="s">
        <v>8225</v>
      </c>
      <c r="C1212" t="s">
        <v>3215</v>
      </c>
      <c r="D1212" t="s">
        <v>7508</v>
      </c>
      <c r="E1212" t="s">
        <v>2192</v>
      </c>
      <c r="F1212" t="s">
        <v>2193</v>
      </c>
      <c r="G1212" t="s">
        <v>2189</v>
      </c>
      <c r="H1212" t="s">
        <v>54</v>
      </c>
      <c r="I1212" t="s">
        <v>2190</v>
      </c>
      <c r="J1212" t="s">
        <v>1736</v>
      </c>
      <c r="K1212" t="s">
        <v>2192</v>
      </c>
      <c r="L1212" t="s">
        <v>9480</v>
      </c>
      <c r="M1212" t="s">
        <v>3133</v>
      </c>
      <c r="N1212" t="s">
        <v>10</v>
      </c>
      <c r="O1212" t="s">
        <v>54</v>
      </c>
      <c r="P1212" t="s">
        <v>946</v>
      </c>
      <c r="Q1212" t="s">
        <v>2663</v>
      </c>
      <c r="R1212" t="s">
        <v>1735</v>
      </c>
    </row>
    <row r="1213" spans="1:18" x14ac:dyDescent="0.25">
      <c r="A1213" s="28" t="str">
        <f t="shared" si="19"/>
        <v>00378522East Valley Elementary School7585 Highway 172West LibertyKY41472</v>
      </c>
      <c r="B1213" s="29" t="s">
        <v>8225</v>
      </c>
      <c r="C1213" t="s">
        <v>3215</v>
      </c>
      <c r="D1213" t="s">
        <v>7509</v>
      </c>
      <c r="E1213" t="s">
        <v>2210</v>
      </c>
      <c r="F1213" t="s">
        <v>2211</v>
      </c>
      <c r="G1213" t="s">
        <v>2212</v>
      </c>
      <c r="H1213" t="s">
        <v>54</v>
      </c>
      <c r="I1213" t="s">
        <v>2213</v>
      </c>
      <c r="J1213" t="s">
        <v>1736</v>
      </c>
      <c r="K1213" t="s">
        <v>2210</v>
      </c>
      <c r="L1213" t="s">
        <v>9481</v>
      </c>
      <c r="M1213" t="s">
        <v>3133</v>
      </c>
      <c r="N1213" t="s">
        <v>10</v>
      </c>
      <c r="O1213" t="s">
        <v>54</v>
      </c>
      <c r="P1213" t="s">
        <v>946</v>
      </c>
      <c r="Q1213" t="s">
        <v>2663</v>
      </c>
      <c r="R1213" t="s">
        <v>1735</v>
      </c>
    </row>
    <row r="1214" spans="1:18" x14ac:dyDescent="0.25">
      <c r="A1214" s="28" t="str">
        <f t="shared" si="19"/>
        <v>00378522East Valley Elementary School7585 Highway 172West LibertyKY41472</v>
      </c>
      <c r="B1214" s="29" t="s">
        <v>8225</v>
      </c>
      <c r="C1214" t="s">
        <v>3215</v>
      </c>
      <c r="D1214" t="s">
        <v>7510</v>
      </c>
      <c r="E1214" t="s">
        <v>2210</v>
      </c>
      <c r="F1214" t="s">
        <v>2211</v>
      </c>
      <c r="G1214" t="s">
        <v>2212</v>
      </c>
      <c r="H1214" t="s">
        <v>54</v>
      </c>
      <c r="I1214" t="s">
        <v>2213</v>
      </c>
      <c r="J1214" t="s">
        <v>1736</v>
      </c>
      <c r="K1214" t="s">
        <v>2210</v>
      </c>
      <c r="L1214" t="s">
        <v>9482</v>
      </c>
      <c r="M1214" t="s">
        <v>3133</v>
      </c>
      <c r="N1214" t="s">
        <v>10</v>
      </c>
      <c r="O1214" t="s">
        <v>54</v>
      </c>
      <c r="P1214" t="s">
        <v>946</v>
      </c>
      <c r="Q1214" t="s">
        <v>2663</v>
      </c>
      <c r="R1214" t="s">
        <v>1735</v>
      </c>
    </row>
    <row r="1215" spans="1:18" x14ac:dyDescent="0.25">
      <c r="A1215" s="28" t="str">
        <f t="shared" si="19"/>
        <v>00378522Payneville ES520 Rhodelia RdPaynevilleKY40157</v>
      </c>
      <c r="B1215" s="29" t="s">
        <v>8225</v>
      </c>
      <c r="C1215" t="s">
        <v>3215</v>
      </c>
      <c r="D1215" t="s">
        <v>7511</v>
      </c>
      <c r="E1215" t="s">
        <v>4787</v>
      </c>
      <c r="F1215" t="s">
        <v>2147</v>
      </c>
      <c r="G1215" t="s">
        <v>2148</v>
      </c>
      <c r="H1215" t="s">
        <v>54</v>
      </c>
      <c r="I1215" t="s">
        <v>2149</v>
      </c>
      <c r="J1215" t="s">
        <v>1736</v>
      </c>
      <c r="K1215" t="s">
        <v>4787</v>
      </c>
      <c r="L1215" t="s">
        <v>9483</v>
      </c>
      <c r="M1215" t="s">
        <v>3133</v>
      </c>
      <c r="N1215" t="s">
        <v>10</v>
      </c>
      <c r="O1215" t="s">
        <v>54</v>
      </c>
      <c r="P1215" t="s">
        <v>946</v>
      </c>
      <c r="Q1215" t="s">
        <v>2663</v>
      </c>
      <c r="R1215" t="s">
        <v>1735</v>
      </c>
    </row>
    <row r="1216" spans="1:18" x14ac:dyDescent="0.25">
      <c r="A1216" s="28" t="str">
        <f t="shared" si="19"/>
        <v>00378522Morgan Central Elem School3201 Highway 460 WWest LibertyKY41472</v>
      </c>
      <c r="B1216" s="29" t="s">
        <v>8225</v>
      </c>
      <c r="C1216" t="s">
        <v>3215</v>
      </c>
      <c r="D1216" t="s">
        <v>7512</v>
      </c>
      <c r="E1216" t="s">
        <v>2220</v>
      </c>
      <c r="F1216" t="s">
        <v>2221</v>
      </c>
      <c r="G1216" t="s">
        <v>2212</v>
      </c>
      <c r="H1216" t="s">
        <v>54</v>
      </c>
      <c r="I1216" t="s">
        <v>2213</v>
      </c>
      <c r="J1216" t="s">
        <v>1736</v>
      </c>
      <c r="K1216" t="s">
        <v>2220</v>
      </c>
      <c r="L1216" t="s">
        <v>9484</v>
      </c>
      <c r="M1216" t="s">
        <v>3133</v>
      </c>
      <c r="N1216" t="s">
        <v>10</v>
      </c>
      <c r="O1216" t="s">
        <v>54</v>
      </c>
      <c r="P1216" t="s">
        <v>946</v>
      </c>
      <c r="Q1216" t="s">
        <v>2663</v>
      </c>
      <c r="R1216" t="s">
        <v>1735</v>
      </c>
    </row>
    <row r="1217" spans="1:18" x14ac:dyDescent="0.25">
      <c r="A1217" s="28" t="str">
        <f t="shared" si="19"/>
        <v>00378522Morgan Central Elem School3201 Highway 460 WWest LibertyKY41472</v>
      </c>
      <c r="B1217" s="29" t="s">
        <v>8225</v>
      </c>
      <c r="C1217" t="s">
        <v>3215</v>
      </c>
      <c r="D1217" t="s">
        <v>7513</v>
      </c>
      <c r="E1217" t="s">
        <v>2220</v>
      </c>
      <c r="F1217" t="s">
        <v>2221</v>
      </c>
      <c r="G1217" t="s">
        <v>2212</v>
      </c>
      <c r="H1217" t="s">
        <v>54</v>
      </c>
      <c r="I1217" t="s">
        <v>2213</v>
      </c>
      <c r="J1217" t="s">
        <v>1736</v>
      </c>
      <c r="K1217" t="s">
        <v>2220</v>
      </c>
      <c r="L1217" t="s">
        <v>9485</v>
      </c>
      <c r="M1217" t="s">
        <v>3133</v>
      </c>
      <c r="N1217" t="s">
        <v>10</v>
      </c>
      <c r="O1217" t="s">
        <v>54</v>
      </c>
      <c r="P1217" t="s">
        <v>946</v>
      </c>
      <c r="Q1217" t="s">
        <v>2663</v>
      </c>
      <c r="R1217" t="s">
        <v>1735</v>
      </c>
    </row>
    <row r="1218" spans="1:18" x14ac:dyDescent="0.25">
      <c r="A1218" s="28" t="str">
        <f t="shared" si="19"/>
        <v>00378522Burgin SchoolPo Box BBurginKY40310</v>
      </c>
      <c r="B1218" s="29" t="s">
        <v>8225</v>
      </c>
      <c r="C1218" t="s">
        <v>3215</v>
      </c>
      <c r="D1218" t="s">
        <v>7514</v>
      </c>
      <c r="E1218" t="s">
        <v>407</v>
      </c>
      <c r="F1218" t="s">
        <v>4150</v>
      </c>
      <c r="G1218" t="s">
        <v>408</v>
      </c>
      <c r="H1218" t="s">
        <v>54</v>
      </c>
      <c r="I1218" t="s">
        <v>409</v>
      </c>
      <c r="J1218" t="s">
        <v>1736</v>
      </c>
      <c r="K1218" t="s">
        <v>407</v>
      </c>
      <c r="L1218" t="s">
        <v>9486</v>
      </c>
      <c r="M1218" t="s">
        <v>3133</v>
      </c>
      <c r="N1218" t="s">
        <v>10</v>
      </c>
      <c r="O1218" t="s">
        <v>54</v>
      </c>
      <c r="P1218" t="s">
        <v>946</v>
      </c>
      <c r="Q1218" t="s">
        <v>2663</v>
      </c>
      <c r="R1218" t="s">
        <v>1735</v>
      </c>
    </row>
    <row r="1219" spans="1:18" x14ac:dyDescent="0.25">
      <c r="A1219" s="28" t="str">
        <f t="shared" si="19"/>
        <v>00378522Burgin SchoolPo Box BBurginKY40310</v>
      </c>
      <c r="B1219" s="29" t="s">
        <v>8225</v>
      </c>
      <c r="C1219" t="s">
        <v>3215</v>
      </c>
      <c r="D1219" t="s">
        <v>7515</v>
      </c>
      <c r="E1219" t="s">
        <v>407</v>
      </c>
      <c r="F1219" t="s">
        <v>4150</v>
      </c>
      <c r="G1219" t="s">
        <v>408</v>
      </c>
      <c r="H1219" t="s">
        <v>54</v>
      </c>
      <c r="I1219" t="s">
        <v>409</v>
      </c>
      <c r="J1219" t="s">
        <v>1736</v>
      </c>
      <c r="K1219" t="s">
        <v>407</v>
      </c>
      <c r="L1219" t="s">
        <v>9487</v>
      </c>
      <c r="M1219" t="s">
        <v>3133</v>
      </c>
      <c r="N1219" t="s">
        <v>10</v>
      </c>
      <c r="O1219" t="s">
        <v>54</v>
      </c>
      <c r="P1219" t="s">
        <v>946</v>
      </c>
      <c r="Q1219" t="s">
        <v>2663</v>
      </c>
      <c r="R1219" t="s">
        <v>1735</v>
      </c>
    </row>
    <row r="1220" spans="1:18" x14ac:dyDescent="0.25">
      <c r="A1220" s="28" t="str">
        <f t="shared" si="19"/>
        <v>00378522Boston School130 Wilson Creek RdBostonKY40107</v>
      </c>
      <c r="B1220" s="29" t="s">
        <v>8225</v>
      </c>
      <c r="C1220" t="s">
        <v>3215</v>
      </c>
      <c r="D1220" t="s">
        <v>7516</v>
      </c>
      <c r="E1220" t="s">
        <v>2262</v>
      </c>
      <c r="F1220" t="s">
        <v>2263</v>
      </c>
      <c r="G1220" t="s">
        <v>2264</v>
      </c>
      <c r="H1220" t="s">
        <v>54</v>
      </c>
      <c r="I1220" t="s">
        <v>2265</v>
      </c>
      <c r="J1220" t="s">
        <v>1736</v>
      </c>
      <c r="K1220" t="s">
        <v>2262</v>
      </c>
      <c r="L1220" t="s">
        <v>9488</v>
      </c>
      <c r="M1220" t="s">
        <v>3133</v>
      </c>
      <c r="N1220" t="s">
        <v>10</v>
      </c>
      <c r="O1220" t="s">
        <v>54</v>
      </c>
      <c r="P1220" t="s">
        <v>946</v>
      </c>
      <c r="Q1220" t="s">
        <v>2663</v>
      </c>
      <c r="R1220" t="s">
        <v>1735</v>
      </c>
    </row>
    <row r="1221" spans="1:18" x14ac:dyDescent="0.25">
      <c r="A1221" s="28" t="str">
        <f t="shared" si="19"/>
        <v>00378522Cox's Creek Elementary School5635 Louisville RdCoxs CreekKY40013</v>
      </c>
      <c r="B1221" s="29" t="s">
        <v>8225</v>
      </c>
      <c r="C1221" t="s">
        <v>3215</v>
      </c>
      <c r="D1221" t="s">
        <v>7517</v>
      </c>
      <c r="E1221" t="s">
        <v>2267</v>
      </c>
      <c r="F1221" t="s">
        <v>2268</v>
      </c>
      <c r="G1221" t="s">
        <v>2269</v>
      </c>
      <c r="H1221" t="s">
        <v>54</v>
      </c>
      <c r="I1221" t="s">
        <v>2270</v>
      </c>
      <c r="J1221" t="s">
        <v>1736</v>
      </c>
      <c r="K1221" t="s">
        <v>2267</v>
      </c>
      <c r="L1221" t="s">
        <v>9489</v>
      </c>
      <c r="M1221" t="s">
        <v>3133</v>
      </c>
      <c r="N1221" t="s">
        <v>10</v>
      </c>
      <c r="O1221" t="s">
        <v>54</v>
      </c>
      <c r="P1221" t="s">
        <v>946</v>
      </c>
      <c r="Q1221" t="s">
        <v>2663</v>
      </c>
      <c r="R1221" t="s">
        <v>1735</v>
      </c>
    </row>
    <row r="1222" spans="1:18" x14ac:dyDescent="0.25">
      <c r="A1222" s="28" t="str">
        <f t="shared" si="19"/>
        <v>00378522Southern ES1200 Fairfax WayGeorgetownKY40324</v>
      </c>
      <c r="B1222" s="29" t="s">
        <v>8225</v>
      </c>
      <c r="C1222" t="s">
        <v>3215</v>
      </c>
      <c r="D1222" t="s">
        <v>7518</v>
      </c>
      <c r="E1222" t="s">
        <v>5100</v>
      </c>
      <c r="F1222" t="s">
        <v>2621</v>
      </c>
      <c r="G1222" t="s">
        <v>2610</v>
      </c>
      <c r="H1222" t="s">
        <v>54</v>
      </c>
      <c r="I1222" t="s">
        <v>2611</v>
      </c>
      <c r="J1222" t="s">
        <v>1736</v>
      </c>
      <c r="K1222" t="s">
        <v>5100</v>
      </c>
      <c r="L1222" t="s">
        <v>9490</v>
      </c>
      <c r="M1222" t="s">
        <v>3133</v>
      </c>
      <c r="N1222" t="s">
        <v>10</v>
      </c>
      <c r="O1222" t="s">
        <v>54</v>
      </c>
      <c r="P1222" t="s">
        <v>946</v>
      </c>
      <c r="Q1222" t="s">
        <v>2663</v>
      </c>
      <c r="R1222" t="s">
        <v>1735</v>
      </c>
    </row>
    <row r="1223" spans="1:18" x14ac:dyDescent="0.25">
      <c r="A1223" s="28" t="str">
        <f t="shared" si="19"/>
        <v>00378522Camargo Elementary School4307 Camargo RdMt SterlingKY40353</v>
      </c>
      <c r="B1223" s="29" t="s">
        <v>8225</v>
      </c>
      <c r="C1223" t="s">
        <v>3215</v>
      </c>
      <c r="D1223" t="s">
        <v>7519</v>
      </c>
      <c r="E1223" t="s">
        <v>2197</v>
      </c>
      <c r="F1223" t="s">
        <v>2198</v>
      </c>
      <c r="G1223" t="s">
        <v>2199</v>
      </c>
      <c r="H1223" t="s">
        <v>54</v>
      </c>
      <c r="I1223" t="s">
        <v>2200</v>
      </c>
      <c r="J1223" t="s">
        <v>1736</v>
      </c>
      <c r="K1223" t="s">
        <v>2197</v>
      </c>
      <c r="L1223" t="s">
        <v>9491</v>
      </c>
      <c r="M1223" t="s">
        <v>3133</v>
      </c>
      <c r="N1223" t="s">
        <v>10</v>
      </c>
      <c r="O1223" t="s">
        <v>54</v>
      </c>
      <c r="P1223" t="s">
        <v>946</v>
      </c>
      <c r="Q1223" t="s">
        <v>2663</v>
      </c>
      <c r="R1223" t="s">
        <v>1735</v>
      </c>
    </row>
    <row r="1224" spans="1:18" x14ac:dyDescent="0.25">
      <c r="A1224" s="28" t="str">
        <f t="shared" si="19"/>
        <v>00378522Wrigley Elementary School7490 Highway 7West LibertyKY41472</v>
      </c>
      <c r="B1224" s="29" t="s">
        <v>8225</v>
      </c>
      <c r="C1224" t="s">
        <v>3215</v>
      </c>
      <c r="D1224" t="s">
        <v>7520</v>
      </c>
      <c r="E1224" t="s">
        <v>2223</v>
      </c>
      <c r="F1224" t="s">
        <v>2224</v>
      </c>
      <c r="G1224" t="s">
        <v>2212</v>
      </c>
      <c r="H1224" t="s">
        <v>54</v>
      </c>
      <c r="I1224" t="s">
        <v>2213</v>
      </c>
      <c r="J1224" t="s">
        <v>1736</v>
      </c>
      <c r="K1224" t="s">
        <v>2223</v>
      </c>
      <c r="L1224" t="s">
        <v>9492</v>
      </c>
      <c r="M1224" t="s">
        <v>3133</v>
      </c>
      <c r="N1224" t="s">
        <v>10</v>
      </c>
      <c r="O1224" t="s">
        <v>54</v>
      </c>
      <c r="P1224" t="s">
        <v>946</v>
      </c>
      <c r="Q1224" t="s">
        <v>2663</v>
      </c>
      <c r="R1224" t="s">
        <v>1735</v>
      </c>
    </row>
    <row r="1225" spans="1:18" x14ac:dyDescent="0.25">
      <c r="A1225" s="28" t="str">
        <f t="shared" si="19"/>
        <v>00378522Simpsonville ES6725 Shelbyville RdSimpsonvilleKY40067</v>
      </c>
      <c r="B1225" s="29" t="s">
        <v>8225</v>
      </c>
      <c r="C1225" t="s">
        <v>3215</v>
      </c>
      <c r="D1225" t="s">
        <v>7521</v>
      </c>
      <c r="E1225" t="s">
        <v>5109</v>
      </c>
      <c r="F1225" t="s">
        <v>2644</v>
      </c>
      <c r="G1225" t="s">
        <v>2645</v>
      </c>
      <c r="H1225" t="s">
        <v>54</v>
      </c>
      <c r="I1225" t="s">
        <v>2646</v>
      </c>
      <c r="J1225" t="s">
        <v>1736</v>
      </c>
      <c r="K1225" t="s">
        <v>5109</v>
      </c>
      <c r="L1225" t="s">
        <v>9493</v>
      </c>
      <c r="M1225" t="s">
        <v>3133</v>
      </c>
      <c r="N1225" t="s">
        <v>10</v>
      </c>
      <c r="O1225" t="s">
        <v>54</v>
      </c>
      <c r="P1225" t="s">
        <v>946</v>
      </c>
      <c r="Q1225" t="s">
        <v>2663</v>
      </c>
      <c r="R1225" t="s">
        <v>1735</v>
      </c>
    </row>
    <row r="1226" spans="1:18" x14ac:dyDescent="0.25">
      <c r="A1226" s="28" t="str">
        <f t="shared" si="19"/>
        <v>00378522Greenville Elementary School201 E Main Cross StGreenvilleKY42345</v>
      </c>
      <c r="B1226" s="29" t="s">
        <v>8225</v>
      </c>
      <c r="C1226" t="s">
        <v>3215</v>
      </c>
      <c r="D1226" t="s">
        <v>7522</v>
      </c>
      <c r="E1226" t="s">
        <v>2238</v>
      </c>
      <c r="F1226" t="s">
        <v>2239</v>
      </c>
      <c r="G1226" t="s">
        <v>2240</v>
      </c>
      <c r="H1226" t="s">
        <v>54</v>
      </c>
      <c r="I1226" t="s">
        <v>2241</v>
      </c>
      <c r="J1226" t="s">
        <v>1736</v>
      </c>
      <c r="K1226" t="s">
        <v>2238</v>
      </c>
      <c r="L1226" t="s">
        <v>9494</v>
      </c>
      <c r="M1226" t="s">
        <v>3133</v>
      </c>
      <c r="N1226" t="s">
        <v>10</v>
      </c>
      <c r="O1226" t="s">
        <v>54</v>
      </c>
      <c r="P1226" t="s">
        <v>946</v>
      </c>
      <c r="Q1226" t="s">
        <v>2663</v>
      </c>
      <c r="R1226" t="s">
        <v>1735</v>
      </c>
    </row>
    <row r="1227" spans="1:18" x14ac:dyDescent="0.25">
      <c r="A1227" s="28" t="str">
        <f t="shared" si="19"/>
        <v>00378522New Haven School489 High StNew HavenKY40051</v>
      </c>
      <c r="B1227" s="29" t="s">
        <v>8225</v>
      </c>
      <c r="C1227" t="s">
        <v>3215</v>
      </c>
      <c r="D1227" t="s">
        <v>7523</v>
      </c>
      <c r="E1227" t="s">
        <v>2275</v>
      </c>
      <c r="F1227" t="s">
        <v>2276</v>
      </c>
      <c r="G1227" t="s">
        <v>2277</v>
      </c>
      <c r="H1227" t="s">
        <v>54</v>
      </c>
      <c r="I1227" t="s">
        <v>2278</v>
      </c>
      <c r="J1227" t="s">
        <v>1736</v>
      </c>
      <c r="K1227" t="s">
        <v>2275</v>
      </c>
      <c r="L1227" t="s">
        <v>9495</v>
      </c>
      <c r="M1227" t="s">
        <v>3133</v>
      </c>
      <c r="N1227" t="s">
        <v>10</v>
      </c>
      <c r="O1227" t="s">
        <v>54</v>
      </c>
      <c r="P1227" t="s">
        <v>946</v>
      </c>
      <c r="Q1227" t="s">
        <v>2663</v>
      </c>
      <c r="R1227" t="s">
        <v>1735</v>
      </c>
    </row>
    <row r="1228" spans="1:18" x14ac:dyDescent="0.25">
      <c r="A1228" s="28" t="str">
        <f t="shared" si="19"/>
        <v>00378522Longest Elementary School1020 N Main StGreenvilleKY42345</v>
      </c>
      <c r="B1228" s="29" t="s">
        <v>8225</v>
      </c>
      <c r="C1228" t="s">
        <v>3215</v>
      </c>
      <c r="D1228" t="s">
        <v>7524</v>
      </c>
      <c r="E1228" t="s">
        <v>2243</v>
      </c>
      <c r="F1228" t="s">
        <v>2244</v>
      </c>
      <c r="G1228" t="s">
        <v>2240</v>
      </c>
      <c r="H1228" t="s">
        <v>54</v>
      </c>
      <c r="I1228" t="s">
        <v>2241</v>
      </c>
      <c r="J1228" t="s">
        <v>1736</v>
      </c>
      <c r="K1228" t="s">
        <v>2243</v>
      </c>
      <c r="L1228" t="s">
        <v>9496</v>
      </c>
      <c r="M1228" t="s">
        <v>3133</v>
      </c>
      <c r="N1228" t="s">
        <v>10</v>
      </c>
      <c r="O1228" t="s">
        <v>54</v>
      </c>
      <c r="P1228" t="s">
        <v>946</v>
      </c>
      <c r="Q1228" t="s">
        <v>2663</v>
      </c>
      <c r="R1228" t="s">
        <v>1735</v>
      </c>
    </row>
    <row r="1229" spans="1:18" x14ac:dyDescent="0.25">
      <c r="A1229" s="28" t="str">
        <f t="shared" si="19"/>
        <v>00378522South Elementary School2005 Us Highway 431 SBeechmontKY42323</v>
      </c>
      <c r="B1229" s="29" t="s">
        <v>8225</v>
      </c>
      <c r="C1229" t="s">
        <v>3215</v>
      </c>
      <c r="D1229" t="s">
        <v>7525</v>
      </c>
      <c r="E1229" t="s">
        <v>2246</v>
      </c>
      <c r="F1229" t="s">
        <v>2247</v>
      </c>
      <c r="G1229" t="s">
        <v>2248</v>
      </c>
      <c r="H1229" t="s">
        <v>54</v>
      </c>
      <c r="I1229" t="s">
        <v>2249</v>
      </c>
      <c r="J1229" t="s">
        <v>1736</v>
      </c>
      <c r="K1229" t="s">
        <v>2246</v>
      </c>
      <c r="L1229" t="s">
        <v>9497</v>
      </c>
      <c r="M1229" t="s">
        <v>3133</v>
      </c>
      <c r="N1229" t="s">
        <v>10</v>
      </c>
      <c r="O1229" t="s">
        <v>54</v>
      </c>
      <c r="P1229" t="s">
        <v>946</v>
      </c>
      <c r="Q1229" t="s">
        <v>2663</v>
      </c>
      <c r="R1229" t="s">
        <v>1735</v>
      </c>
    </row>
    <row r="1230" spans="1:18" x14ac:dyDescent="0.25">
      <c r="A1230" s="28" t="str">
        <f t="shared" si="19"/>
        <v>00378522Bloomfield Elementary School360 Arnold LnBloomfieldKY40008</v>
      </c>
      <c r="B1230" s="29" t="s">
        <v>8225</v>
      </c>
      <c r="C1230" t="s">
        <v>3215</v>
      </c>
      <c r="D1230" t="s">
        <v>7526</v>
      </c>
      <c r="E1230" t="s">
        <v>2258</v>
      </c>
      <c r="F1230" t="s">
        <v>2259</v>
      </c>
      <c r="G1230" t="s">
        <v>11</v>
      </c>
      <c r="H1230" t="s">
        <v>54</v>
      </c>
      <c r="I1230" t="s">
        <v>2260</v>
      </c>
      <c r="J1230" t="s">
        <v>1736</v>
      </c>
      <c r="K1230" t="s">
        <v>2258</v>
      </c>
      <c r="L1230" t="s">
        <v>9498</v>
      </c>
      <c r="M1230" t="s">
        <v>3133</v>
      </c>
      <c r="N1230" t="s">
        <v>10</v>
      </c>
      <c r="O1230" t="s">
        <v>54</v>
      </c>
      <c r="P1230" t="s">
        <v>946</v>
      </c>
      <c r="Q1230" t="s">
        <v>2663</v>
      </c>
      <c r="R1230" t="s">
        <v>1735</v>
      </c>
    </row>
    <row r="1231" spans="1:18" x14ac:dyDescent="0.25">
      <c r="A1231" s="28" t="str">
        <f t="shared" si="19"/>
        <v>00378522Nicholas Co Elementary School133 School DrCarlisleKY40311</v>
      </c>
      <c r="B1231" s="29" t="s">
        <v>8225</v>
      </c>
      <c r="C1231" t="s">
        <v>3215</v>
      </c>
      <c r="D1231" t="s">
        <v>7527</v>
      </c>
      <c r="E1231" t="s">
        <v>2289</v>
      </c>
      <c r="F1231" t="s">
        <v>2290</v>
      </c>
      <c r="G1231" t="s">
        <v>2291</v>
      </c>
      <c r="H1231" t="s">
        <v>54</v>
      </c>
      <c r="I1231" t="s">
        <v>2292</v>
      </c>
      <c r="J1231" t="s">
        <v>1736</v>
      </c>
      <c r="K1231" t="s">
        <v>2289</v>
      </c>
      <c r="L1231" t="s">
        <v>9499</v>
      </c>
      <c r="M1231" t="s">
        <v>3133</v>
      </c>
      <c r="N1231" t="s">
        <v>10</v>
      </c>
      <c r="O1231" t="s">
        <v>54</v>
      </c>
      <c r="P1231" t="s">
        <v>946</v>
      </c>
      <c r="Q1231" t="s">
        <v>2663</v>
      </c>
      <c r="R1231" t="s">
        <v>1735</v>
      </c>
    </row>
    <row r="1232" spans="1:18" x14ac:dyDescent="0.25">
      <c r="A1232" s="28" t="str">
        <f t="shared" si="19"/>
        <v>00378522Fordsville Elementary School359 W Main StFordsvilleKY42343</v>
      </c>
      <c r="B1232" s="29" t="s">
        <v>8225</v>
      </c>
      <c r="C1232" t="s">
        <v>3215</v>
      </c>
      <c r="D1232" t="s">
        <v>7528</v>
      </c>
      <c r="E1232" t="s">
        <v>2301</v>
      </c>
      <c r="F1232" t="s">
        <v>2302</v>
      </c>
      <c r="G1232" t="s">
        <v>2303</v>
      </c>
      <c r="H1232" t="s">
        <v>54</v>
      </c>
      <c r="I1232" t="s">
        <v>2304</v>
      </c>
      <c r="J1232" t="s">
        <v>1736</v>
      </c>
      <c r="K1232" t="s">
        <v>2301</v>
      </c>
      <c r="L1232" t="s">
        <v>9500</v>
      </c>
      <c r="M1232" t="s">
        <v>3133</v>
      </c>
      <c r="N1232" t="s">
        <v>10</v>
      </c>
      <c r="O1232" t="s">
        <v>54</v>
      </c>
      <c r="P1232" t="s">
        <v>946</v>
      </c>
      <c r="Q1232" t="s">
        <v>2663</v>
      </c>
      <c r="R1232" t="s">
        <v>1735</v>
      </c>
    </row>
    <row r="1233" spans="1:18" x14ac:dyDescent="0.25">
      <c r="A1233" s="28" t="str">
        <f t="shared" si="19"/>
        <v>00378522Feds Creek Elementary School221 Fedscreek RdFedscreekKY41524</v>
      </c>
      <c r="B1233" s="29" t="s">
        <v>8225</v>
      </c>
      <c r="C1233" t="s">
        <v>3215</v>
      </c>
      <c r="D1233" t="s">
        <v>7529</v>
      </c>
      <c r="E1233" t="s">
        <v>2448</v>
      </c>
      <c r="F1233" t="s">
        <v>2449</v>
      </c>
      <c r="G1233" t="s">
        <v>2450</v>
      </c>
      <c r="H1233" t="s">
        <v>54</v>
      </c>
      <c r="I1233" t="s">
        <v>2451</v>
      </c>
      <c r="J1233" t="s">
        <v>1736</v>
      </c>
      <c r="K1233" t="s">
        <v>2448</v>
      </c>
      <c r="L1233" t="s">
        <v>9501</v>
      </c>
      <c r="M1233" t="s">
        <v>3133</v>
      </c>
      <c r="N1233" t="s">
        <v>10</v>
      </c>
      <c r="O1233" t="s">
        <v>54</v>
      </c>
      <c r="P1233" t="s">
        <v>946</v>
      </c>
      <c r="Q1233" t="s">
        <v>2663</v>
      </c>
      <c r="R1233" t="s">
        <v>1735</v>
      </c>
    </row>
    <row r="1234" spans="1:18" x14ac:dyDescent="0.25">
      <c r="A1234" s="28" t="str">
        <f t="shared" si="19"/>
        <v>00378522Brodhead Elementary SchoolPo Box 187BrodheadKY40409</v>
      </c>
      <c r="B1234" s="29" t="s">
        <v>8225</v>
      </c>
      <c r="C1234" t="s">
        <v>3215</v>
      </c>
      <c r="D1234" t="s">
        <v>7530</v>
      </c>
      <c r="E1234" t="s">
        <v>2550</v>
      </c>
      <c r="F1234" t="s">
        <v>5047</v>
      </c>
      <c r="G1234" t="s">
        <v>2551</v>
      </c>
      <c r="H1234" t="s">
        <v>54</v>
      </c>
      <c r="I1234" t="s">
        <v>2552</v>
      </c>
      <c r="J1234" t="s">
        <v>1736</v>
      </c>
      <c r="K1234" t="s">
        <v>2550</v>
      </c>
      <c r="L1234" t="s">
        <v>9502</v>
      </c>
      <c r="M1234" t="s">
        <v>3133</v>
      </c>
      <c r="N1234" t="s">
        <v>10</v>
      </c>
      <c r="O1234" t="s">
        <v>54</v>
      </c>
      <c r="P1234" t="s">
        <v>946</v>
      </c>
      <c r="Q1234" t="s">
        <v>2663</v>
      </c>
      <c r="R1234" t="s">
        <v>1735</v>
      </c>
    </row>
    <row r="1235" spans="1:18" x14ac:dyDescent="0.25">
      <c r="A1235" s="28" t="str">
        <f t="shared" si="19"/>
        <v>00378522McBrayer Elementary School550 Viking DrMoreheadKY40351</v>
      </c>
      <c r="B1235" s="29" t="s">
        <v>8225</v>
      </c>
      <c r="C1235" t="s">
        <v>3215</v>
      </c>
      <c r="D1235" t="s">
        <v>7531</v>
      </c>
      <c r="E1235" t="s">
        <v>2566</v>
      </c>
      <c r="F1235" t="s">
        <v>2567</v>
      </c>
      <c r="G1235" t="s">
        <v>2568</v>
      </c>
      <c r="H1235" t="s">
        <v>54</v>
      </c>
      <c r="I1235" t="s">
        <v>2569</v>
      </c>
      <c r="J1235" t="s">
        <v>1736</v>
      </c>
      <c r="K1235" t="s">
        <v>2566</v>
      </c>
      <c r="L1235" t="s">
        <v>9503</v>
      </c>
      <c r="M1235" t="s">
        <v>3133</v>
      </c>
      <c r="N1235" t="s">
        <v>10</v>
      </c>
      <c r="O1235" t="s">
        <v>54</v>
      </c>
      <c r="P1235" t="s">
        <v>946</v>
      </c>
      <c r="Q1235" t="s">
        <v>2663</v>
      </c>
      <c r="R1235" t="s">
        <v>1735</v>
      </c>
    </row>
    <row r="1236" spans="1:18" x14ac:dyDescent="0.25">
      <c r="A1236" s="28" t="str">
        <f t="shared" si="19"/>
        <v>00378522Beaver Dam Elementary School183 E Us Highway 62Beaver DamKY42320</v>
      </c>
      <c r="B1236" s="29" t="s">
        <v>8225</v>
      </c>
      <c r="C1236" t="s">
        <v>3215</v>
      </c>
      <c r="D1236" t="s">
        <v>7532</v>
      </c>
      <c r="E1236" t="s">
        <v>2296</v>
      </c>
      <c r="F1236" t="s">
        <v>2297</v>
      </c>
      <c r="G1236" t="s">
        <v>2298</v>
      </c>
      <c r="H1236" t="s">
        <v>54</v>
      </c>
      <c r="I1236" t="s">
        <v>2299</v>
      </c>
      <c r="J1236" t="s">
        <v>1736</v>
      </c>
      <c r="K1236" t="s">
        <v>2296</v>
      </c>
      <c r="L1236" t="s">
        <v>9504</v>
      </c>
      <c r="M1236" t="s">
        <v>3133</v>
      </c>
      <c r="N1236" t="s">
        <v>10</v>
      </c>
      <c r="O1236" t="s">
        <v>54</v>
      </c>
      <c r="P1236" t="s">
        <v>946</v>
      </c>
      <c r="Q1236" t="s">
        <v>2663</v>
      </c>
      <c r="R1236" t="s">
        <v>1735</v>
      </c>
    </row>
    <row r="1237" spans="1:18" x14ac:dyDescent="0.25">
      <c r="A1237" s="28" t="str">
        <f t="shared" si="19"/>
        <v>00378522Western ES4008 State Route 85 ECentertownKY42328</v>
      </c>
      <c r="B1237" s="29" t="s">
        <v>8225</v>
      </c>
      <c r="C1237" t="s">
        <v>3215</v>
      </c>
      <c r="D1237" t="s">
        <v>7533</v>
      </c>
      <c r="E1237" t="s">
        <v>4875</v>
      </c>
      <c r="F1237" t="s">
        <v>2317</v>
      </c>
      <c r="G1237" t="s">
        <v>2318</v>
      </c>
      <c r="H1237" t="s">
        <v>54</v>
      </c>
      <c r="I1237" t="s">
        <v>2319</v>
      </c>
      <c r="J1237" t="s">
        <v>1736</v>
      </c>
      <c r="K1237" t="s">
        <v>4875</v>
      </c>
      <c r="L1237" t="s">
        <v>9505</v>
      </c>
      <c r="M1237" t="s">
        <v>3133</v>
      </c>
      <c r="N1237" t="s">
        <v>10</v>
      </c>
      <c r="O1237" t="s">
        <v>54</v>
      </c>
      <c r="P1237" t="s">
        <v>946</v>
      </c>
      <c r="Q1237" t="s">
        <v>2663</v>
      </c>
      <c r="R1237" t="s">
        <v>1735</v>
      </c>
    </row>
    <row r="1238" spans="1:18" x14ac:dyDescent="0.25">
      <c r="A1238" s="28" t="str">
        <f t="shared" si="19"/>
        <v>00378522Foster Heights Elem School211 E Muir AveBardstownKY40004</v>
      </c>
      <c r="B1238" s="29" t="s">
        <v>8225</v>
      </c>
      <c r="C1238" t="s">
        <v>3215</v>
      </c>
      <c r="D1238" t="s">
        <v>7534</v>
      </c>
      <c r="E1238" t="s">
        <v>2272</v>
      </c>
      <c r="F1238" t="s">
        <v>2273</v>
      </c>
      <c r="G1238" t="s">
        <v>122</v>
      </c>
      <c r="H1238" t="s">
        <v>54</v>
      </c>
      <c r="I1238" t="s">
        <v>123</v>
      </c>
      <c r="J1238" t="s">
        <v>1736</v>
      </c>
      <c r="K1238" t="s">
        <v>2272</v>
      </c>
      <c r="L1238" t="s">
        <v>9506</v>
      </c>
      <c r="M1238" t="s">
        <v>3133</v>
      </c>
      <c r="N1238" t="s">
        <v>10</v>
      </c>
      <c r="O1238" t="s">
        <v>54</v>
      </c>
      <c r="P1238" t="s">
        <v>946</v>
      </c>
      <c r="Q1238" t="s">
        <v>2663</v>
      </c>
      <c r="R1238" t="s">
        <v>1735</v>
      </c>
    </row>
    <row r="1239" spans="1:18" x14ac:dyDescent="0.25">
      <c r="A1239" s="28" t="str">
        <f t="shared" si="19"/>
        <v>00378522Bowen Elementary School5099 Campton RdStantonKY40380</v>
      </c>
      <c r="B1239" s="29" t="s">
        <v>8225</v>
      </c>
      <c r="C1239" t="s">
        <v>3215</v>
      </c>
      <c r="D1239" t="s">
        <v>7535</v>
      </c>
      <c r="E1239" t="s">
        <v>1396</v>
      </c>
      <c r="F1239" t="s">
        <v>2491</v>
      </c>
      <c r="G1239" t="s">
        <v>2492</v>
      </c>
      <c r="H1239" t="s">
        <v>54</v>
      </c>
      <c r="I1239" t="s">
        <v>2493</v>
      </c>
      <c r="J1239" t="s">
        <v>1736</v>
      </c>
      <c r="K1239" t="s">
        <v>1396</v>
      </c>
      <c r="L1239" t="s">
        <v>9507</v>
      </c>
      <c r="M1239" t="s">
        <v>3133</v>
      </c>
      <c r="N1239" t="s">
        <v>10</v>
      </c>
      <c r="O1239" t="s">
        <v>54</v>
      </c>
      <c r="P1239" t="s">
        <v>946</v>
      </c>
      <c r="Q1239" t="s">
        <v>2663</v>
      </c>
      <c r="R1239" t="s">
        <v>1735</v>
      </c>
    </row>
    <row r="1240" spans="1:18" x14ac:dyDescent="0.25">
      <c r="A1240" s="28" t="str">
        <f t="shared" si="19"/>
        <v>00378522Bowen Elementary School5099 Campton RdStantonKY40380</v>
      </c>
      <c r="B1240" s="29" t="s">
        <v>8225</v>
      </c>
      <c r="C1240" t="s">
        <v>3215</v>
      </c>
      <c r="D1240" t="s">
        <v>7536</v>
      </c>
      <c r="E1240" t="s">
        <v>1396</v>
      </c>
      <c r="F1240" t="s">
        <v>2491</v>
      </c>
      <c r="G1240" t="s">
        <v>2492</v>
      </c>
      <c r="H1240" t="s">
        <v>54</v>
      </c>
      <c r="I1240" t="s">
        <v>2493</v>
      </c>
      <c r="J1240" t="s">
        <v>1736</v>
      </c>
      <c r="K1240" t="s">
        <v>1396</v>
      </c>
      <c r="L1240" t="s">
        <v>9508</v>
      </c>
      <c r="M1240" t="s">
        <v>3133</v>
      </c>
      <c r="N1240" t="s">
        <v>10</v>
      </c>
      <c r="O1240" t="s">
        <v>54</v>
      </c>
      <c r="P1240" t="s">
        <v>946</v>
      </c>
      <c r="Q1240" t="s">
        <v>2663</v>
      </c>
      <c r="R1240" t="s">
        <v>1735</v>
      </c>
    </row>
    <row r="1241" spans="1:18" x14ac:dyDescent="0.25">
      <c r="A1241" s="28" t="str">
        <f t="shared" si="19"/>
        <v>00378522Wayland Alexander ES1250 Oakwood DrHartfordKY42347</v>
      </c>
      <c r="B1241" s="29" t="s">
        <v>8225</v>
      </c>
      <c r="C1241" t="s">
        <v>3215</v>
      </c>
      <c r="D1241" t="s">
        <v>7537</v>
      </c>
      <c r="E1241" t="s">
        <v>4882</v>
      </c>
      <c r="F1241" t="s">
        <v>2313</v>
      </c>
      <c r="G1241" t="s">
        <v>2314</v>
      </c>
      <c r="H1241" t="s">
        <v>54</v>
      </c>
      <c r="I1241" t="s">
        <v>2315</v>
      </c>
      <c r="J1241" t="s">
        <v>1736</v>
      </c>
      <c r="K1241" t="s">
        <v>4882</v>
      </c>
      <c r="L1241" t="s">
        <v>9509</v>
      </c>
      <c r="M1241" t="s">
        <v>3133</v>
      </c>
      <c r="N1241" t="s">
        <v>10</v>
      </c>
      <c r="O1241" t="s">
        <v>54</v>
      </c>
      <c r="P1241" t="s">
        <v>946</v>
      </c>
      <c r="Q1241" t="s">
        <v>2663</v>
      </c>
      <c r="R1241" t="s">
        <v>1735</v>
      </c>
    </row>
    <row r="1242" spans="1:18" x14ac:dyDescent="0.25">
      <c r="A1242" s="28" t="str">
        <f t="shared" si="19"/>
        <v>00378522La Grange ES500 W Jefferson StLa GrangeKY40031</v>
      </c>
      <c r="B1242" s="29" t="s">
        <v>8225</v>
      </c>
      <c r="C1242" t="s">
        <v>3215</v>
      </c>
      <c r="D1242" t="s">
        <v>7538</v>
      </c>
      <c r="E1242" t="s">
        <v>4917</v>
      </c>
      <c r="F1242" t="s">
        <v>2348</v>
      </c>
      <c r="G1242" t="s">
        <v>2325</v>
      </c>
      <c r="H1242" t="s">
        <v>54</v>
      </c>
      <c r="I1242" t="s">
        <v>2326</v>
      </c>
      <c r="J1242" t="s">
        <v>1736</v>
      </c>
      <c r="K1242" t="s">
        <v>4917</v>
      </c>
      <c r="L1242" t="s">
        <v>9510</v>
      </c>
      <c r="M1242" t="s">
        <v>3133</v>
      </c>
      <c r="N1242" t="s">
        <v>10</v>
      </c>
      <c r="O1242" t="s">
        <v>54</v>
      </c>
      <c r="P1242" t="s">
        <v>946</v>
      </c>
      <c r="Q1242" t="s">
        <v>2663</v>
      </c>
      <c r="R1242" t="s">
        <v>1735</v>
      </c>
    </row>
    <row r="1243" spans="1:18" x14ac:dyDescent="0.25">
      <c r="A1243" s="28" t="str">
        <f t="shared" si="19"/>
        <v>00378522Phelps Elementary SchoolPo Box 529PhelpsKY41553</v>
      </c>
      <c r="B1243" s="29" t="s">
        <v>8225</v>
      </c>
      <c r="C1243" t="s">
        <v>3215</v>
      </c>
      <c r="D1243" t="s">
        <v>7539</v>
      </c>
      <c r="E1243" t="s">
        <v>2468</v>
      </c>
      <c r="F1243" t="s">
        <v>4998</v>
      </c>
      <c r="G1243" t="s">
        <v>2469</v>
      </c>
      <c r="H1243" t="s">
        <v>54</v>
      </c>
      <c r="I1243" t="s">
        <v>2470</v>
      </c>
      <c r="J1243" t="s">
        <v>1736</v>
      </c>
      <c r="K1243" t="s">
        <v>2468</v>
      </c>
      <c r="L1243" t="s">
        <v>9511</v>
      </c>
      <c r="M1243" t="s">
        <v>3133</v>
      </c>
      <c r="N1243" t="s">
        <v>10</v>
      </c>
      <c r="O1243" t="s">
        <v>54</v>
      </c>
      <c r="P1243" t="s">
        <v>946</v>
      </c>
      <c r="Q1243" t="s">
        <v>2663</v>
      </c>
      <c r="R1243" t="s">
        <v>1735</v>
      </c>
    </row>
    <row r="1244" spans="1:18" x14ac:dyDescent="0.25">
      <c r="A1244" s="28" t="str">
        <f t="shared" si="19"/>
        <v>00378522Phelps Elementary SchoolPo Box 529PhelpsKY41553</v>
      </c>
      <c r="B1244" s="29" t="s">
        <v>8225</v>
      </c>
      <c r="C1244" t="s">
        <v>3215</v>
      </c>
      <c r="D1244" t="s">
        <v>7540</v>
      </c>
      <c r="E1244" t="s">
        <v>2468</v>
      </c>
      <c r="F1244" t="s">
        <v>4998</v>
      </c>
      <c r="G1244" t="s">
        <v>2469</v>
      </c>
      <c r="H1244" t="s">
        <v>54</v>
      </c>
      <c r="I1244" t="s">
        <v>2470</v>
      </c>
      <c r="J1244" t="s">
        <v>1736</v>
      </c>
      <c r="K1244" t="s">
        <v>2468</v>
      </c>
      <c r="L1244" t="s">
        <v>9512</v>
      </c>
      <c r="M1244" t="s">
        <v>3133</v>
      </c>
      <c r="N1244" t="s">
        <v>10</v>
      </c>
      <c r="O1244" t="s">
        <v>54</v>
      </c>
      <c r="P1244" t="s">
        <v>946</v>
      </c>
      <c r="Q1244" t="s">
        <v>2663</v>
      </c>
      <c r="R1244" t="s">
        <v>1735</v>
      </c>
    </row>
    <row r="1245" spans="1:18" x14ac:dyDescent="0.25">
      <c r="A1245" s="28" t="str">
        <f t="shared" si="19"/>
        <v>00378522Hopkins Elementary School210 May StSomersetKY42501</v>
      </c>
      <c r="B1245" s="29" t="s">
        <v>8225</v>
      </c>
      <c r="C1245" t="s">
        <v>3215</v>
      </c>
      <c r="D1245" t="s">
        <v>7541</v>
      </c>
      <c r="E1245" t="s">
        <v>2668</v>
      </c>
      <c r="F1245" t="s">
        <v>2669</v>
      </c>
      <c r="G1245" t="s">
        <v>2520</v>
      </c>
      <c r="H1245" t="s">
        <v>54</v>
      </c>
      <c r="I1245" t="s">
        <v>2532</v>
      </c>
      <c r="J1245" t="s">
        <v>1736</v>
      </c>
      <c r="K1245" t="s">
        <v>2668</v>
      </c>
      <c r="L1245" t="s">
        <v>9513</v>
      </c>
      <c r="M1245" t="s">
        <v>3133</v>
      </c>
      <c r="N1245" t="s">
        <v>10</v>
      </c>
      <c r="O1245" t="s">
        <v>54</v>
      </c>
      <c r="P1245" t="s">
        <v>946</v>
      </c>
      <c r="Q1245" t="s">
        <v>2663</v>
      </c>
      <c r="R1245" t="s">
        <v>1735</v>
      </c>
    </row>
    <row r="1246" spans="1:18" x14ac:dyDescent="0.25">
      <c r="A1246" s="28" t="str">
        <f t="shared" si="19"/>
        <v>00378522Crestwood Elementary School6500 W Highway 146CrestwoodKY40014</v>
      </c>
      <c r="B1246" s="29" t="s">
        <v>8225</v>
      </c>
      <c r="C1246" t="s">
        <v>3215</v>
      </c>
      <c r="D1246" t="s">
        <v>7542</v>
      </c>
      <c r="E1246" t="s">
        <v>2336</v>
      </c>
      <c r="F1246" t="s">
        <v>2337</v>
      </c>
      <c r="G1246" t="s">
        <v>2330</v>
      </c>
      <c r="H1246" t="s">
        <v>54</v>
      </c>
      <c r="I1246" t="s">
        <v>2331</v>
      </c>
      <c r="J1246" t="s">
        <v>1736</v>
      </c>
      <c r="K1246" t="s">
        <v>2336</v>
      </c>
      <c r="L1246" t="s">
        <v>9514</v>
      </c>
      <c r="M1246" t="s">
        <v>3133</v>
      </c>
      <c r="N1246" t="s">
        <v>10</v>
      </c>
      <c r="O1246" t="s">
        <v>54</v>
      </c>
      <c r="P1246" t="s">
        <v>946</v>
      </c>
      <c r="Q1246" t="s">
        <v>2663</v>
      </c>
      <c r="R1246" t="s">
        <v>1735</v>
      </c>
    </row>
    <row r="1247" spans="1:18" x14ac:dyDescent="0.25">
      <c r="A1247" s="28" t="str">
        <f t="shared" si="19"/>
        <v>00378522Roy G Eversole ES601 Broadway StHazardKY41701</v>
      </c>
      <c r="B1247" s="29" t="s">
        <v>8225</v>
      </c>
      <c r="C1247" t="s">
        <v>3215</v>
      </c>
      <c r="D1247" t="s">
        <v>7543</v>
      </c>
      <c r="E1247" t="s">
        <v>4395</v>
      </c>
      <c r="F1247" t="s">
        <v>1257</v>
      </c>
      <c r="G1247" t="s">
        <v>1258</v>
      </c>
      <c r="H1247" t="s">
        <v>54</v>
      </c>
      <c r="I1247" t="s">
        <v>1259</v>
      </c>
      <c r="J1247" t="s">
        <v>1736</v>
      </c>
      <c r="K1247" t="s">
        <v>4395</v>
      </c>
      <c r="L1247" t="s">
        <v>9515</v>
      </c>
      <c r="M1247" t="s">
        <v>3133</v>
      </c>
      <c r="N1247" t="s">
        <v>10</v>
      </c>
      <c r="O1247" t="s">
        <v>54</v>
      </c>
      <c r="P1247" t="s">
        <v>946</v>
      </c>
      <c r="Q1247" t="s">
        <v>2663</v>
      </c>
      <c r="R1247" t="s">
        <v>1735</v>
      </c>
    </row>
    <row r="1248" spans="1:18" x14ac:dyDescent="0.25">
      <c r="A1248" s="28" t="str">
        <f t="shared" si="19"/>
        <v>00378522Pike Co School District316 S Mayo TrlPikevilleKY41501</v>
      </c>
      <c r="B1248" s="29" t="s">
        <v>8225</v>
      </c>
      <c r="C1248" t="s">
        <v>3215</v>
      </c>
      <c r="D1248" t="s">
        <v>7544</v>
      </c>
      <c r="E1248" t="s">
        <v>2427</v>
      </c>
      <c r="F1248" t="s">
        <v>3172</v>
      </c>
      <c r="G1248" t="s">
        <v>2455</v>
      </c>
      <c r="H1248" t="s">
        <v>54</v>
      </c>
      <c r="I1248" t="s">
        <v>2456</v>
      </c>
      <c r="J1248" t="s">
        <v>1736</v>
      </c>
      <c r="K1248" t="s">
        <v>2427</v>
      </c>
      <c r="L1248" t="s">
        <v>9516</v>
      </c>
      <c r="M1248" t="s">
        <v>3133</v>
      </c>
      <c r="N1248" t="s">
        <v>10</v>
      </c>
      <c r="O1248" t="s">
        <v>54</v>
      </c>
      <c r="P1248" t="s">
        <v>946</v>
      </c>
      <c r="Q1248" t="s">
        <v>2663</v>
      </c>
      <c r="R1248" t="s">
        <v>1735</v>
      </c>
    </row>
    <row r="1249" spans="1:18" x14ac:dyDescent="0.25">
      <c r="A1249" s="28" t="str">
        <f t="shared" si="19"/>
        <v>00378522Bevins Elementary School17275 E Big Creek RdSidneyKY41564</v>
      </c>
      <c r="B1249" s="29" t="s">
        <v>8225</v>
      </c>
      <c r="C1249" t="s">
        <v>3215</v>
      </c>
      <c r="D1249" t="s">
        <v>7545</v>
      </c>
      <c r="E1249" t="s">
        <v>2429</v>
      </c>
      <c r="F1249" t="s">
        <v>2430</v>
      </c>
      <c r="G1249" t="s">
        <v>2431</v>
      </c>
      <c r="H1249" t="s">
        <v>54</v>
      </c>
      <c r="I1249" t="s">
        <v>2432</v>
      </c>
      <c r="J1249" t="s">
        <v>1736</v>
      </c>
      <c r="K1249" t="s">
        <v>2429</v>
      </c>
      <c r="L1249" t="s">
        <v>9517</v>
      </c>
      <c r="M1249" t="s">
        <v>3133</v>
      </c>
      <c r="N1249" t="s">
        <v>10</v>
      </c>
      <c r="O1249" t="s">
        <v>54</v>
      </c>
      <c r="P1249" t="s">
        <v>946</v>
      </c>
      <c r="Q1249" t="s">
        <v>2663</v>
      </c>
      <c r="R1249" t="s">
        <v>1735</v>
      </c>
    </row>
    <row r="1250" spans="1:18" x14ac:dyDescent="0.25">
      <c r="A1250" s="28" t="str">
        <f t="shared" si="19"/>
        <v>00378522Dorton Elementary SchoolPo Box 260DortonKY41520</v>
      </c>
      <c r="B1250" s="29" t="s">
        <v>8225</v>
      </c>
      <c r="C1250" t="s">
        <v>3215</v>
      </c>
      <c r="D1250" t="s">
        <v>7546</v>
      </c>
      <c r="E1250" t="s">
        <v>2439</v>
      </c>
      <c r="F1250" t="s">
        <v>4986</v>
      </c>
      <c r="G1250" t="s">
        <v>2440</v>
      </c>
      <c r="H1250" t="s">
        <v>54</v>
      </c>
      <c r="I1250" t="s">
        <v>2441</v>
      </c>
      <c r="J1250" t="s">
        <v>1736</v>
      </c>
      <c r="K1250" t="s">
        <v>2439</v>
      </c>
      <c r="L1250" t="s">
        <v>9518</v>
      </c>
      <c r="M1250" t="s">
        <v>3133</v>
      </c>
      <c r="N1250" t="s">
        <v>10</v>
      </c>
      <c r="O1250" t="s">
        <v>54</v>
      </c>
      <c r="P1250" t="s">
        <v>946</v>
      </c>
      <c r="Q1250" t="s">
        <v>2663</v>
      </c>
      <c r="R1250" t="s">
        <v>1735</v>
      </c>
    </row>
    <row r="1251" spans="1:18" x14ac:dyDescent="0.25">
      <c r="A1251" s="28" t="str">
        <f t="shared" si="19"/>
        <v>00378522Dorton Elementary SchoolPo Box 260DortonKY41520</v>
      </c>
      <c r="B1251" s="29" t="s">
        <v>8225</v>
      </c>
      <c r="C1251" t="s">
        <v>3215</v>
      </c>
      <c r="D1251" t="s">
        <v>7547</v>
      </c>
      <c r="E1251" t="s">
        <v>2439</v>
      </c>
      <c r="F1251" t="s">
        <v>4986</v>
      </c>
      <c r="G1251" t="s">
        <v>2440</v>
      </c>
      <c r="H1251" t="s">
        <v>54</v>
      </c>
      <c r="I1251" t="s">
        <v>2441</v>
      </c>
      <c r="J1251" t="s">
        <v>1736</v>
      </c>
      <c r="K1251" t="s">
        <v>2439</v>
      </c>
      <c r="L1251" t="s">
        <v>9519</v>
      </c>
      <c r="M1251" t="s">
        <v>3133</v>
      </c>
      <c r="N1251" t="s">
        <v>10</v>
      </c>
      <c r="O1251" t="s">
        <v>54</v>
      </c>
      <c r="P1251" t="s">
        <v>946</v>
      </c>
      <c r="Q1251" t="s">
        <v>2663</v>
      </c>
      <c r="R1251" t="s">
        <v>1735</v>
      </c>
    </row>
    <row r="1252" spans="1:18" x14ac:dyDescent="0.25">
      <c r="A1252" s="28" t="str">
        <f t="shared" si="19"/>
        <v>00378522Johns Creek Elementary School8302 Meta HwyPikevilleKY41501</v>
      </c>
      <c r="B1252" s="29" t="s">
        <v>8225</v>
      </c>
      <c r="C1252" t="s">
        <v>3215</v>
      </c>
      <c r="D1252" t="s">
        <v>7548</v>
      </c>
      <c r="E1252" t="s">
        <v>2453</v>
      </c>
      <c r="F1252" t="s">
        <v>2454</v>
      </c>
      <c r="G1252" t="s">
        <v>2455</v>
      </c>
      <c r="H1252" t="s">
        <v>54</v>
      </c>
      <c r="I1252" t="s">
        <v>2456</v>
      </c>
      <c r="J1252" t="s">
        <v>1736</v>
      </c>
      <c r="K1252" t="s">
        <v>2453</v>
      </c>
      <c r="L1252" t="s">
        <v>9520</v>
      </c>
      <c r="M1252" t="s">
        <v>3133</v>
      </c>
      <c r="N1252" t="s">
        <v>10</v>
      </c>
      <c r="O1252" t="s">
        <v>54</v>
      </c>
      <c r="P1252" t="s">
        <v>946</v>
      </c>
      <c r="Q1252" t="s">
        <v>2663</v>
      </c>
      <c r="R1252" t="s">
        <v>1735</v>
      </c>
    </row>
    <row r="1253" spans="1:18" x14ac:dyDescent="0.25">
      <c r="A1253" s="28" t="str">
        <f t="shared" si="19"/>
        <v>00378522Valley ES163 Douglas ParkPikevilleKY41501</v>
      </c>
      <c r="B1253" s="29" t="s">
        <v>8225</v>
      </c>
      <c r="C1253" t="s">
        <v>3215</v>
      </c>
      <c r="D1253" t="s">
        <v>7549</v>
      </c>
      <c r="E1253" t="s">
        <v>5001</v>
      </c>
      <c r="F1253" t="s">
        <v>5002</v>
      </c>
      <c r="G1253" t="s">
        <v>2455</v>
      </c>
      <c r="H1253" t="s">
        <v>54</v>
      </c>
      <c r="I1253" t="s">
        <v>2456</v>
      </c>
      <c r="J1253" t="s">
        <v>1736</v>
      </c>
      <c r="K1253" t="s">
        <v>5001</v>
      </c>
      <c r="L1253" t="s">
        <v>9521</v>
      </c>
      <c r="M1253" t="s">
        <v>3133</v>
      </c>
      <c r="N1253" t="s">
        <v>10</v>
      </c>
      <c r="O1253" t="s">
        <v>54</v>
      </c>
      <c r="P1253" t="s">
        <v>946</v>
      </c>
      <c r="Q1253" t="s">
        <v>2663</v>
      </c>
      <c r="R1253" t="s">
        <v>1735</v>
      </c>
    </row>
    <row r="1254" spans="1:18" x14ac:dyDescent="0.25">
      <c r="A1254" s="28" t="str">
        <f t="shared" si="19"/>
        <v>00378522Valley ES163 Douglas ParkPikevilleKY41501</v>
      </c>
      <c r="B1254" s="29" t="s">
        <v>8225</v>
      </c>
      <c r="C1254" t="s">
        <v>3215</v>
      </c>
      <c r="D1254" t="s">
        <v>7550</v>
      </c>
      <c r="E1254" t="s">
        <v>5001</v>
      </c>
      <c r="F1254" t="s">
        <v>5002</v>
      </c>
      <c r="G1254" t="s">
        <v>2455</v>
      </c>
      <c r="H1254" t="s">
        <v>54</v>
      </c>
      <c r="I1254" t="s">
        <v>2456</v>
      </c>
      <c r="J1254" t="s">
        <v>1736</v>
      </c>
      <c r="K1254" t="s">
        <v>5001</v>
      </c>
      <c r="L1254" t="s">
        <v>9522</v>
      </c>
      <c r="M1254" t="s">
        <v>3133</v>
      </c>
      <c r="N1254" t="s">
        <v>10</v>
      </c>
      <c r="O1254" t="s">
        <v>54</v>
      </c>
      <c r="P1254" t="s">
        <v>946</v>
      </c>
      <c r="Q1254" t="s">
        <v>2663</v>
      </c>
      <c r="R1254" t="s">
        <v>1735</v>
      </c>
    </row>
    <row r="1255" spans="1:18" x14ac:dyDescent="0.25">
      <c r="A1255" s="28" t="str">
        <f t="shared" si="19"/>
        <v>00378522Powell Co School DistrictPo Box 430StantonKY40380</v>
      </c>
      <c r="B1255" s="29" t="s">
        <v>8225</v>
      </c>
      <c r="C1255" t="s">
        <v>3215</v>
      </c>
      <c r="D1255" t="s">
        <v>7551</v>
      </c>
      <c r="E1255" t="s">
        <v>2489</v>
      </c>
      <c r="F1255" t="s">
        <v>5017</v>
      </c>
      <c r="G1255" t="s">
        <v>2492</v>
      </c>
      <c r="H1255" t="s">
        <v>54</v>
      </c>
      <c r="I1255" t="s">
        <v>2493</v>
      </c>
      <c r="J1255" t="s">
        <v>1736</v>
      </c>
      <c r="K1255" t="s">
        <v>2489</v>
      </c>
      <c r="L1255" t="s">
        <v>9523</v>
      </c>
      <c r="M1255" t="s">
        <v>3133</v>
      </c>
      <c r="N1255" t="s">
        <v>10</v>
      </c>
      <c r="O1255" t="s">
        <v>54</v>
      </c>
      <c r="P1255" t="s">
        <v>946</v>
      </c>
      <c r="Q1255" t="s">
        <v>2663</v>
      </c>
      <c r="R1255" t="s">
        <v>1735</v>
      </c>
    </row>
    <row r="1256" spans="1:18" x14ac:dyDescent="0.25">
      <c r="A1256" s="28" t="str">
        <f t="shared" si="19"/>
        <v>00378522Powell Co School DistrictPo Box 430StantonKY40380</v>
      </c>
      <c r="B1256" s="29" t="s">
        <v>8225</v>
      </c>
      <c r="C1256" t="s">
        <v>3215</v>
      </c>
      <c r="D1256" t="s">
        <v>7552</v>
      </c>
      <c r="E1256" t="s">
        <v>2489</v>
      </c>
      <c r="F1256" t="s">
        <v>5017</v>
      </c>
      <c r="G1256" t="s">
        <v>2492</v>
      </c>
      <c r="H1256" t="s">
        <v>54</v>
      </c>
      <c r="I1256" t="s">
        <v>2493</v>
      </c>
      <c r="J1256" t="s">
        <v>1736</v>
      </c>
      <c r="K1256" t="s">
        <v>2489</v>
      </c>
      <c r="L1256" t="s">
        <v>9524</v>
      </c>
      <c r="M1256" t="s">
        <v>3133</v>
      </c>
      <c r="N1256" t="s">
        <v>10</v>
      </c>
      <c r="O1256" t="s">
        <v>54</v>
      </c>
      <c r="P1256" t="s">
        <v>946</v>
      </c>
      <c r="Q1256" t="s">
        <v>2663</v>
      </c>
      <c r="R1256" t="s">
        <v>1735</v>
      </c>
    </row>
    <row r="1257" spans="1:18" x14ac:dyDescent="0.25">
      <c r="A1257" s="28" t="str">
        <f t="shared" si="19"/>
        <v>00378522Blackberry Elementary School40 Big Blue Springs RdRansomKY41558</v>
      </c>
      <c r="B1257" s="29" t="s">
        <v>8225</v>
      </c>
      <c r="C1257" t="s">
        <v>3215</v>
      </c>
      <c r="D1257" t="s">
        <v>7553</v>
      </c>
      <c r="E1257" t="s">
        <v>2434</v>
      </c>
      <c r="F1257" t="s">
        <v>2435</v>
      </c>
      <c r="G1257" t="s">
        <v>2436</v>
      </c>
      <c r="H1257" t="s">
        <v>54</v>
      </c>
      <c r="I1257" t="s">
        <v>2437</v>
      </c>
      <c r="J1257" t="s">
        <v>1736</v>
      </c>
      <c r="K1257" t="s">
        <v>2434</v>
      </c>
      <c r="L1257" t="s">
        <v>9525</v>
      </c>
      <c r="M1257" t="s">
        <v>3133</v>
      </c>
      <c r="N1257" t="s">
        <v>10</v>
      </c>
      <c r="O1257" t="s">
        <v>54</v>
      </c>
      <c r="P1257" t="s">
        <v>946</v>
      </c>
      <c r="Q1257" t="s">
        <v>2663</v>
      </c>
      <c r="R1257" t="s">
        <v>1735</v>
      </c>
    </row>
    <row r="1258" spans="1:18" x14ac:dyDescent="0.25">
      <c r="A1258" s="28" t="str">
        <f t="shared" si="19"/>
        <v>00378522Southern Elementary School320 Fairgrounds RdFalmouthKY41040</v>
      </c>
      <c r="B1258" s="29" t="s">
        <v>8225</v>
      </c>
      <c r="C1258" t="s">
        <v>3215</v>
      </c>
      <c r="D1258" t="s">
        <v>7554</v>
      </c>
      <c r="E1258" t="s">
        <v>864</v>
      </c>
      <c r="F1258" t="s">
        <v>2398</v>
      </c>
      <c r="G1258" t="s">
        <v>2399</v>
      </c>
      <c r="H1258" t="s">
        <v>54</v>
      </c>
      <c r="I1258" t="s">
        <v>2400</v>
      </c>
      <c r="J1258" t="s">
        <v>1736</v>
      </c>
      <c r="K1258" t="s">
        <v>864</v>
      </c>
      <c r="L1258" t="s">
        <v>9526</v>
      </c>
      <c r="M1258" t="s">
        <v>3133</v>
      </c>
      <c r="N1258" t="s">
        <v>10</v>
      </c>
      <c r="O1258" t="s">
        <v>54</v>
      </c>
      <c r="P1258" t="s">
        <v>946</v>
      </c>
      <c r="Q1258" t="s">
        <v>2663</v>
      </c>
      <c r="R1258" t="s">
        <v>1735</v>
      </c>
    </row>
    <row r="1259" spans="1:18" x14ac:dyDescent="0.25">
      <c r="A1259" s="28" t="str">
        <f t="shared" si="19"/>
        <v>00378522Belfry Elementary School170 State Highway 319BelfryKY41514</v>
      </c>
      <c r="B1259" s="29" t="s">
        <v>8225</v>
      </c>
      <c r="C1259" t="s">
        <v>3215</v>
      </c>
      <c r="D1259" t="s">
        <v>7555</v>
      </c>
      <c r="E1259" t="s">
        <v>4995</v>
      </c>
      <c r="F1259" t="s">
        <v>2472</v>
      </c>
      <c r="G1259" t="s">
        <v>2473</v>
      </c>
      <c r="H1259" t="s">
        <v>54</v>
      </c>
      <c r="I1259" t="s">
        <v>2474</v>
      </c>
      <c r="J1259" t="s">
        <v>1736</v>
      </c>
      <c r="K1259" t="s">
        <v>4995</v>
      </c>
      <c r="L1259" t="s">
        <v>9527</v>
      </c>
      <c r="M1259" t="s">
        <v>3133</v>
      </c>
      <c r="N1259" t="s">
        <v>10</v>
      </c>
      <c r="O1259" t="s">
        <v>54</v>
      </c>
      <c r="P1259" t="s">
        <v>946</v>
      </c>
      <c r="Q1259" t="s">
        <v>2663</v>
      </c>
      <c r="R1259" t="s">
        <v>1735</v>
      </c>
    </row>
    <row r="1260" spans="1:18" x14ac:dyDescent="0.25">
      <c r="A1260" s="28" t="str">
        <f t="shared" si="19"/>
        <v>00378522Kimper Elementary School8151 State Highway 194 EKimperKY41539</v>
      </c>
      <c r="B1260" s="29" t="s">
        <v>8225</v>
      </c>
      <c r="C1260" t="s">
        <v>3215</v>
      </c>
      <c r="D1260" t="s">
        <v>7556</v>
      </c>
      <c r="E1260" t="s">
        <v>2458</v>
      </c>
      <c r="F1260" t="s">
        <v>2459</v>
      </c>
      <c r="G1260" t="s">
        <v>2460</v>
      </c>
      <c r="H1260" t="s">
        <v>54</v>
      </c>
      <c r="I1260" t="s">
        <v>2461</v>
      </c>
      <c r="J1260" t="s">
        <v>1736</v>
      </c>
      <c r="K1260" t="s">
        <v>2458</v>
      </c>
      <c r="L1260" t="s">
        <v>9528</v>
      </c>
      <c r="M1260" t="s">
        <v>3133</v>
      </c>
      <c r="N1260" t="s">
        <v>10</v>
      </c>
      <c r="O1260" t="s">
        <v>54</v>
      </c>
      <c r="P1260" t="s">
        <v>946</v>
      </c>
      <c r="Q1260" t="s">
        <v>2663</v>
      </c>
      <c r="R1260" t="s">
        <v>1735</v>
      </c>
    </row>
    <row r="1261" spans="1:18" x14ac:dyDescent="0.25">
      <c r="A1261" s="28" t="str">
        <f t="shared" si="19"/>
        <v>00378522Western ES1901 Frankfort RdGeorgetownKY40324</v>
      </c>
      <c r="B1261" s="29" t="s">
        <v>8225</v>
      </c>
      <c r="C1261" t="s">
        <v>3215</v>
      </c>
      <c r="D1261" t="s">
        <v>7557</v>
      </c>
      <c r="E1261" t="s">
        <v>4875</v>
      </c>
      <c r="F1261" t="s">
        <v>2628</v>
      </c>
      <c r="G1261" t="s">
        <v>2610</v>
      </c>
      <c r="H1261" t="s">
        <v>54</v>
      </c>
      <c r="I1261" t="s">
        <v>2611</v>
      </c>
      <c r="J1261" t="s">
        <v>1736</v>
      </c>
      <c r="K1261" t="s">
        <v>4875</v>
      </c>
      <c r="L1261" t="s">
        <v>9529</v>
      </c>
      <c r="M1261" t="s">
        <v>3133</v>
      </c>
      <c r="N1261" t="s">
        <v>10</v>
      </c>
      <c r="O1261" t="s">
        <v>54</v>
      </c>
      <c r="P1261" t="s">
        <v>946</v>
      </c>
      <c r="Q1261" t="s">
        <v>2663</v>
      </c>
      <c r="R1261" t="s">
        <v>1735</v>
      </c>
    </row>
    <row r="1262" spans="1:18" x14ac:dyDescent="0.25">
      <c r="A1262" s="28" t="str">
        <f t="shared" si="19"/>
        <v>00378522Clear Creek Elementary School279 Chapel HlShelbyvilleKY40065</v>
      </c>
      <c r="B1262" s="29" t="s">
        <v>8225</v>
      </c>
      <c r="C1262" t="s">
        <v>3215</v>
      </c>
      <c r="D1262" t="s">
        <v>7558</v>
      </c>
      <c r="E1262" t="s">
        <v>2632</v>
      </c>
      <c r="F1262" t="s">
        <v>2633</v>
      </c>
      <c r="G1262" t="s">
        <v>2634</v>
      </c>
      <c r="H1262" t="s">
        <v>54</v>
      </c>
      <c r="I1262" t="s">
        <v>2635</v>
      </c>
      <c r="J1262" t="s">
        <v>1736</v>
      </c>
      <c r="K1262" t="s">
        <v>2632</v>
      </c>
      <c r="L1262" t="s">
        <v>9530</v>
      </c>
      <c r="M1262" t="s">
        <v>3133</v>
      </c>
      <c r="N1262" t="s">
        <v>10</v>
      </c>
      <c r="O1262" t="s">
        <v>54</v>
      </c>
      <c r="P1262" t="s">
        <v>946</v>
      </c>
      <c r="Q1262" t="s">
        <v>2663</v>
      </c>
      <c r="R1262" t="s">
        <v>1735</v>
      </c>
    </row>
    <row r="1263" spans="1:18" x14ac:dyDescent="0.25">
      <c r="A1263" s="28" t="str">
        <f t="shared" si="19"/>
        <v>00378522Spencer Co Elementary School1265 Mount Washington RdTaylorsvilleKY40071</v>
      </c>
      <c r="B1263" s="29" t="s">
        <v>8225</v>
      </c>
      <c r="C1263" t="s">
        <v>3215</v>
      </c>
      <c r="D1263" t="s">
        <v>7559</v>
      </c>
      <c r="E1263" t="s">
        <v>2679</v>
      </c>
      <c r="F1263" t="s">
        <v>2680</v>
      </c>
      <c r="G1263" t="s">
        <v>2681</v>
      </c>
      <c r="H1263" t="s">
        <v>54</v>
      </c>
      <c r="I1263" t="s">
        <v>2682</v>
      </c>
      <c r="J1263" t="s">
        <v>1736</v>
      </c>
      <c r="K1263" t="s">
        <v>2679</v>
      </c>
      <c r="L1263" t="s">
        <v>9531</v>
      </c>
      <c r="M1263" t="s">
        <v>3133</v>
      </c>
      <c r="N1263" t="s">
        <v>10</v>
      </c>
      <c r="O1263" t="s">
        <v>54</v>
      </c>
      <c r="P1263" t="s">
        <v>946</v>
      </c>
      <c r="Q1263" t="s">
        <v>2663</v>
      </c>
      <c r="R1263" t="s">
        <v>1735</v>
      </c>
    </row>
    <row r="1264" spans="1:18" x14ac:dyDescent="0.25">
      <c r="A1264" s="28" t="str">
        <f t="shared" si="19"/>
        <v>00378522Pikeville Elementary School105 Bailey BlvdPikevilleKY41501</v>
      </c>
      <c r="B1264" s="29" t="s">
        <v>8225</v>
      </c>
      <c r="C1264" t="s">
        <v>3215</v>
      </c>
      <c r="D1264" t="s">
        <v>7560</v>
      </c>
      <c r="E1264" t="s">
        <v>2481</v>
      </c>
      <c r="F1264" t="s">
        <v>2482</v>
      </c>
      <c r="G1264" t="s">
        <v>2455</v>
      </c>
      <c r="H1264" t="s">
        <v>54</v>
      </c>
      <c r="I1264" t="s">
        <v>2456</v>
      </c>
      <c r="J1264" t="s">
        <v>1736</v>
      </c>
      <c r="K1264" t="s">
        <v>2481</v>
      </c>
      <c r="L1264" t="s">
        <v>9532</v>
      </c>
      <c r="M1264" t="s">
        <v>3133</v>
      </c>
      <c r="N1264" t="s">
        <v>10</v>
      </c>
      <c r="O1264" t="s">
        <v>54</v>
      </c>
      <c r="P1264" t="s">
        <v>946</v>
      </c>
      <c r="Q1264" t="s">
        <v>2663</v>
      </c>
      <c r="R1264" t="s">
        <v>1735</v>
      </c>
    </row>
    <row r="1265" spans="1:18" x14ac:dyDescent="0.25">
      <c r="A1265" s="28" t="str">
        <f t="shared" si="19"/>
        <v>00378522Rockcastle Co School District245 Richmond StMount VernonKY40456</v>
      </c>
      <c r="B1265" s="29" t="s">
        <v>8225</v>
      </c>
      <c r="C1265" t="s">
        <v>3215</v>
      </c>
      <c r="D1265" t="s">
        <v>7561</v>
      </c>
      <c r="E1265" t="s">
        <v>2548</v>
      </c>
      <c r="F1265" t="s">
        <v>3175</v>
      </c>
      <c r="G1265" t="s">
        <v>8</v>
      </c>
      <c r="H1265" t="s">
        <v>54</v>
      </c>
      <c r="I1265" t="s">
        <v>2555</v>
      </c>
      <c r="J1265" t="s">
        <v>1736</v>
      </c>
      <c r="K1265" t="s">
        <v>2548</v>
      </c>
      <c r="L1265" t="s">
        <v>9533</v>
      </c>
      <c r="M1265" t="s">
        <v>3133</v>
      </c>
      <c r="N1265" t="s">
        <v>10</v>
      </c>
      <c r="O1265" t="s">
        <v>54</v>
      </c>
      <c r="P1265" t="s">
        <v>946</v>
      </c>
      <c r="Q1265" t="s">
        <v>2663</v>
      </c>
      <c r="R1265" t="s">
        <v>1735</v>
      </c>
    </row>
    <row r="1266" spans="1:18" x14ac:dyDescent="0.25">
      <c r="A1266" s="28" t="str">
        <f t="shared" si="19"/>
        <v>00378522Clay City Elementary School4901 Main StClay CityKY40312</v>
      </c>
      <c r="B1266" s="29" t="s">
        <v>8225</v>
      </c>
      <c r="C1266" t="s">
        <v>3215</v>
      </c>
      <c r="D1266" t="s">
        <v>7562</v>
      </c>
      <c r="E1266" t="s">
        <v>2495</v>
      </c>
      <c r="F1266" t="s">
        <v>2496</v>
      </c>
      <c r="G1266" t="s">
        <v>2497</v>
      </c>
      <c r="H1266" t="s">
        <v>54</v>
      </c>
      <c r="I1266" t="s">
        <v>2498</v>
      </c>
      <c r="J1266" t="s">
        <v>1736</v>
      </c>
      <c r="K1266" t="s">
        <v>2495</v>
      </c>
      <c r="L1266" t="s">
        <v>9534</v>
      </c>
      <c r="M1266" t="s">
        <v>3133</v>
      </c>
      <c r="N1266" t="s">
        <v>10</v>
      </c>
      <c r="O1266" t="s">
        <v>54</v>
      </c>
      <c r="P1266" t="s">
        <v>946</v>
      </c>
      <c r="Q1266" t="s">
        <v>2663</v>
      </c>
      <c r="R1266" t="s">
        <v>1735</v>
      </c>
    </row>
    <row r="1267" spans="1:18" x14ac:dyDescent="0.25">
      <c r="A1267" s="28" t="str">
        <f t="shared" si="19"/>
        <v>00378522Science Hill ES6007 N Highway 27Science HillKY42553</v>
      </c>
      <c r="B1267" s="29" t="s">
        <v>8225</v>
      </c>
      <c r="C1267" t="s">
        <v>3215</v>
      </c>
      <c r="D1267" t="s">
        <v>7563</v>
      </c>
      <c r="E1267" t="s">
        <v>5082</v>
      </c>
      <c r="F1267" t="s">
        <v>2603</v>
      </c>
      <c r="G1267" t="s">
        <v>2604</v>
      </c>
      <c r="H1267" t="s">
        <v>54</v>
      </c>
      <c r="I1267" t="s">
        <v>2605</v>
      </c>
      <c r="J1267" t="s">
        <v>1736</v>
      </c>
      <c r="K1267" t="s">
        <v>5082</v>
      </c>
      <c r="L1267" t="s">
        <v>9535</v>
      </c>
      <c r="M1267" t="s">
        <v>3133</v>
      </c>
      <c r="N1267" t="s">
        <v>10</v>
      </c>
      <c r="O1267" t="s">
        <v>54</v>
      </c>
      <c r="P1267" t="s">
        <v>946</v>
      </c>
      <c r="Q1267" t="s">
        <v>2663</v>
      </c>
      <c r="R1267" t="s">
        <v>1735</v>
      </c>
    </row>
    <row r="1268" spans="1:18" x14ac:dyDescent="0.25">
      <c r="A1268" s="28" t="str">
        <f t="shared" si="19"/>
        <v>00378522Russell Springs ES1554 N Highway 127Russell SpgsKY42642</v>
      </c>
      <c r="B1268" s="29" t="s">
        <v>8225</v>
      </c>
      <c r="C1268" t="s">
        <v>3215</v>
      </c>
      <c r="D1268" t="s">
        <v>7564</v>
      </c>
      <c r="E1268" t="s">
        <v>5065</v>
      </c>
      <c r="F1268" t="s">
        <v>2585</v>
      </c>
      <c r="G1268" t="s">
        <v>2586</v>
      </c>
      <c r="H1268" t="s">
        <v>54</v>
      </c>
      <c r="I1268" t="s">
        <v>2587</v>
      </c>
      <c r="J1268" t="s">
        <v>1736</v>
      </c>
      <c r="K1268" t="s">
        <v>5065</v>
      </c>
      <c r="L1268" t="s">
        <v>9536</v>
      </c>
      <c r="M1268" t="s">
        <v>3133</v>
      </c>
      <c r="N1268" t="s">
        <v>10</v>
      </c>
      <c r="O1268" t="s">
        <v>54</v>
      </c>
      <c r="P1268" t="s">
        <v>946</v>
      </c>
      <c r="Q1268" t="s">
        <v>2663</v>
      </c>
      <c r="R1268" t="s">
        <v>1735</v>
      </c>
    </row>
    <row r="1269" spans="1:18" x14ac:dyDescent="0.25">
      <c r="A1269" s="28" t="str">
        <f t="shared" si="19"/>
        <v>00378522Mt Vernon Elementary SchoolPo Box 1530Mount VernonKY40456</v>
      </c>
      <c r="B1269" s="29" t="s">
        <v>8225</v>
      </c>
      <c r="C1269" t="s">
        <v>3215</v>
      </c>
      <c r="D1269" t="s">
        <v>7565</v>
      </c>
      <c r="E1269" t="s">
        <v>2554</v>
      </c>
      <c r="F1269" t="s">
        <v>5046</v>
      </c>
      <c r="G1269" t="s">
        <v>8</v>
      </c>
      <c r="H1269" t="s">
        <v>54</v>
      </c>
      <c r="I1269" t="s">
        <v>2555</v>
      </c>
      <c r="J1269" t="s">
        <v>1736</v>
      </c>
      <c r="K1269" t="s">
        <v>2554</v>
      </c>
      <c r="L1269" t="s">
        <v>9537</v>
      </c>
      <c r="M1269" t="s">
        <v>3133</v>
      </c>
      <c r="N1269" t="s">
        <v>10</v>
      </c>
      <c r="O1269" t="s">
        <v>54</v>
      </c>
      <c r="P1269" t="s">
        <v>946</v>
      </c>
      <c r="Q1269" t="s">
        <v>2663</v>
      </c>
      <c r="R1269" t="s">
        <v>1735</v>
      </c>
    </row>
    <row r="1270" spans="1:18" x14ac:dyDescent="0.25">
      <c r="A1270" s="28" t="str">
        <f t="shared" si="19"/>
        <v>00378522Burnside Elementary School435 E Lakeshore DrBurnsideKY42519</v>
      </c>
      <c r="B1270" s="29" t="s">
        <v>8225</v>
      </c>
      <c r="C1270" t="s">
        <v>3215</v>
      </c>
      <c r="D1270" t="s">
        <v>7566</v>
      </c>
      <c r="E1270" t="s">
        <v>2504</v>
      </c>
      <c r="F1270" t="s">
        <v>2505</v>
      </c>
      <c r="G1270" t="s">
        <v>2506</v>
      </c>
      <c r="H1270" t="s">
        <v>54</v>
      </c>
      <c r="I1270" t="s">
        <v>2507</v>
      </c>
      <c r="J1270" t="s">
        <v>1736</v>
      </c>
      <c r="K1270" t="s">
        <v>2504</v>
      </c>
      <c r="L1270" t="s">
        <v>9538</v>
      </c>
      <c r="M1270" t="s">
        <v>3133</v>
      </c>
      <c r="N1270" t="s">
        <v>10</v>
      </c>
      <c r="O1270" t="s">
        <v>54</v>
      </c>
      <c r="P1270" t="s">
        <v>946</v>
      </c>
      <c r="Q1270" t="s">
        <v>2663</v>
      </c>
      <c r="R1270" t="s">
        <v>1735</v>
      </c>
    </row>
    <row r="1271" spans="1:18" x14ac:dyDescent="0.25">
      <c r="A1271" s="28" t="str">
        <f t="shared" si="19"/>
        <v>00378522Robertson Co School1760 Sardis RdMount OlivetKY41064</v>
      </c>
      <c r="B1271" s="29" t="s">
        <v>8225</v>
      </c>
      <c r="C1271" t="s">
        <v>3215</v>
      </c>
      <c r="D1271" t="s">
        <v>7567</v>
      </c>
      <c r="E1271" t="s">
        <v>2543</v>
      </c>
      <c r="F1271" t="s">
        <v>2544</v>
      </c>
      <c r="G1271" t="s">
        <v>2545</v>
      </c>
      <c r="H1271" t="s">
        <v>54</v>
      </c>
      <c r="I1271" t="s">
        <v>2546</v>
      </c>
      <c r="J1271" t="s">
        <v>1736</v>
      </c>
      <c r="K1271" t="s">
        <v>2543</v>
      </c>
      <c r="L1271" t="s">
        <v>9539</v>
      </c>
      <c r="M1271" t="s">
        <v>3133</v>
      </c>
      <c r="N1271" t="s">
        <v>10</v>
      </c>
      <c r="O1271" t="s">
        <v>54</v>
      </c>
      <c r="P1271" t="s">
        <v>946</v>
      </c>
      <c r="Q1271" t="s">
        <v>2663</v>
      </c>
      <c r="R1271" t="s">
        <v>1735</v>
      </c>
    </row>
    <row r="1272" spans="1:18" x14ac:dyDescent="0.25">
      <c r="A1272" s="28" t="str">
        <f t="shared" si="19"/>
        <v>00378522Eubank Elementary School285 W Highway 70EubankKY42567</v>
      </c>
      <c r="B1272" s="29" t="s">
        <v>8225</v>
      </c>
      <c r="C1272" t="s">
        <v>3215</v>
      </c>
      <c r="D1272" t="s">
        <v>7568</v>
      </c>
      <c r="E1272" t="s">
        <v>2509</v>
      </c>
      <c r="F1272" t="s">
        <v>2510</v>
      </c>
      <c r="G1272" t="s">
        <v>2511</v>
      </c>
      <c r="H1272" t="s">
        <v>54</v>
      </c>
      <c r="I1272" t="s">
        <v>2512</v>
      </c>
      <c r="J1272" t="s">
        <v>1736</v>
      </c>
      <c r="K1272" t="s">
        <v>2509</v>
      </c>
      <c r="L1272" t="s">
        <v>9540</v>
      </c>
      <c r="M1272" t="s">
        <v>3133</v>
      </c>
      <c r="N1272" t="s">
        <v>10</v>
      </c>
      <c r="O1272" t="s">
        <v>54</v>
      </c>
      <c r="P1272" t="s">
        <v>946</v>
      </c>
      <c r="Q1272" t="s">
        <v>2663</v>
      </c>
      <c r="R1272" t="s">
        <v>1735</v>
      </c>
    </row>
    <row r="1273" spans="1:18" x14ac:dyDescent="0.25">
      <c r="A1273" s="28" t="str">
        <f t="shared" si="19"/>
        <v>00378522Jamestown Elementary School342 S Main StJamestownKY42629</v>
      </c>
      <c r="B1273" s="29" t="s">
        <v>8225</v>
      </c>
      <c r="C1273" t="s">
        <v>3215</v>
      </c>
      <c r="D1273" t="s">
        <v>7569</v>
      </c>
      <c r="E1273" t="s">
        <v>2580</v>
      </c>
      <c r="F1273" t="s">
        <v>2581</v>
      </c>
      <c r="G1273" t="s">
        <v>2582</v>
      </c>
      <c r="H1273" t="s">
        <v>54</v>
      </c>
      <c r="I1273" t="s">
        <v>2583</v>
      </c>
      <c r="J1273" t="s">
        <v>1736</v>
      </c>
      <c r="K1273" t="s">
        <v>2580</v>
      </c>
      <c r="L1273" t="s">
        <v>9541</v>
      </c>
      <c r="M1273" t="s">
        <v>3133</v>
      </c>
      <c r="N1273" t="s">
        <v>10</v>
      </c>
      <c r="O1273" t="s">
        <v>54</v>
      </c>
      <c r="P1273" t="s">
        <v>946</v>
      </c>
      <c r="Q1273" t="s">
        <v>2663</v>
      </c>
      <c r="R1273" t="s">
        <v>1735</v>
      </c>
    </row>
    <row r="1274" spans="1:18" x14ac:dyDescent="0.25">
      <c r="A1274" s="28" t="str">
        <f t="shared" si="19"/>
        <v>00378522Roundstone ES6701 N Wilderness RdMount VernonKY40456</v>
      </c>
      <c r="B1274" s="29" t="s">
        <v>8225</v>
      </c>
      <c r="C1274" t="s">
        <v>3215</v>
      </c>
      <c r="D1274" t="s">
        <v>7570</v>
      </c>
      <c r="E1274" t="s">
        <v>5045</v>
      </c>
      <c r="F1274" t="s">
        <v>2557</v>
      </c>
      <c r="G1274" t="s">
        <v>8</v>
      </c>
      <c r="H1274" t="s">
        <v>54</v>
      </c>
      <c r="I1274" t="s">
        <v>2555</v>
      </c>
      <c r="J1274" t="s">
        <v>1736</v>
      </c>
      <c r="K1274" t="s">
        <v>5045</v>
      </c>
      <c r="L1274" t="s">
        <v>9542</v>
      </c>
      <c r="M1274" t="s">
        <v>3133</v>
      </c>
      <c r="N1274" t="s">
        <v>10</v>
      </c>
      <c r="O1274" t="s">
        <v>54</v>
      </c>
      <c r="P1274" t="s">
        <v>946</v>
      </c>
      <c r="Q1274" t="s">
        <v>2663</v>
      </c>
      <c r="R1274" t="s">
        <v>1735</v>
      </c>
    </row>
    <row r="1275" spans="1:18" x14ac:dyDescent="0.25">
      <c r="A1275" s="28" t="str">
        <f t="shared" si="19"/>
        <v>00378522Tildon Hogge Elementary School5955 Cranston RdMoreheadKY40351</v>
      </c>
      <c r="B1275" s="29" t="s">
        <v>8225</v>
      </c>
      <c r="C1275" t="s">
        <v>3215</v>
      </c>
      <c r="D1275" t="s">
        <v>7571</v>
      </c>
      <c r="E1275" t="s">
        <v>2573</v>
      </c>
      <c r="F1275" t="s">
        <v>2574</v>
      </c>
      <c r="G1275" t="s">
        <v>2568</v>
      </c>
      <c r="H1275" t="s">
        <v>54</v>
      </c>
      <c r="I1275" t="s">
        <v>2569</v>
      </c>
      <c r="J1275" t="s">
        <v>1736</v>
      </c>
      <c r="K1275" t="s">
        <v>2573</v>
      </c>
      <c r="L1275" t="s">
        <v>9543</v>
      </c>
      <c r="M1275" t="s">
        <v>3133</v>
      </c>
      <c r="N1275" t="s">
        <v>10</v>
      </c>
      <c r="O1275" t="s">
        <v>54</v>
      </c>
      <c r="P1275" t="s">
        <v>946</v>
      </c>
      <c r="Q1275" t="s">
        <v>2663</v>
      </c>
      <c r="R1275" t="s">
        <v>1735</v>
      </c>
    </row>
    <row r="1276" spans="1:18" x14ac:dyDescent="0.25">
      <c r="A1276" s="28" t="str">
        <f t="shared" ref="A1276:A1339" si="20">R1276&amp;K1276&amp;F1276&amp;G1276&amp;H1276&amp;I1276</f>
        <v>00378522Northern ES3600 Cincinnati RdGeorgetownKY40324</v>
      </c>
      <c r="B1276" s="29" t="s">
        <v>8225</v>
      </c>
      <c r="C1276" t="s">
        <v>3215</v>
      </c>
      <c r="D1276" t="s">
        <v>7572</v>
      </c>
      <c r="E1276" t="s">
        <v>5086</v>
      </c>
      <c r="F1276" t="s">
        <v>2619</v>
      </c>
      <c r="G1276" t="s">
        <v>2610</v>
      </c>
      <c r="H1276" t="s">
        <v>54</v>
      </c>
      <c r="I1276" t="s">
        <v>2611</v>
      </c>
      <c r="J1276" t="s">
        <v>1736</v>
      </c>
      <c r="K1276" t="s">
        <v>5086</v>
      </c>
      <c r="L1276" t="s">
        <v>9544</v>
      </c>
      <c r="M1276" t="s">
        <v>3133</v>
      </c>
      <c r="N1276" t="s">
        <v>10</v>
      </c>
      <c r="O1276" t="s">
        <v>54</v>
      </c>
      <c r="P1276" t="s">
        <v>946</v>
      </c>
      <c r="Q1276" t="s">
        <v>2663</v>
      </c>
      <c r="R1276" t="s">
        <v>1735</v>
      </c>
    </row>
    <row r="1277" spans="1:18" x14ac:dyDescent="0.25">
      <c r="A1277" s="28" t="str">
        <f t="shared" si="20"/>
        <v>00378522Clearfield Elementary School460 McBrayer RdClearfieldKY40313</v>
      </c>
      <c r="B1277" s="29" t="s">
        <v>8225</v>
      </c>
      <c r="C1277" t="s">
        <v>3215</v>
      </c>
      <c r="D1277" t="s">
        <v>7573</v>
      </c>
      <c r="E1277" t="s">
        <v>2561</v>
      </c>
      <c r="F1277" t="s">
        <v>2562</v>
      </c>
      <c r="G1277" t="s">
        <v>2563</v>
      </c>
      <c r="H1277" t="s">
        <v>54</v>
      </c>
      <c r="I1277" t="s">
        <v>2564</v>
      </c>
      <c r="J1277" t="s">
        <v>1736</v>
      </c>
      <c r="K1277" t="s">
        <v>2561</v>
      </c>
      <c r="L1277" t="s">
        <v>9545</v>
      </c>
      <c r="M1277" t="s">
        <v>3133</v>
      </c>
      <c r="N1277" t="s">
        <v>10</v>
      </c>
      <c r="O1277" t="s">
        <v>54</v>
      </c>
      <c r="P1277" t="s">
        <v>946</v>
      </c>
      <c r="Q1277" t="s">
        <v>2663</v>
      </c>
      <c r="R1277" t="s">
        <v>1735</v>
      </c>
    </row>
    <row r="1278" spans="1:18" x14ac:dyDescent="0.25">
      <c r="A1278" s="28" t="str">
        <f t="shared" si="20"/>
        <v>00378522Stamping Ground Elementary Sch3233 Main StStamping GrdKY40379</v>
      </c>
      <c r="B1278" s="29" t="s">
        <v>8225</v>
      </c>
      <c r="C1278" t="s">
        <v>3215</v>
      </c>
      <c r="D1278" t="s">
        <v>7574</v>
      </c>
      <c r="E1278" t="s">
        <v>2623</v>
      </c>
      <c r="F1278" t="s">
        <v>2624</v>
      </c>
      <c r="G1278" t="s">
        <v>2625</v>
      </c>
      <c r="H1278" t="s">
        <v>54</v>
      </c>
      <c r="I1278" t="s">
        <v>2626</v>
      </c>
      <c r="J1278" t="s">
        <v>1736</v>
      </c>
      <c r="K1278" t="s">
        <v>2623</v>
      </c>
      <c r="L1278" t="s">
        <v>9546</v>
      </c>
      <c r="M1278" t="s">
        <v>3133</v>
      </c>
      <c r="N1278" t="s">
        <v>10</v>
      </c>
      <c r="O1278" t="s">
        <v>54</v>
      </c>
      <c r="P1278" t="s">
        <v>946</v>
      </c>
      <c r="Q1278" t="s">
        <v>2663</v>
      </c>
      <c r="R1278" t="s">
        <v>1735</v>
      </c>
    </row>
    <row r="1279" spans="1:18" x14ac:dyDescent="0.25">
      <c r="A1279" s="28" t="str">
        <f t="shared" si="20"/>
        <v>00378522Painted Stone Elem School150 Warriors WayShelbyvilleKY40065</v>
      </c>
      <c r="B1279" s="29" t="s">
        <v>8225</v>
      </c>
      <c r="C1279" t="s">
        <v>3215</v>
      </c>
      <c r="D1279" t="s">
        <v>7575</v>
      </c>
      <c r="E1279" t="s">
        <v>2641</v>
      </c>
      <c r="F1279" t="s">
        <v>2642</v>
      </c>
      <c r="G1279" t="s">
        <v>2634</v>
      </c>
      <c r="H1279" t="s">
        <v>54</v>
      </c>
      <c r="I1279" t="s">
        <v>2635</v>
      </c>
      <c r="J1279" t="s">
        <v>1736</v>
      </c>
      <c r="K1279" t="s">
        <v>2641</v>
      </c>
      <c r="L1279" t="s">
        <v>9547</v>
      </c>
      <c r="M1279" t="s">
        <v>3133</v>
      </c>
      <c r="N1279" t="s">
        <v>10</v>
      </c>
      <c r="O1279" t="s">
        <v>54</v>
      </c>
      <c r="P1279" t="s">
        <v>946</v>
      </c>
      <c r="Q1279" t="s">
        <v>2663</v>
      </c>
      <c r="R1279" t="s">
        <v>1735</v>
      </c>
    </row>
    <row r="1280" spans="1:18" x14ac:dyDescent="0.25">
      <c r="A1280" s="28" t="str">
        <f t="shared" si="20"/>
        <v>00378522Salem ES1409 S Highway 76Russell SpgsKY42642</v>
      </c>
      <c r="B1280" s="29" t="s">
        <v>8225</v>
      </c>
      <c r="C1280" t="s">
        <v>3215</v>
      </c>
      <c r="D1280" t="s">
        <v>7576</v>
      </c>
      <c r="E1280" t="s">
        <v>5066</v>
      </c>
      <c r="F1280" t="s">
        <v>2589</v>
      </c>
      <c r="G1280" t="s">
        <v>2586</v>
      </c>
      <c r="H1280" t="s">
        <v>54</v>
      </c>
      <c r="I1280" t="s">
        <v>2587</v>
      </c>
      <c r="J1280" t="s">
        <v>1736</v>
      </c>
      <c r="K1280" t="s">
        <v>5066</v>
      </c>
      <c r="L1280" t="s">
        <v>9548</v>
      </c>
      <c r="M1280" t="s">
        <v>3133</v>
      </c>
      <c r="N1280" t="s">
        <v>10</v>
      </c>
      <c r="O1280" t="s">
        <v>54</v>
      </c>
      <c r="P1280" t="s">
        <v>946</v>
      </c>
      <c r="Q1280" t="s">
        <v>2663</v>
      </c>
      <c r="R1280" t="s">
        <v>1735</v>
      </c>
    </row>
    <row r="1281" spans="1:18" x14ac:dyDescent="0.25">
      <c r="A1281" s="28" t="str">
        <f t="shared" si="20"/>
        <v>00378522Salem ES1409 S Highway 76Russell SpgsKY42642</v>
      </c>
      <c r="B1281" s="29" t="s">
        <v>8225</v>
      </c>
      <c r="C1281" t="s">
        <v>3215</v>
      </c>
      <c r="D1281" t="s">
        <v>7577</v>
      </c>
      <c r="E1281" t="s">
        <v>5066</v>
      </c>
      <c r="F1281" t="s">
        <v>2589</v>
      </c>
      <c r="G1281" t="s">
        <v>2586</v>
      </c>
      <c r="H1281" t="s">
        <v>54</v>
      </c>
      <c r="I1281" t="s">
        <v>2587</v>
      </c>
      <c r="J1281" t="s">
        <v>1736</v>
      </c>
      <c r="K1281" t="s">
        <v>5066</v>
      </c>
      <c r="L1281" t="s">
        <v>9549</v>
      </c>
      <c r="M1281" t="s">
        <v>3133</v>
      </c>
      <c r="N1281" t="s">
        <v>10</v>
      </c>
      <c r="O1281" t="s">
        <v>54</v>
      </c>
      <c r="P1281" t="s">
        <v>946</v>
      </c>
      <c r="Q1281" t="s">
        <v>2663</v>
      </c>
      <c r="R1281" t="s">
        <v>1735</v>
      </c>
    </row>
    <row r="1282" spans="1:18" x14ac:dyDescent="0.25">
      <c r="A1282" s="28" t="str">
        <f t="shared" si="20"/>
        <v>00378522Cumberland Trace Elem School830 Cumberland Trace RdBowling GreenKY42103</v>
      </c>
      <c r="B1282" s="29" t="s">
        <v>8225</v>
      </c>
      <c r="C1282" t="s">
        <v>3215</v>
      </c>
      <c r="D1282" t="s">
        <v>7578</v>
      </c>
      <c r="E1282" t="s">
        <v>2755</v>
      </c>
      <c r="F1282" t="s">
        <v>2756</v>
      </c>
      <c r="G1282" t="s">
        <v>267</v>
      </c>
      <c r="H1282" t="s">
        <v>54</v>
      </c>
      <c r="I1282" t="s">
        <v>275</v>
      </c>
      <c r="J1282" t="s">
        <v>1736</v>
      </c>
      <c r="K1282" t="s">
        <v>2755</v>
      </c>
      <c r="L1282" t="s">
        <v>9550</v>
      </c>
      <c r="M1282" t="s">
        <v>3133</v>
      </c>
      <c r="N1282" t="s">
        <v>10</v>
      </c>
      <c r="O1282" t="s">
        <v>54</v>
      </c>
      <c r="P1282" t="s">
        <v>946</v>
      </c>
      <c r="Q1282" t="s">
        <v>2663</v>
      </c>
      <c r="R1282" t="s">
        <v>1735</v>
      </c>
    </row>
    <row r="1283" spans="1:18" x14ac:dyDescent="0.25">
      <c r="A1283" s="28" t="str">
        <f t="shared" si="20"/>
        <v>00378522Eastern ES3407 Newtown PikeGeorgetownKY40324</v>
      </c>
      <c r="B1283" s="29" t="s">
        <v>8225</v>
      </c>
      <c r="C1283" t="s">
        <v>3215</v>
      </c>
      <c r="D1283" t="s">
        <v>7579</v>
      </c>
      <c r="E1283" t="s">
        <v>5089</v>
      </c>
      <c r="F1283" t="s">
        <v>2613</v>
      </c>
      <c r="G1283" t="s">
        <v>2610</v>
      </c>
      <c r="H1283" t="s">
        <v>54</v>
      </c>
      <c r="I1283" t="s">
        <v>2611</v>
      </c>
      <c r="J1283" t="s">
        <v>1736</v>
      </c>
      <c r="K1283" t="s">
        <v>5089</v>
      </c>
      <c r="L1283" t="s">
        <v>9551</v>
      </c>
      <c r="M1283" t="s">
        <v>3133</v>
      </c>
      <c r="N1283" t="s">
        <v>10</v>
      </c>
      <c r="O1283" t="s">
        <v>54</v>
      </c>
      <c r="P1283" t="s">
        <v>946</v>
      </c>
      <c r="Q1283" t="s">
        <v>2663</v>
      </c>
      <c r="R1283" t="s">
        <v>1735</v>
      </c>
    </row>
    <row r="1284" spans="1:18" x14ac:dyDescent="0.25">
      <c r="A1284" s="28" t="str">
        <f t="shared" si="20"/>
        <v>00378522Milton Elementary School9245 Highway 421 NMiltonKY40045</v>
      </c>
      <c r="B1284" s="29" t="s">
        <v>8225</v>
      </c>
      <c r="C1284" t="s">
        <v>3215</v>
      </c>
      <c r="D1284" t="s">
        <v>7580</v>
      </c>
      <c r="E1284" t="s">
        <v>2717</v>
      </c>
      <c r="F1284" t="s">
        <v>2718</v>
      </c>
      <c r="G1284" t="s">
        <v>2719</v>
      </c>
      <c r="H1284" t="s">
        <v>54</v>
      </c>
      <c r="I1284" t="s">
        <v>2720</v>
      </c>
      <c r="J1284" t="s">
        <v>1736</v>
      </c>
      <c r="K1284" t="s">
        <v>2717</v>
      </c>
      <c r="L1284" t="s">
        <v>9552</v>
      </c>
      <c r="M1284" t="s">
        <v>3133</v>
      </c>
      <c r="N1284" t="s">
        <v>10</v>
      </c>
      <c r="O1284" t="s">
        <v>54</v>
      </c>
      <c r="P1284" t="s">
        <v>946</v>
      </c>
      <c r="Q1284" t="s">
        <v>2663</v>
      </c>
      <c r="R1284" t="s">
        <v>1735</v>
      </c>
    </row>
    <row r="1285" spans="1:18" x14ac:dyDescent="0.25">
      <c r="A1285" s="28" t="str">
        <f t="shared" si="20"/>
        <v>00378522Milton Elementary School9245 Highway 421 NMiltonKY40045</v>
      </c>
      <c r="B1285" s="29" t="s">
        <v>8225</v>
      </c>
      <c r="C1285" t="s">
        <v>3215</v>
      </c>
      <c r="D1285" t="s">
        <v>7581</v>
      </c>
      <c r="E1285" t="s">
        <v>2717</v>
      </c>
      <c r="F1285" t="s">
        <v>2718</v>
      </c>
      <c r="G1285" t="s">
        <v>2719</v>
      </c>
      <c r="H1285" t="s">
        <v>54</v>
      </c>
      <c r="I1285" t="s">
        <v>2720</v>
      </c>
      <c r="J1285" t="s">
        <v>1736</v>
      </c>
      <c r="K1285" t="s">
        <v>2717</v>
      </c>
      <c r="L1285" t="s">
        <v>9553</v>
      </c>
      <c r="M1285" t="s">
        <v>3133</v>
      </c>
      <c r="N1285" t="s">
        <v>10</v>
      </c>
      <c r="O1285" t="s">
        <v>54</v>
      </c>
      <c r="P1285" t="s">
        <v>946</v>
      </c>
      <c r="Q1285" t="s">
        <v>2663</v>
      </c>
      <c r="R1285" t="s">
        <v>1735</v>
      </c>
    </row>
    <row r="1286" spans="1:18" x14ac:dyDescent="0.25">
      <c r="A1286" s="28" t="str">
        <f t="shared" si="20"/>
        <v>00378522Oakland Elementary School2494 Church StOaklandKY42159</v>
      </c>
      <c r="B1286" s="29" t="s">
        <v>8225</v>
      </c>
      <c r="C1286" t="s">
        <v>3215</v>
      </c>
      <c r="D1286" t="s">
        <v>7582</v>
      </c>
      <c r="E1286" t="s">
        <v>2767</v>
      </c>
      <c r="F1286" t="s">
        <v>2768</v>
      </c>
      <c r="G1286" t="s">
        <v>2769</v>
      </c>
      <c r="H1286" t="s">
        <v>54</v>
      </c>
      <c r="I1286" t="s">
        <v>2770</v>
      </c>
      <c r="J1286" t="s">
        <v>1736</v>
      </c>
      <c r="K1286" t="s">
        <v>2767</v>
      </c>
      <c r="L1286" t="s">
        <v>9554</v>
      </c>
      <c r="M1286" t="s">
        <v>3133</v>
      </c>
      <c r="N1286" t="s">
        <v>10</v>
      </c>
      <c r="O1286" t="s">
        <v>54</v>
      </c>
      <c r="P1286" t="s">
        <v>946</v>
      </c>
      <c r="Q1286" t="s">
        <v>2663</v>
      </c>
      <c r="R1286" t="s">
        <v>1735</v>
      </c>
    </row>
    <row r="1287" spans="1:18" x14ac:dyDescent="0.25">
      <c r="A1287" s="28" t="str">
        <f t="shared" si="20"/>
        <v>00378522Franklin Elementary School211 S Main StFranklinKY42134</v>
      </c>
      <c r="B1287" s="29" t="s">
        <v>8225</v>
      </c>
      <c r="C1287" t="s">
        <v>3215</v>
      </c>
      <c r="D1287" t="s">
        <v>7583</v>
      </c>
      <c r="E1287" t="s">
        <v>2661</v>
      </c>
      <c r="F1287" t="s">
        <v>2662</v>
      </c>
      <c r="G1287" t="s">
        <v>2663</v>
      </c>
      <c r="H1287" t="s">
        <v>54</v>
      </c>
      <c r="I1287" t="s">
        <v>2664</v>
      </c>
      <c r="J1287" t="s">
        <v>1736</v>
      </c>
      <c r="K1287" t="s">
        <v>2661</v>
      </c>
      <c r="L1287" t="s">
        <v>9555</v>
      </c>
      <c r="M1287" t="s">
        <v>3133</v>
      </c>
      <c r="N1287" t="s">
        <v>10</v>
      </c>
      <c r="O1287" t="s">
        <v>54</v>
      </c>
      <c r="P1287" t="s">
        <v>946</v>
      </c>
      <c r="Q1287" t="s">
        <v>2663</v>
      </c>
      <c r="R1287" t="s">
        <v>1735</v>
      </c>
    </row>
    <row r="1288" spans="1:18" x14ac:dyDescent="0.25">
      <c r="A1288" s="28" t="str">
        <f t="shared" si="20"/>
        <v>00378522Bedford Elementary School204 Mount Pleasant RdBedfordKY40006</v>
      </c>
      <c r="B1288" s="29" t="s">
        <v>8225</v>
      </c>
      <c r="C1288" t="s">
        <v>3215</v>
      </c>
      <c r="D1288" t="s">
        <v>7584</v>
      </c>
      <c r="E1288" t="s">
        <v>2712</v>
      </c>
      <c r="F1288" t="s">
        <v>2713</v>
      </c>
      <c r="G1288" t="s">
        <v>2714</v>
      </c>
      <c r="H1288" t="s">
        <v>54</v>
      </c>
      <c r="I1288" t="s">
        <v>2715</v>
      </c>
      <c r="J1288" t="s">
        <v>1736</v>
      </c>
      <c r="K1288" t="s">
        <v>2712</v>
      </c>
      <c r="L1288" t="s">
        <v>9556</v>
      </c>
      <c r="M1288" t="s">
        <v>3133</v>
      </c>
      <c r="N1288" t="s">
        <v>10</v>
      </c>
      <c r="O1288" t="s">
        <v>54</v>
      </c>
      <c r="P1288" t="s">
        <v>946</v>
      </c>
      <c r="Q1288" t="s">
        <v>2663</v>
      </c>
      <c r="R1288" t="s">
        <v>1735</v>
      </c>
    </row>
    <row r="1289" spans="1:18" x14ac:dyDescent="0.25">
      <c r="A1289" s="28" t="str">
        <f t="shared" si="20"/>
        <v>00378522Sturgis Elementary School1101 N Grant StSturgisKY42459</v>
      </c>
      <c r="B1289" s="29" t="s">
        <v>8225</v>
      </c>
      <c r="C1289" t="s">
        <v>3215</v>
      </c>
      <c r="D1289" t="s">
        <v>7585</v>
      </c>
      <c r="E1289" t="s">
        <v>2729</v>
      </c>
      <c r="F1289" t="s">
        <v>2730</v>
      </c>
      <c r="G1289" t="s">
        <v>2731</v>
      </c>
      <c r="H1289" t="s">
        <v>54</v>
      </c>
      <c r="I1289" t="s">
        <v>2732</v>
      </c>
      <c r="J1289" t="s">
        <v>1736</v>
      </c>
      <c r="K1289" t="s">
        <v>2729</v>
      </c>
      <c r="L1289" t="s">
        <v>9557</v>
      </c>
      <c r="M1289" t="s">
        <v>3133</v>
      </c>
      <c r="N1289" t="s">
        <v>10</v>
      </c>
      <c r="O1289" t="s">
        <v>54</v>
      </c>
      <c r="P1289" t="s">
        <v>946</v>
      </c>
      <c r="Q1289" t="s">
        <v>2663</v>
      </c>
      <c r="R1289" t="s">
        <v>1735</v>
      </c>
    </row>
    <row r="1290" spans="1:18" x14ac:dyDescent="0.25">
      <c r="A1290" s="28" t="str">
        <f t="shared" si="20"/>
        <v>00378522Clay Elementary School210 College StClayKY42404</v>
      </c>
      <c r="B1290" s="29" t="s">
        <v>8225</v>
      </c>
      <c r="C1290" t="s">
        <v>3215</v>
      </c>
      <c r="D1290" t="s">
        <v>7586</v>
      </c>
      <c r="E1290" t="s">
        <v>2809</v>
      </c>
      <c r="F1290" t="s">
        <v>2810</v>
      </c>
      <c r="G1290" t="s">
        <v>2811</v>
      </c>
      <c r="H1290" t="s">
        <v>54</v>
      </c>
      <c r="I1290" t="s">
        <v>2812</v>
      </c>
      <c r="J1290" t="s">
        <v>1736</v>
      </c>
      <c r="K1290" t="s">
        <v>2809</v>
      </c>
      <c r="L1290" t="s">
        <v>9558</v>
      </c>
      <c r="M1290" t="s">
        <v>3133</v>
      </c>
      <c r="N1290" t="s">
        <v>10</v>
      </c>
      <c r="O1290" t="s">
        <v>54</v>
      </c>
      <c r="P1290" t="s">
        <v>946</v>
      </c>
      <c r="Q1290" t="s">
        <v>2663</v>
      </c>
      <c r="R1290" t="s">
        <v>1735</v>
      </c>
    </row>
    <row r="1291" spans="1:18" x14ac:dyDescent="0.25">
      <c r="A1291" s="28" t="str">
        <f t="shared" si="20"/>
        <v>00378522Warren Co School DistrictPo Box 51810Bowling GreenKY42102</v>
      </c>
      <c r="B1291" s="29" t="s">
        <v>8225</v>
      </c>
      <c r="C1291" t="s">
        <v>3215</v>
      </c>
      <c r="D1291" t="s">
        <v>7587</v>
      </c>
      <c r="E1291" t="s">
        <v>2743</v>
      </c>
      <c r="F1291" t="s">
        <v>5328</v>
      </c>
      <c r="G1291" t="s">
        <v>267</v>
      </c>
      <c r="H1291" t="s">
        <v>54</v>
      </c>
      <c r="I1291" t="s">
        <v>3595</v>
      </c>
      <c r="J1291" t="s">
        <v>1736</v>
      </c>
      <c r="K1291" t="s">
        <v>2743</v>
      </c>
      <c r="L1291" t="s">
        <v>9559</v>
      </c>
      <c r="M1291" t="s">
        <v>3133</v>
      </c>
      <c r="N1291" t="s">
        <v>10</v>
      </c>
      <c r="O1291" t="s">
        <v>54</v>
      </c>
      <c r="P1291" t="s">
        <v>946</v>
      </c>
      <c r="Q1291" t="s">
        <v>2663</v>
      </c>
      <c r="R1291" t="s">
        <v>1735</v>
      </c>
    </row>
    <row r="1292" spans="1:18" x14ac:dyDescent="0.25">
      <c r="A1292" s="28" t="str">
        <f t="shared" si="20"/>
        <v>00378522Morganfield Elementary School511 S Mart StMorganfieldKY42437</v>
      </c>
      <c r="B1292" s="29" t="s">
        <v>8225</v>
      </c>
      <c r="C1292" t="s">
        <v>3215</v>
      </c>
      <c r="D1292" t="s">
        <v>7588</v>
      </c>
      <c r="E1292" t="s">
        <v>2724</v>
      </c>
      <c r="F1292" t="s">
        <v>2725</v>
      </c>
      <c r="G1292" t="s">
        <v>2726</v>
      </c>
      <c r="H1292" t="s">
        <v>54</v>
      </c>
      <c r="I1292" t="s">
        <v>2727</v>
      </c>
      <c r="J1292" t="s">
        <v>1736</v>
      </c>
      <c r="K1292" t="s">
        <v>2724</v>
      </c>
      <c r="L1292" t="s">
        <v>9560</v>
      </c>
      <c r="M1292" t="s">
        <v>3133</v>
      </c>
      <c r="N1292" t="s">
        <v>10</v>
      </c>
      <c r="O1292" t="s">
        <v>54</v>
      </c>
      <c r="P1292" t="s">
        <v>946</v>
      </c>
      <c r="Q1292" t="s">
        <v>2663</v>
      </c>
      <c r="R1292" t="s">
        <v>1735</v>
      </c>
    </row>
    <row r="1293" spans="1:18" x14ac:dyDescent="0.25">
      <c r="A1293" s="28" t="str">
        <f t="shared" si="20"/>
        <v>00378522Rockfield ES7597 Russellville RdBowling GreenKY42101</v>
      </c>
      <c r="B1293" s="29" t="s">
        <v>8225</v>
      </c>
      <c r="C1293" t="s">
        <v>3215</v>
      </c>
      <c r="D1293" t="s">
        <v>7589</v>
      </c>
      <c r="E1293" t="s">
        <v>5195</v>
      </c>
      <c r="F1293" t="s">
        <v>2782</v>
      </c>
      <c r="G1293" t="s">
        <v>267</v>
      </c>
      <c r="H1293" t="s">
        <v>54</v>
      </c>
      <c r="I1293" t="s">
        <v>268</v>
      </c>
      <c r="J1293" t="s">
        <v>1736</v>
      </c>
      <c r="K1293" t="s">
        <v>5195</v>
      </c>
      <c r="L1293" t="s">
        <v>9561</v>
      </c>
      <c r="M1293" t="s">
        <v>3133</v>
      </c>
      <c r="N1293" t="s">
        <v>10</v>
      </c>
      <c r="O1293" t="s">
        <v>54</v>
      </c>
      <c r="P1293" t="s">
        <v>946</v>
      </c>
      <c r="Q1293" t="s">
        <v>2663</v>
      </c>
      <c r="R1293" t="s">
        <v>1735</v>
      </c>
    </row>
    <row r="1294" spans="1:18" x14ac:dyDescent="0.25">
      <c r="A1294" s="28" t="str">
        <f t="shared" si="20"/>
        <v>00378522Dishman McGinnis Elem School375 Glen Lily RdBowling GreenKY42101</v>
      </c>
      <c r="B1294" s="29" t="s">
        <v>8225</v>
      </c>
      <c r="C1294" t="s">
        <v>3215</v>
      </c>
      <c r="D1294" t="s">
        <v>7590</v>
      </c>
      <c r="E1294" t="s">
        <v>265</v>
      </c>
      <c r="F1294" t="s">
        <v>266</v>
      </c>
      <c r="G1294" t="s">
        <v>267</v>
      </c>
      <c r="H1294" t="s">
        <v>54</v>
      </c>
      <c r="I1294" t="s">
        <v>268</v>
      </c>
      <c r="J1294" t="s">
        <v>1736</v>
      </c>
      <c r="K1294" t="s">
        <v>265</v>
      </c>
      <c r="L1294" t="s">
        <v>9562</v>
      </c>
      <c r="M1294" t="s">
        <v>3133</v>
      </c>
      <c r="N1294" t="s">
        <v>10</v>
      </c>
      <c r="O1294" t="s">
        <v>54</v>
      </c>
      <c r="P1294" t="s">
        <v>946</v>
      </c>
      <c r="Q1294" t="s">
        <v>2663</v>
      </c>
      <c r="R1294" t="s">
        <v>1735</v>
      </c>
    </row>
    <row r="1295" spans="1:18" x14ac:dyDescent="0.25">
      <c r="A1295" s="28" t="str">
        <f t="shared" si="20"/>
        <v>00378522Dishman McGinnis Elem School375 Glen Lily RdBowling GreenKY42101</v>
      </c>
      <c r="B1295" s="29" t="s">
        <v>8225</v>
      </c>
      <c r="C1295" t="s">
        <v>3215</v>
      </c>
      <c r="D1295" t="s">
        <v>7591</v>
      </c>
      <c r="E1295" t="s">
        <v>265</v>
      </c>
      <c r="F1295" t="s">
        <v>266</v>
      </c>
      <c r="G1295" t="s">
        <v>267</v>
      </c>
      <c r="H1295" t="s">
        <v>54</v>
      </c>
      <c r="I1295" t="s">
        <v>268</v>
      </c>
      <c r="J1295" t="s">
        <v>1736</v>
      </c>
      <c r="K1295" t="s">
        <v>265</v>
      </c>
      <c r="L1295" t="s">
        <v>9563</v>
      </c>
      <c r="M1295" t="s">
        <v>3133</v>
      </c>
      <c r="N1295" t="s">
        <v>10</v>
      </c>
      <c r="O1295" t="s">
        <v>54</v>
      </c>
      <c r="P1295" t="s">
        <v>946</v>
      </c>
      <c r="Q1295" t="s">
        <v>2663</v>
      </c>
      <c r="R1295" t="s">
        <v>1735</v>
      </c>
    </row>
    <row r="1296" spans="1:18" x14ac:dyDescent="0.25">
      <c r="A1296" s="28" t="str">
        <f t="shared" si="20"/>
        <v>00378522Parker-Bennett-Curry Elem Sch165 Webb DrBowling GreenKY42101</v>
      </c>
      <c r="B1296" s="29" t="s">
        <v>8225</v>
      </c>
      <c r="C1296" t="s">
        <v>3215</v>
      </c>
      <c r="D1296" t="s">
        <v>7592</v>
      </c>
      <c r="E1296" t="s">
        <v>270</v>
      </c>
      <c r="F1296" t="s">
        <v>271</v>
      </c>
      <c r="G1296" t="s">
        <v>267</v>
      </c>
      <c r="H1296" t="s">
        <v>54</v>
      </c>
      <c r="I1296" t="s">
        <v>268</v>
      </c>
      <c r="J1296" t="s">
        <v>1736</v>
      </c>
      <c r="K1296" t="s">
        <v>270</v>
      </c>
      <c r="L1296" t="s">
        <v>9564</v>
      </c>
      <c r="M1296" t="s">
        <v>3133</v>
      </c>
      <c r="N1296" t="s">
        <v>10</v>
      </c>
      <c r="O1296" t="s">
        <v>54</v>
      </c>
      <c r="P1296" t="s">
        <v>946</v>
      </c>
      <c r="Q1296" t="s">
        <v>2663</v>
      </c>
      <c r="R1296" t="s">
        <v>1735</v>
      </c>
    </row>
    <row r="1297" spans="1:18" x14ac:dyDescent="0.25">
      <c r="A1297" s="28" t="str">
        <f t="shared" si="20"/>
        <v>00378522Warren ES1846 Loop StBowling GreenKY42101</v>
      </c>
      <c r="B1297" s="29" t="s">
        <v>8225</v>
      </c>
      <c r="C1297" t="s">
        <v>3215</v>
      </c>
      <c r="D1297" t="s">
        <v>7593</v>
      </c>
      <c r="E1297" t="s">
        <v>3830</v>
      </c>
      <c r="F1297" t="s">
        <v>2784</v>
      </c>
      <c r="G1297" t="s">
        <v>267</v>
      </c>
      <c r="H1297" t="s">
        <v>54</v>
      </c>
      <c r="I1297" t="s">
        <v>268</v>
      </c>
      <c r="J1297" t="s">
        <v>1736</v>
      </c>
      <c r="K1297" t="s">
        <v>3830</v>
      </c>
      <c r="L1297" t="s">
        <v>9565</v>
      </c>
      <c r="M1297" t="s">
        <v>3133</v>
      </c>
      <c r="N1297" t="s">
        <v>10</v>
      </c>
      <c r="O1297" t="s">
        <v>54</v>
      </c>
      <c r="P1297" t="s">
        <v>946</v>
      </c>
      <c r="Q1297" t="s">
        <v>2663</v>
      </c>
      <c r="R1297" t="s">
        <v>1735</v>
      </c>
    </row>
    <row r="1298" spans="1:18" x14ac:dyDescent="0.25">
      <c r="A1298" s="28" t="str">
        <f t="shared" si="20"/>
        <v>00378522W R McNeill ES1800 Creason StBowling GreenKY42101</v>
      </c>
      <c r="B1298" s="29" t="s">
        <v>8225</v>
      </c>
      <c r="C1298" t="s">
        <v>3215</v>
      </c>
      <c r="D1298" t="s">
        <v>7594</v>
      </c>
      <c r="E1298" t="s">
        <v>4131</v>
      </c>
      <c r="F1298" t="s">
        <v>281</v>
      </c>
      <c r="G1298" t="s">
        <v>267</v>
      </c>
      <c r="H1298" t="s">
        <v>54</v>
      </c>
      <c r="I1298" t="s">
        <v>268</v>
      </c>
      <c r="J1298" t="s">
        <v>1736</v>
      </c>
      <c r="K1298" t="s">
        <v>4131</v>
      </c>
      <c r="L1298" t="s">
        <v>9566</v>
      </c>
      <c r="M1298" t="s">
        <v>3133</v>
      </c>
      <c r="N1298" t="s">
        <v>10</v>
      </c>
      <c r="O1298" t="s">
        <v>54</v>
      </c>
      <c r="P1298" t="s">
        <v>946</v>
      </c>
      <c r="Q1298" t="s">
        <v>2663</v>
      </c>
      <c r="R1298" t="s">
        <v>1735</v>
      </c>
    </row>
    <row r="1299" spans="1:18" x14ac:dyDescent="0.25">
      <c r="A1299" s="28" t="str">
        <f t="shared" si="20"/>
        <v>00378522W R McNeill ES1800 Creason StBowling GreenKY42101</v>
      </c>
      <c r="B1299" s="29" t="s">
        <v>8225</v>
      </c>
      <c r="C1299" t="s">
        <v>3215</v>
      </c>
      <c r="D1299" t="s">
        <v>7595</v>
      </c>
      <c r="E1299" t="s">
        <v>4131</v>
      </c>
      <c r="F1299" t="s">
        <v>281</v>
      </c>
      <c r="G1299" t="s">
        <v>267</v>
      </c>
      <c r="H1299" t="s">
        <v>54</v>
      </c>
      <c r="I1299" t="s">
        <v>268</v>
      </c>
      <c r="J1299" t="s">
        <v>1736</v>
      </c>
      <c r="K1299" t="s">
        <v>4131</v>
      </c>
      <c r="L1299" t="s">
        <v>9567</v>
      </c>
      <c r="M1299" t="s">
        <v>3133</v>
      </c>
      <c r="N1299" t="s">
        <v>10</v>
      </c>
      <c r="O1299" t="s">
        <v>54</v>
      </c>
      <c r="P1299" t="s">
        <v>946</v>
      </c>
      <c r="Q1299" t="s">
        <v>2663</v>
      </c>
      <c r="R1299" t="s">
        <v>1735</v>
      </c>
    </row>
    <row r="1300" spans="1:18" x14ac:dyDescent="0.25">
      <c r="A1300" s="28" t="str">
        <f t="shared" si="20"/>
        <v>00378522Monticello Elementary School160 College StMonticelloKY42633</v>
      </c>
      <c r="B1300" s="29" t="s">
        <v>8225</v>
      </c>
      <c r="C1300" t="s">
        <v>3215</v>
      </c>
      <c r="D1300" t="s">
        <v>7596</v>
      </c>
      <c r="E1300" t="s">
        <v>3636</v>
      </c>
      <c r="F1300" t="s">
        <v>3637</v>
      </c>
      <c r="G1300" t="s">
        <v>2804</v>
      </c>
      <c r="H1300" t="s">
        <v>54</v>
      </c>
      <c r="I1300" t="s">
        <v>2805</v>
      </c>
      <c r="J1300" t="s">
        <v>1736</v>
      </c>
      <c r="K1300" t="s">
        <v>3636</v>
      </c>
      <c r="L1300" t="s">
        <v>9568</v>
      </c>
      <c r="M1300" t="s">
        <v>3133</v>
      </c>
      <c r="N1300" t="s">
        <v>10</v>
      </c>
      <c r="O1300" t="s">
        <v>54</v>
      </c>
      <c r="P1300" t="s">
        <v>946</v>
      </c>
      <c r="Q1300" t="s">
        <v>2663</v>
      </c>
      <c r="R1300" t="s">
        <v>1735</v>
      </c>
    </row>
    <row r="1301" spans="1:18" x14ac:dyDescent="0.25">
      <c r="A1301" s="28" t="str">
        <f t="shared" si="20"/>
        <v>00378522T C Cherry Elementary School1001 Liberty WayBowling GreenKY42104</v>
      </c>
      <c r="B1301" s="29" t="s">
        <v>8225</v>
      </c>
      <c r="C1301" t="s">
        <v>3215</v>
      </c>
      <c r="D1301" t="s">
        <v>7597</v>
      </c>
      <c r="E1301" t="s">
        <v>277</v>
      </c>
      <c r="F1301" t="s">
        <v>278</v>
      </c>
      <c r="G1301" t="s">
        <v>267</v>
      </c>
      <c r="H1301" t="s">
        <v>54</v>
      </c>
      <c r="I1301" t="s">
        <v>279</v>
      </c>
      <c r="J1301" t="s">
        <v>1736</v>
      </c>
      <c r="K1301" t="s">
        <v>277</v>
      </c>
      <c r="L1301" t="s">
        <v>9569</v>
      </c>
      <c r="M1301" t="s">
        <v>3133</v>
      </c>
      <c r="N1301" t="s">
        <v>10</v>
      </c>
      <c r="O1301" t="s">
        <v>54</v>
      </c>
      <c r="P1301" t="s">
        <v>946</v>
      </c>
      <c r="Q1301" t="s">
        <v>2663</v>
      </c>
      <c r="R1301" t="s">
        <v>1735</v>
      </c>
    </row>
    <row r="1302" spans="1:18" x14ac:dyDescent="0.25">
      <c r="A1302" s="28" t="str">
        <f t="shared" si="20"/>
        <v>00378522Bristow Elementary School6151 Louisville RdBowling GreenKY42101</v>
      </c>
      <c r="B1302" s="29" t="s">
        <v>8225</v>
      </c>
      <c r="C1302" t="s">
        <v>3215</v>
      </c>
      <c r="D1302" t="s">
        <v>7598</v>
      </c>
      <c r="E1302" t="s">
        <v>2752</v>
      </c>
      <c r="F1302" t="s">
        <v>2753</v>
      </c>
      <c r="G1302" t="s">
        <v>267</v>
      </c>
      <c r="H1302" t="s">
        <v>54</v>
      </c>
      <c r="I1302" t="s">
        <v>268</v>
      </c>
      <c r="J1302" t="s">
        <v>1736</v>
      </c>
      <c r="K1302" t="s">
        <v>2752</v>
      </c>
      <c r="L1302" t="s">
        <v>9570</v>
      </c>
      <c r="M1302" t="s">
        <v>3133</v>
      </c>
      <c r="N1302" t="s">
        <v>10</v>
      </c>
      <c r="O1302" t="s">
        <v>54</v>
      </c>
      <c r="P1302" t="s">
        <v>946</v>
      </c>
      <c r="Q1302" t="s">
        <v>2663</v>
      </c>
      <c r="R1302" t="s">
        <v>1735</v>
      </c>
    </row>
    <row r="1303" spans="1:18" x14ac:dyDescent="0.25">
      <c r="A1303" s="28" t="str">
        <f t="shared" si="20"/>
        <v>00378522Dixon Elementary School277 State Route 1340DixonKY42409</v>
      </c>
      <c r="B1303" s="29" t="s">
        <v>8225</v>
      </c>
      <c r="C1303" t="s">
        <v>3215</v>
      </c>
      <c r="D1303" t="s">
        <v>7599</v>
      </c>
      <c r="E1303" t="s">
        <v>2814</v>
      </c>
      <c r="F1303" t="s">
        <v>2815</v>
      </c>
      <c r="G1303" t="s">
        <v>2816</v>
      </c>
      <c r="H1303" t="s">
        <v>54</v>
      </c>
      <c r="I1303" t="s">
        <v>2817</v>
      </c>
      <c r="J1303" t="s">
        <v>1736</v>
      </c>
      <c r="K1303" t="s">
        <v>2814</v>
      </c>
      <c r="L1303" t="s">
        <v>9571</v>
      </c>
      <c r="M1303" t="s">
        <v>3133</v>
      </c>
      <c r="N1303" t="s">
        <v>10</v>
      </c>
      <c r="O1303" t="s">
        <v>54</v>
      </c>
      <c r="P1303" t="s">
        <v>946</v>
      </c>
      <c r="Q1303" t="s">
        <v>2663</v>
      </c>
      <c r="R1303" t="s">
        <v>1735</v>
      </c>
    </row>
    <row r="1304" spans="1:18" x14ac:dyDescent="0.25">
      <c r="A1304" s="28" t="str">
        <f t="shared" si="20"/>
        <v>00378522Richardsville ES1775 Richardsville RdBowling GreenKY42101</v>
      </c>
      <c r="B1304" s="29" t="s">
        <v>8225</v>
      </c>
      <c r="C1304" t="s">
        <v>3215</v>
      </c>
      <c r="D1304" t="s">
        <v>7600</v>
      </c>
      <c r="E1304" t="s">
        <v>5199</v>
      </c>
      <c r="F1304" t="s">
        <v>2777</v>
      </c>
      <c r="G1304" t="s">
        <v>267</v>
      </c>
      <c r="H1304" t="s">
        <v>54</v>
      </c>
      <c r="I1304" t="s">
        <v>268</v>
      </c>
      <c r="J1304" t="s">
        <v>1736</v>
      </c>
      <c r="K1304" t="s">
        <v>5199</v>
      </c>
      <c r="L1304" t="s">
        <v>9572</v>
      </c>
      <c r="M1304" t="s">
        <v>3133</v>
      </c>
      <c r="N1304" t="s">
        <v>10</v>
      </c>
      <c r="O1304" t="s">
        <v>54</v>
      </c>
      <c r="P1304" t="s">
        <v>946</v>
      </c>
      <c r="Q1304" t="s">
        <v>2663</v>
      </c>
      <c r="R1304" t="s">
        <v>1735</v>
      </c>
    </row>
    <row r="1305" spans="1:18" x14ac:dyDescent="0.25">
      <c r="A1305" s="28" t="str">
        <f t="shared" si="20"/>
        <v>00378522North Washington Elem School5658 Highway 433WillisburgKY40078</v>
      </c>
      <c r="B1305" s="29" t="s">
        <v>8225</v>
      </c>
      <c r="C1305" t="s">
        <v>3215</v>
      </c>
      <c r="D1305" t="s">
        <v>7601</v>
      </c>
      <c r="E1305" t="s">
        <v>2791</v>
      </c>
      <c r="F1305" t="s">
        <v>2792</v>
      </c>
      <c r="G1305" t="s">
        <v>2793</v>
      </c>
      <c r="H1305" t="s">
        <v>54</v>
      </c>
      <c r="I1305" t="s">
        <v>2794</v>
      </c>
      <c r="J1305" t="s">
        <v>1736</v>
      </c>
      <c r="K1305" t="s">
        <v>2791</v>
      </c>
      <c r="L1305" t="s">
        <v>9573</v>
      </c>
      <c r="M1305" t="s">
        <v>3133</v>
      </c>
      <c r="N1305" t="s">
        <v>10</v>
      </c>
      <c r="O1305" t="s">
        <v>54</v>
      </c>
      <c r="P1305" t="s">
        <v>946</v>
      </c>
      <c r="Q1305" t="s">
        <v>2663</v>
      </c>
      <c r="R1305" t="s">
        <v>1735</v>
      </c>
    </row>
    <row r="1306" spans="1:18" x14ac:dyDescent="0.25">
      <c r="A1306" s="28" t="str">
        <f t="shared" si="20"/>
        <v>00378522Providence Elementary School470 S Broadway StProvidenceKY42450</v>
      </c>
      <c r="B1306" s="29" t="s">
        <v>8225</v>
      </c>
      <c r="C1306" t="s">
        <v>3215</v>
      </c>
      <c r="D1306" t="s">
        <v>7602</v>
      </c>
      <c r="E1306" t="s">
        <v>2819</v>
      </c>
      <c r="F1306" t="s">
        <v>2820</v>
      </c>
      <c r="G1306" t="s">
        <v>2821</v>
      </c>
      <c r="H1306" t="s">
        <v>54</v>
      </c>
      <c r="I1306" t="s">
        <v>2822</v>
      </c>
      <c r="J1306" t="s">
        <v>1736</v>
      </c>
      <c r="K1306" t="s">
        <v>2819</v>
      </c>
      <c r="L1306" t="s">
        <v>9574</v>
      </c>
      <c r="M1306" t="s">
        <v>3133</v>
      </c>
      <c r="N1306" t="s">
        <v>10</v>
      </c>
      <c r="O1306" t="s">
        <v>54</v>
      </c>
      <c r="P1306" t="s">
        <v>946</v>
      </c>
      <c r="Q1306" t="s">
        <v>2663</v>
      </c>
      <c r="R1306" t="s">
        <v>1735</v>
      </c>
    </row>
    <row r="1307" spans="1:18" x14ac:dyDescent="0.25">
      <c r="A1307" s="28" t="str">
        <f t="shared" si="20"/>
        <v>00378522Sebree ES61 N State StSebreeKY42455</v>
      </c>
      <c r="B1307" s="29" t="s">
        <v>8225</v>
      </c>
      <c r="C1307" t="s">
        <v>3215</v>
      </c>
      <c r="D1307" t="s">
        <v>7603</v>
      </c>
      <c r="E1307" t="s">
        <v>5250</v>
      </c>
      <c r="F1307" t="s">
        <v>2824</v>
      </c>
      <c r="G1307" t="s">
        <v>2825</v>
      </c>
      <c r="H1307" t="s">
        <v>54</v>
      </c>
      <c r="I1307" t="s">
        <v>2826</v>
      </c>
      <c r="J1307" t="s">
        <v>1736</v>
      </c>
      <c r="K1307" t="s">
        <v>5250</v>
      </c>
      <c r="L1307" t="s">
        <v>9575</v>
      </c>
      <c r="M1307" t="s">
        <v>3133</v>
      </c>
      <c r="N1307" t="s">
        <v>10</v>
      </c>
      <c r="O1307" t="s">
        <v>54</v>
      </c>
      <c r="P1307" t="s">
        <v>946</v>
      </c>
      <c r="Q1307" t="s">
        <v>2663</v>
      </c>
      <c r="R1307" t="s">
        <v>1735</v>
      </c>
    </row>
    <row r="1308" spans="1:18" x14ac:dyDescent="0.25">
      <c r="A1308" s="28" t="str">
        <f t="shared" si="20"/>
        <v>00378522Southside Elementary School1300 Troy PikeVersaillesKY40383</v>
      </c>
      <c r="B1308" s="29" t="s">
        <v>8225</v>
      </c>
      <c r="C1308" t="s">
        <v>3215</v>
      </c>
      <c r="D1308" t="s">
        <v>7604</v>
      </c>
      <c r="E1308" t="s">
        <v>1224</v>
      </c>
      <c r="F1308" t="s">
        <v>2889</v>
      </c>
      <c r="G1308" t="s">
        <v>2880</v>
      </c>
      <c r="H1308" t="s">
        <v>54</v>
      </c>
      <c r="I1308" t="s">
        <v>2881</v>
      </c>
      <c r="J1308" t="s">
        <v>1736</v>
      </c>
      <c r="K1308" t="s">
        <v>1224</v>
      </c>
      <c r="L1308" t="s">
        <v>9576</v>
      </c>
      <c r="M1308" t="s">
        <v>3133</v>
      </c>
      <c r="N1308" t="s">
        <v>10</v>
      </c>
      <c r="O1308" t="s">
        <v>54</v>
      </c>
      <c r="P1308" t="s">
        <v>946</v>
      </c>
      <c r="Q1308" t="s">
        <v>2663</v>
      </c>
      <c r="R1308" t="s">
        <v>1735</v>
      </c>
    </row>
    <row r="1309" spans="1:18" x14ac:dyDescent="0.25">
      <c r="A1309" s="28" t="str">
        <f t="shared" si="20"/>
        <v>00378522Simmons ES830 Tyrone PikeVersaillesKY40383</v>
      </c>
      <c r="B1309" s="29" t="s">
        <v>8225</v>
      </c>
      <c r="C1309" t="s">
        <v>3215</v>
      </c>
      <c r="D1309" t="s">
        <v>7605</v>
      </c>
      <c r="E1309" t="s">
        <v>5283</v>
      </c>
      <c r="F1309" t="s">
        <v>2887</v>
      </c>
      <c r="G1309" t="s">
        <v>2880</v>
      </c>
      <c r="H1309" t="s">
        <v>54</v>
      </c>
      <c r="I1309" t="s">
        <v>2881</v>
      </c>
      <c r="J1309" t="s">
        <v>1736</v>
      </c>
      <c r="K1309" t="s">
        <v>5283</v>
      </c>
      <c r="L1309" t="s">
        <v>9577</v>
      </c>
      <c r="M1309" t="s">
        <v>3133</v>
      </c>
      <c r="N1309" t="s">
        <v>10</v>
      </c>
      <c r="O1309" t="s">
        <v>54</v>
      </c>
      <c r="P1309" t="s">
        <v>946</v>
      </c>
      <c r="Q1309" t="s">
        <v>2663</v>
      </c>
      <c r="R1309" t="s">
        <v>1735</v>
      </c>
    </row>
    <row r="1310" spans="1:18" x14ac:dyDescent="0.25">
      <c r="A1310" s="28" t="str">
        <f t="shared" si="20"/>
        <v>00378522Rich Pond ES530 Richpond RdBowling GreenKY42104</v>
      </c>
      <c r="B1310" s="29" t="s">
        <v>8225</v>
      </c>
      <c r="C1310" t="s">
        <v>3215</v>
      </c>
      <c r="D1310" t="s">
        <v>7606</v>
      </c>
      <c r="E1310" t="s">
        <v>5181</v>
      </c>
      <c r="F1310" t="s">
        <v>2775</v>
      </c>
      <c r="G1310" t="s">
        <v>267</v>
      </c>
      <c r="H1310" t="s">
        <v>54</v>
      </c>
      <c r="I1310" t="s">
        <v>279</v>
      </c>
      <c r="J1310" t="s">
        <v>1736</v>
      </c>
      <c r="K1310" t="s">
        <v>5181</v>
      </c>
      <c r="L1310" t="s">
        <v>9578</v>
      </c>
      <c r="M1310" t="s">
        <v>3133</v>
      </c>
      <c r="N1310" t="s">
        <v>10</v>
      </c>
      <c r="O1310" t="s">
        <v>54</v>
      </c>
      <c r="P1310" t="s">
        <v>946</v>
      </c>
      <c r="Q1310" t="s">
        <v>2663</v>
      </c>
      <c r="R1310" t="s">
        <v>1735</v>
      </c>
    </row>
    <row r="1311" spans="1:18" x14ac:dyDescent="0.25">
      <c r="A1311" s="28" t="str">
        <f t="shared" si="20"/>
        <v>00378522Farmington Elementary School7730 State Route 121 SMayfieldKY42066</v>
      </c>
      <c r="B1311" s="29" t="s">
        <v>8225</v>
      </c>
      <c r="C1311" t="s">
        <v>3215</v>
      </c>
      <c r="D1311" t="s">
        <v>7607</v>
      </c>
      <c r="E1311" t="s">
        <v>1066</v>
      </c>
      <c r="F1311" t="s">
        <v>1067</v>
      </c>
      <c r="G1311" t="s">
        <v>1058</v>
      </c>
      <c r="H1311" t="s">
        <v>54</v>
      </c>
      <c r="I1311" t="s">
        <v>1059</v>
      </c>
      <c r="J1311" t="s">
        <v>1736</v>
      </c>
      <c r="K1311" t="s">
        <v>1066</v>
      </c>
      <c r="L1311" t="s">
        <v>9579</v>
      </c>
      <c r="M1311" t="s">
        <v>3133</v>
      </c>
      <c r="N1311" t="s">
        <v>10</v>
      </c>
      <c r="O1311" t="s">
        <v>54</v>
      </c>
      <c r="P1311" t="s">
        <v>946</v>
      </c>
      <c r="Q1311" t="s">
        <v>2663</v>
      </c>
      <c r="R1311" t="s">
        <v>1735</v>
      </c>
    </row>
    <row r="1312" spans="1:18" x14ac:dyDescent="0.25">
      <c r="A1312" s="28" t="str">
        <f t="shared" si="20"/>
        <v>00378522Gamaliel Elementary School320 W Main StGamalielKY42140</v>
      </c>
      <c r="B1312" s="29" t="s">
        <v>8225</v>
      </c>
      <c r="C1312" t="s">
        <v>3215</v>
      </c>
      <c r="D1312" t="s">
        <v>7608</v>
      </c>
      <c r="E1312" t="s">
        <v>2182</v>
      </c>
      <c r="F1312" t="s">
        <v>2183</v>
      </c>
      <c r="G1312" t="s">
        <v>2184</v>
      </c>
      <c r="H1312" t="s">
        <v>54</v>
      </c>
      <c r="I1312" t="s">
        <v>2185</v>
      </c>
      <c r="J1312" t="s">
        <v>1736</v>
      </c>
      <c r="K1312" t="s">
        <v>2182</v>
      </c>
      <c r="L1312" t="s">
        <v>9580</v>
      </c>
      <c r="M1312" t="s">
        <v>3133</v>
      </c>
      <c r="N1312" t="s">
        <v>10</v>
      </c>
      <c r="O1312" t="s">
        <v>54</v>
      </c>
      <c r="P1312" t="s">
        <v>946</v>
      </c>
      <c r="Q1312" t="s">
        <v>2663</v>
      </c>
      <c r="R1312" t="s">
        <v>1735</v>
      </c>
    </row>
    <row r="1313" spans="1:18" x14ac:dyDescent="0.25">
      <c r="A1313" s="28" t="str">
        <f t="shared" si="20"/>
        <v>00378522Keavy Elementary School598 W Highway 312KeavyKY40737</v>
      </c>
      <c r="B1313" s="29" t="s">
        <v>8225</v>
      </c>
      <c r="C1313" t="s">
        <v>3215</v>
      </c>
      <c r="D1313" t="s">
        <v>7609</v>
      </c>
      <c r="E1313" t="s">
        <v>1827</v>
      </c>
      <c r="F1313" t="s">
        <v>1828</v>
      </c>
      <c r="G1313" t="s">
        <v>1829</v>
      </c>
      <c r="H1313" t="s">
        <v>54</v>
      </c>
      <c r="I1313" t="s">
        <v>1830</v>
      </c>
      <c r="J1313" t="s">
        <v>1736</v>
      </c>
      <c r="K1313" t="s">
        <v>1827</v>
      </c>
      <c r="L1313" t="s">
        <v>9581</v>
      </c>
      <c r="M1313" t="s">
        <v>3133</v>
      </c>
      <c r="N1313" t="s">
        <v>10</v>
      </c>
      <c r="O1313" t="s">
        <v>54</v>
      </c>
      <c r="P1313" t="s">
        <v>946</v>
      </c>
      <c r="Q1313" t="s">
        <v>2663</v>
      </c>
      <c r="R1313" t="s">
        <v>1735</v>
      </c>
    </row>
    <row r="1314" spans="1:18" x14ac:dyDescent="0.25">
      <c r="A1314" s="28" t="str">
        <f t="shared" si="20"/>
        <v>00378522South Edmonson ES1058 Chalybeate School RdSmiths GroveKY42171</v>
      </c>
      <c r="B1314" s="29" t="s">
        <v>8225</v>
      </c>
      <c r="C1314" t="s">
        <v>3215</v>
      </c>
      <c r="D1314" t="s">
        <v>7610</v>
      </c>
      <c r="E1314" t="s">
        <v>4207</v>
      </c>
      <c r="F1314" t="s">
        <v>719</v>
      </c>
      <c r="G1314" t="s">
        <v>720</v>
      </c>
      <c r="H1314" t="s">
        <v>54</v>
      </c>
      <c r="I1314" t="s">
        <v>721</v>
      </c>
      <c r="J1314" t="s">
        <v>1736</v>
      </c>
      <c r="K1314" t="s">
        <v>4207</v>
      </c>
      <c r="L1314" t="s">
        <v>9582</v>
      </c>
      <c r="M1314" t="s">
        <v>3133</v>
      </c>
      <c r="N1314" t="s">
        <v>10</v>
      </c>
      <c r="O1314" t="s">
        <v>54</v>
      </c>
      <c r="P1314" t="s">
        <v>946</v>
      </c>
      <c r="Q1314" t="s">
        <v>2663</v>
      </c>
      <c r="R1314" t="s">
        <v>1735</v>
      </c>
    </row>
    <row r="1315" spans="1:18" x14ac:dyDescent="0.25">
      <c r="A1315" s="28" t="str">
        <f t="shared" si="20"/>
        <v>00378522South Edmonson ES1058 Chalybeate School RdSmiths GroveKY42171</v>
      </c>
      <c r="B1315" s="29" t="s">
        <v>8225</v>
      </c>
      <c r="C1315" t="s">
        <v>3215</v>
      </c>
      <c r="D1315" t="s">
        <v>7611</v>
      </c>
      <c r="E1315" t="s">
        <v>4207</v>
      </c>
      <c r="F1315" t="s">
        <v>719</v>
      </c>
      <c r="G1315" t="s">
        <v>720</v>
      </c>
      <c r="H1315" t="s">
        <v>54</v>
      </c>
      <c r="I1315" t="s">
        <v>721</v>
      </c>
      <c r="J1315" t="s">
        <v>1736</v>
      </c>
      <c r="K1315" t="s">
        <v>4207</v>
      </c>
      <c r="L1315" t="s">
        <v>9583</v>
      </c>
      <c r="M1315" t="s">
        <v>3133</v>
      </c>
      <c r="N1315" t="s">
        <v>10</v>
      </c>
      <c r="O1315" t="s">
        <v>54</v>
      </c>
      <c r="P1315" t="s">
        <v>946</v>
      </c>
      <c r="Q1315" t="s">
        <v>2663</v>
      </c>
      <c r="R1315" t="s">
        <v>1735</v>
      </c>
    </row>
    <row r="1316" spans="1:18" x14ac:dyDescent="0.25">
      <c r="A1316" s="28" t="str">
        <f t="shared" si="20"/>
        <v>00378522South Edmonson ES1058 Chalybeate School RdSmiths GroveKY42171</v>
      </c>
      <c r="B1316" s="29" t="s">
        <v>8225</v>
      </c>
      <c r="C1316" t="s">
        <v>3215</v>
      </c>
      <c r="D1316" t="s">
        <v>7612</v>
      </c>
      <c r="E1316" t="s">
        <v>4207</v>
      </c>
      <c r="F1316" t="s">
        <v>719</v>
      </c>
      <c r="G1316" t="s">
        <v>720</v>
      </c>
      <c r="H1316" t="s">
        <v>54</v>
      </c>
      <c r="I1316" t="s">
        <v>721</v>
      </c>
      <c r="J1316" t="s">
        <v>1736</v>
      </c>
      <c r="K1316" t="s">
        <v>4207</v>
      </c>
      <c r="L1316" t="s">
        <v>9584</v>
      </c>
      <c r="M1316" t="s">
        <v>3133</v>
      </c>
      <c r="N1316" t="s">
        <v>10</v>
      </c>
      <c r="O1316" t="s">
        <v>54</v>
      </c>
      <c r="P1316" t="s">
        <v>946</v>
      </c>
      <c r="Q1316" t="s">
        <v>2663</v>
      </c>
      <c r="R1316" t="s">
        <v>1735</v>
      </c>
    </row>
    <row r="1317" spans="1:18" x14ac:dyDescent="0.25">
      <c r="A1317" s="28" t="str">
        <f t="shared" si="20"/>
        <v>00378522Earlington Elementary School1967 Championship DrEarlingtonKY42410</v>
      </c>
      <c r="B1317" s="29" t="s">
        <v>8225</v>
      </c>
      <c r="C1317" t="s">
        <v>3215</v>
      </c>
      <c r="D1317" t="s">
        <v>7613</v>
      </c>
      <c r="E1317" t="s">
        <v>1315</v>
      </c>
      <c r="F1317" t="s">
        <v>1316</v>
      </c>
      <c r="G1317" t="s">
        <v>1317</v>
      </c>
      <c r="H1317" t="s">
        <v>54</v>
      </c>
      <c r="I1317" t="s">
        <v>1318</v>
      </c>
      <c r="J1317" t="s">
        <v>1736</v>
      </c>
      <c r="K1317" t="s">
        <v>1315</v>
      </c>
      <c r="L1317" t="s">
        <v>9585</v>
      </c>
      <c r="M1317" t="s">
        <v>3133</v>
      </c>
      <c r="N1317" t="s">
        <v>10</v>
      </c>
      <c r="O1317" t="s">
        <v>54</v>
      </c>
      <c r="P1317" t="s">
        <v>946</v>
      </c>
      <c r="Q1317" t="s">
        <v>2663</v>
      </c>
      <c r="R1317" t="s">
        <v>1735</v>
      </c>
    </row>
    <row r="1318" spans="1:18" x14ac:dyDescent="0.25">
      <c r="A1318" s="28" t="str">
        <f t="shared" si="20"/>
        <v>00378522Garth ES501 S Hamilton StGeorgetownKY40324</v>
      </c>
      <c r="B1318" s="29" t="s">
        <v>8225</v>
      </c>
      <c r="C1318" t="s">
        <v>3215</v>
      </c>
      <c r="D1318" t="s">
        <v>7614</v>
      </c>
      <c r="E1318" t="s">
        <v>5098</v>
      </c>
      <c r="F1318" t="s">
        <v>2615</v>
      </c>
      <c r="G1318" t="s">
        <v>2610</v>
      </c>
      <c r="H1318" t="s">
        <v>54</v>
      </c>
      <c r="I1318" t="s">
        <v>2611</v>
      </c>
      <c r="J1318" t="s">
        <v>1736</v>
      </c>
      <c r="K1318" t="s">
        <v>5098</v>
      </c>
      <c r="L1318" t="s">
        <v>9586</v>
      </c>
      <c r="M1318" t="s">
        <v>3133</v>
      </c>
      <c r="N1318" t="s">
        <v>10</v>
      </c>
      <c r="O1318" t="s">
        <v>54</v>
      </c>
      <c r="P1318" t="s">
        <v>946</v>
      </c>
      <c r="Q1318" t="s">
        <v>2663</v>
      </c>
      <c r="R1318" t="s">
        <v>1735</v>
      </c>
    </row>
    <row r="1319" spans="1:18" x14ac:dyDescent="0.25">
      <c r="A1319" s="28" t="str">
        <f t="shared" si="20"/>
        <v>00378522Burns ES4514 Goetz DrOwensboroKY42301</v>
      </c>
      <c r="B1319" s="29" t="s">
        <v>8225</v>
      </c>
      <c r="C1319" t="s">
        <v>3215</v>
      </c>
      <c r="D1319" t="s">
        <v>7615</v>
      </c>
      <c r="E1319" t="s">
        <v>4195</v>
      </c>
      <c r="F1319" t="s">
        <v>671</v>
      </c>
      <c r="G1319" t="s">
        <v>658</v>
      </c>
      <c r="H1319" t="s">
        <v>54</v>
      </c>
      <c r="I1319" t="s">
        <v>659</v>
      </c>
      <c r="J1319" t="s">
        <v>1736</v>
      </c>
      <c r="K1319" t="s">
        <v>4195</v>
      </c>
      <c r="L1319" t="s">
        <v>9587</v>
      </c>
      <c r="M1319" t="s">
        <v>3133</v>
      </c>
      <c r="N1319" t="s">
        <v>10</v>
      </c>
      <c r="O1319" t="s">
        <v>54</v>
      </c>
      <c r="P1319" t="s">
        <v>946</v>
      </c>
      <c r="Q1319" t="s">
        <v>2663</v>
      </c>
      <c r="R1319" t="s">
        <v>1735</v>
      </c>
    </row>
    <row r="1320" spans="1:18" x14ac:dyDescent="0.25">
      <c r="A1320" s="28" t="str">
        <f t="shared" si="20"/>
        <v>00378522Mt Washington Elementary Sch9234 Highway 44 EMt WashingtonKY40047</v>
      </c>
      <c r="B1320" s="29" t="s">
        <v>8225</v>
      </c>
      <c r="C1320" t="s">
        <v>3215</v>
      </c>
      <c r="D1320" t="s">
        <v>7616</v>
      </c>
      <c r="E1320" t="s">
        <v>385</v>
      </c>
      <c r="F1320" t="s">
        <v>386</v>
      </c>
      <c r="G1320" t="s">
        <v>369</v>
      </c>
      <c r="H1320" t="s">
        <v>54</v>
      </c>
      <c r="I1320" t="s">
        <v>370</v>
      </c>
      <c r="J1320" t="s">
        <v>1736</v>
      </c>
      <c r="K1320" t="s">
        <v>385</v>
      </c>
      <c r="L1320" t="s">
        <v>9588</v>
      </c>
      <c r="M1320" t="s">
        <v>3133</v>
      </c>
      <c r="N1320" t="s">
        <v>10</v>
      </c>
      <c r="O1320" t="s">
        <v>54</v>
      </c>
      <c r="P1320" t="s">
        <v>946</v>
      </c>
      <c r="Q1320" t="s">
        <v>2663</v>
      </c>
      <c r="R1320" t="s">
        <v>1735</v>
      </c>
    </row>
    <row r="1321" spans="1:18" x14ac:dyDescent="0.25">
      <c r="A1321" s="28" t="str">
        <f t="shared" si="20"/>
        <v>00378522Fancy Farm Elementary School270 State Route 339 SFancy FarmKY42039</v>
      </c>
      <c r="B1321" s="29" t="s">
        <v>8225</v>
      </c>
      <c r="C1321" t="s">
        <v>3215</v>
      </c>
      <c r="D1321" t="s">
        <v>7617</v>
      </c>
      <c r="E1321" t="s">
        <v>1061</v>
      </c>
      <c r="F1321" t="s">
        <v>1062</v>
      </c>
      <c r="G1321" t="s">
        <v>1063</v>
      </c>
      <c r="H1321" t="s">
        <v>54</v>
      </c>
      <c r="I1321" t="s">
        <v>1064</v>
      </c>
      <c r="J1321" t="s">
        <v>1736</v>
      </c>
      <c r="K1321" t="s">
        <v>1061</v>
      </c>
      <c r="L1321" t="s">
        <v>9589</v>
      </c>
      <c r="M1321" t="s">
        <v>3133</v>
      </c>
      <c r="N1321" t="s">
        <v>10</v>
      </c>
      <c r="O1321" t="s">
        <v>54</v>
      </c>
      <c r="P1321" t="s">
        <v>946</v>
      </c>
      <c r="Q1321" t="s">
        <v>2663</v>
      </c>
      <c r="R1321" t="s">
        <v>1735</v>
      </c>
    </row>
    <row r="1322" spans="1:18" x14ac:dyDescent="0.25">
      <c r="A1322" s="28" t="str">
        <f t="shared" si="20"/>
        <v>00378522Symsonia Elementary School11730 State Route 131SymsoniaKY42082</v>
      </c>
      <c r="B1322" s="29" t="s">
        <v>8225</v>
      </c>
      <c r="C1322" t="s">
        <v>3215</v>
      </c>
      <c r="D1322" t="s">
        <v>7618</v>
      </c>
      <c r="E1322" t="s">
        <v>1076</v>
      </c>
      <c r="F1322" t="s">
        <v>1077</v>
      </c>
      <c r="G1322" t="s">
        <v>1078</v>
      </c>
      <c r="H1322" t="s">
        <v>54</v>
      </c>
      <c r="I1322" t="s">
        <v>1079</v>
      </c>
      <c r="J1322" t="s">
        <v>1736</v>
      </c>
      <c r="K1322" t="s">
        <v>1076</v>
      </c>
      <c r="L1322" t="s">
        <v>9590</v>
      </c>
      <c r="M1322" t="s">
        <v>3133</v>
      </c>
      <c r="N1322" t="s">
        <v>10</v>
      </c>
      <c r="O1322" t="s">
        <v>54</v>
      </c>
      <c r="P1322" t="s">
        <v>946</v>
      </c>
      <c r="Q1322" t="s">
        <v>2663</v>
      </c>
      <c r="R1322" t="s">
        <v>1735</v>
      </c>
    </row>
    <row r="1323" spans="1:18" x14ac:dyDescent="0.25">
      <c r="A1323" s="28" t="str">
        <f t="shared" si="20"/>
        <v>00378522Lowes Elementary School6775 State Route 440HickoryKY42051</v>
      </c>
      <c r="B1323" s="29" t="s">
        <v>8225</v>
      </c>
      <c r="C1323" t="s">
        <v>3215</v>
      </c>
      <c r="D1323" t="s">
        <v>7619</v>
      </c>
      <c r="E1323" t="s">
        <v>1069</v>
      </c>
      <c r="F1323" t="s">
        <v>1070</v>
      </c>
      <c r="G1323" t="s">
        <v>1071</v>
      </c>
      <c r="H1323" t="s">
        <v>54</v>
      </c>
      <c r="I1323" t="s">
        <v>1072</v>
      </c>
      <c r="J1323" t="s">
        <v>1736</v>
      </c>
      <c r="K1323" t="s">
        <v>1069</v>
      </c>
      <c r="L1323" t="s">
        <v>9591</v>
      </c>
      <c r="M1323" t="s">
        <v>3133</v>
      </c>
      <c r="N1323" t="s">
        <v>10</v>
      </c>
      <c r="O1323" t="s">
        <v>54</v>
      </c>
      <c r="P1323" t="s">
        <v>946</v>
      </c>
      <c r="Q1323" t="s">
        <v>2663</v>
      </c>
      <c r="R1323" t="s">
        <v>1735</v>
      </c>
    </row>
    <row r="1324" spans="1:18" x14ac:dyDescent="0.25">
      <c r="A1324" s="28" t="str">
        <f t="shared" si="20"/>
        <v>00378522Wingo Elementary School449 Lebanon StWingoKY42088</v>
      </c>
      <c r="B1324" s="29" t="s">
        <v>8225</v>
      </c>
      <c r="C1324" t="s">
        <v>3215</v>
      </c>
      <c r="D1324" t="s">
        <v>7620</v>
      </c>
      <c r="E1324" t="s">
        <v>1081</v>
      </c>
      <c r="F1324" t="s">
        <v>1082</v>
      </c>
      <c r="G1324" t="s">
        <v>1083</v>
      </c>
      <c r="H1324" t="s">
        <v>54</v>
      </c>
      <c r="I1324" t="s">
        <v>1084</v>
      </c>
      <c r="J1324" t="s">
        <v>1736</v>
      </c>
      <c r="K1324" t="s">
        <v>1081</v>
      </c>
      <c r="L1324" t="s">
        <v>9592</v>
      </c>
      <c r="M1324" t="s">
        <v>3133</v>
      </c>
      <c r="N1324" t="s">
        <v>10</v>
      </c>
      <c r="O1324" t="s">
        <v>54</v>
      </c>
      <c r="P1324" t="s">
        <v>946</v>
      </c>
      <c r="Q1324" t="s">
        <v>2663</v>
      </c>
      <c r="R1324" t="s">
        <v>1735</v>
      </c>
    </row>
    <row r="1325" spans="1:18" x14ac:dyDescent="0.25">
      <c r="A1325" s="28" t="str">
        <f t="shared" si="20"/>
        <v>00378522Sedalia ES5252 State Route 97MayfieldKY42066</v>
      </c>
      <c r="B1325" s="29" t="s">
        <v>8225</v>
      </c>
      <c r="C1325" t="s">
        <v>3215</v>
      </c>
      <c r="D1325" t="s">
        <v>7621</v>
      </c>
      <c r="E1325" t="s">
        <v>4293</v>
      </c>
      <c r="F1325" t="s">
        <v>1074</v>
      </c>
      <c r="G1325" t="s">
        <v>1058</v>
      </c>
      <c r="H1325" t="s">
        <v>54</v>
      </c>
      <c r="I1325" t="s">
        <v>1059</v>
      </c>
      <c r="J1325" t="s">
        <v>1736</v>
      </c>
      <c r="K1325" t="s">
        <v>4293</v>
      </c>
      <c r="L1325" t="s">
        <v>9593</v>
      </c>
      <c r="M1325" t="s">
        <v>3133</v>
      </c>
      <c r="N1325" t="s">
        <v>10</v>
      </c>
      <c r="O1325" t="s">
        <v>54</v>
      </c>
      <c r="P1325" t="s">
        <v>946</v>
      </c>
      <c r="Q1325" t="s">
        <v>2663</v>
      </c>
      <c r="R1325" t="s">
        <v>1735</v>
      </c>
    </row>
    <row r="1326" spans="1:18" x14ac:dyDescent="0.25">
      <c r="A1326" s="28" t="str">
        <f t="shared" si="20"/>
        <v>00378522Taylor Elementary School140 Gibson DrBrooksvilleKY41004</v>
      </c>
      <c r="B1326" s="29" t="s">
        <v>8225</v>
      </c>
      <c r="C1326" t="s">
        <v>3215</v>
      </c>
      <c r="D1326" t="s">
        <v>7622</v>
      </c>
      <c r="E1326" t="s">
        <v>317</v>
      </c>
      <c r="F1326" t="s">
        <v>318</v>
      </c>
      <c r="G1326" t="s">
        <v>319</v>
      </c>
      <c r="H1326" t="s">
        <v>54</v>
      </c>
      <c r="I1326" t="s">
        <v>320</v>
      </c>
      <c r="J1326" t="s">
        <v>1736</v>
      </c>
      <c r="K1326" t="s">
        <v>317</v>
      </c>
      <c r="L1326" t="s">
        <v>9594</v>
      </c>
      <c r="M1326" t="s">
        <v>3133</v>
      </c>
      <c r="N1326" t="s">
        <v>10</v>
      </c>
      <c r="O1326" t="s">
        <v>54</v>
      </c>
      <c r="P1326" t="s">
        <v>946</v>
      </c>
      <c r="Q1326" t="s">
        <v>2663</v>
      </c>
      <c r="R1326" t="s">
        <v>1735</v>
      </c>
    </row>
    <row r="1327" spans="1:18" x14ac:dyDescent="0.25">
      <c r="A1327" s="28" t="str">
        <f t="shared" si="20"/>
        <v>00378522Julius Marks Elementary School3277 Pepperhill RdLexingtonKY40502</v>
      </c>
      <c r="B1327" s="29" t="s">
        <v>8225</v>
      </c>
      <c r="C1327" t="s">
        <v>3215</v>
      </c>
      <c r="D1327" t="s">
        <v>7623</v>
      </c>
      <c r="E1327" t="s">
        <v>834</v>
      </c>
      <c r="F1327" t="s">
        <v>835</v>
      </c>
      <c r="G1327" t="s">
        <v>776</v>
      </c>
      <c r="H1327" t="s">
        <v>54</v>
      </c>
      <c r="I1327" t="s">
        <v>785</v>
      </c>
      <c r="J1327" t="s">
        <v>1736</v>
      </c>
      <c r="K1327" t="s">
        <v>834</v>
      </c>
      <c r="L1327" t="s">
        <v>9595</v>
      </c>
      <c r="M1327" t="s">
        <v>3133</v>
      </c>
      <c r="N1327" t="s">
        <v>10</v>
      </c>
      <c r="O1327" t="s">
        <v>54</v>
      </c>
      <c r="P1327" t="s">
        <v>946</v>
      </c>
      <c r="Q1327" t="s">
        <v>2663</v>
      </c>
      <c r="R1327" t="s">
        <v>1735</v>
      </c>
    </row>
    <row r="1328" spans="1:18" x14ac:dyDescent="0.25">
      <c r="A1328" s="28" t="str">
        <f t="shared" si="20"/>
        <v>00378522Central Elementary School1715 Euclid AvePaintsvilleKY41240</v>
      </c>
      <c r="B1328" s="29" t="s">
        <v>8225</v>
      </c>
      <c r="C1328" t="s">
        <v>3215</v>
      </c>
      <c r="D1328" t="s">
        <v>7624</v>
      </c>
      <c r="E1328" t="s">
        <v>1056</v>
      </c>
      <c r="F1328" t="s">
        <v>1675</v>
      </c>
      <c r="G1328" t="s">
        <v>1676</v>
      </c>
      <c r="H1328" t="s">
        <v>54</v>
      </c>
      <c r="I1328" t="s">
        <v>1677</v>
      </c>
      <c r="J1328" t="s">
        <v>1736</v>
      </c>
      <c r="K1328" t="s">
        <v>1056</v>
      </c>
      <c r="L1328" t="s">
        <v>9596</v>
      </c>
      <c r="M1328" t="s">
        <v>3133</v>
      </c>
      <c r="N1328" t="s">
        <v>10</v>
      </c>
      <c r="O1328" t="s">
        <v>54</v>
      </c>
      <c r="P1328" t="s">
        <v>946</v>
      </c>
      <c r="Q1328" t="s">
        <v>2663</v>
      </c>
      <c r="R1328" t="s">
        <v>1735</v>
      </c>
    </row>
    <row r="1329" spans="1:18" x14ac:dyDescent="0.25">
      <c r="A1329" s="28" t="str">
        <f t="shared" si="20"/>
        <v>00378522Centerfield Elementary School4512 Centerfield DrCrestwoodKY40014</v>
      </c>
      <c r="B1329" s="29" t="s">
        <v>8225</v>
      </c>
      <c r="C1329" t="s">
        <v>3215</v>
      </c>
      <c r="D1329" t="s">
        <v>7625</v>
      </c>
      <c r="E1329" t="s">
        <v>2333</v>
      </c>
      <c r="F1329" t="s">
        <v>2334</v>
      </c>
      <c r="G1329" t="s">
        <v>2330</v>
      </c>
      <c r="H1329" t="s">
        <v>54</v>
      </c>
      <c r="I1329" t="s">
        <v>2331</v>
      </c>
      <c r="J1329" t="s">
        <v>1736</v>
      </c>
      <c r="K1329" t="s">
        <v>2333</v>
      </c>
      <c r="L1329" t="s">
        <v>9597</v>
      </c>
      <c r="M1329" t="s">
        <v>3133</v>
      </c>
      <c r="N1329" t="s">
        <v>10</v>
      </c>
      <c r="O1329" t="s">
        <v>54</v>
      </c>
      <c r="P1329" t="s">
        <v>946</v>
      </c>
      <c r="Q1329" t="s">
        <v>2663</v>
      </c>
      <c r="R1329" t="s">
        <v>1735</v>
      </c>
    </row>
    <row r="1330" spans="1:18" x14ac:dyDescent="0.25">
      <c r="A1330" s="28" t="str">
        <f t="shared" si="20"/>
        <v>00378522Southside Elementary School106 Education DrCynthianaKY41031</v>
      </c>
      <c r="B1330" s="29" t="s">
        <v>8225</v>
      </c>
      <c r="C1330" t="s">
        <v>3215</v>
      </c>
      <c r="D1330" t="s">
        <v>7626</v>
      </c>
      <c r="E1330" t="s">
        <v>1224</v>
      </c>
      <c r="F1330" t="s">
        <v>1225</v>
      </c>
      <c r="G1330" t="s">
        <v>1218</v>
      </c>
      <c r="H1330" t="s">
        <v>54</v>
      </c>
      <c r="I1330" t="s">
        <v>1219</v>
      </c>
      <c r="J1330" t="s">
        <v>1736</v>
      </c>
      <c r="K1330" t="s">
        <v>1224</v>
      </c>
      <c r="L1330" t="s">
        <v>9598</v>
      </c>
      <c r="M1330" t="s">
        <v>3133</v>
      </c>
      <c r="N1330" t="s">
        <v>10</v>
      </c>
      <c r="O1330" t="s">
        <v>54</v>
      </c>
      <c r="P1330" t="s">
        <v>946</v>
      </c>
      <c r="Q1330" t="s">
        <v>2663</v>
      </c>
      <c r="R1330" t="s">
        <v>1735</v>
      </c>
    </row>
    <row r="1331" spans="1:18" x14ac:dyDescent="0.25">
      <c r="A1331" s="28" t="str">
        <f t="shared" si="20"/>
        <v>00378522Southside Elementary School106 Education DrCynthianaKY41031</v>
      </c>
      <c r="B1331" s="29" t="s">
        <v>8225</v>
      </c>
      <c r="C1331" t="s">
        <v>3215</v>
      </c>
      <c r="D1331" t="s">
        <v>7627</v>
      </c>
      <c r="E1331" t="s">
        <v>1224</v>
      </c>
      <c r="F1331" t="s">
        <v>1225</v>
      </c>
      <c r="G1331" t="s">
        <v>1218</v>
      </c>
      <c r="H1331" t="s">
        <v>54</v>
      </c>
      <c r="I1331" t="s">
        <v>1219</v>
      </c>
      <c r="J1331" t="s">
        <v>1736</v>
      </c>
      <c r="K1331" t="s">
        <v>1224</v>
      </c>
      <c r="L1331" t="s">
        <v>9599</v>
      </c>
      <c r="M1331" t="s">
        <v>3133</v>
      </c>
      <c r="N1331" t="s">
        <v>10</v>
      </c>
      <c r="O1331" t="s">
        <v>54</v>
      </c>
      <c r="P1331" t="s">
        <v>946</v>
      </c>
      <c r="Q1331" t="s">
        <v>2663</v>
      </c>
      <c r="R1331" t="s">
        <v>1735</v>
      </c>
    </row>
    <row r="1332" spans="1:18" x14ac:dyDescent="0.25">
      <c r="A1332" s="28" t="str">
        <f t="shared" si="20"/>
        <v>00378522Tully Elementary School3300 College DrLouisvilleKY40299</v>
      </c>
      <c r="B1332" s="29" t="s">
        <v>8225</v>
      </c>
      <c r="C1332" t="s">
        <v>3215</v>
      </c>
      <c r="D1332" t="s">
        <v>7628</v>
      </c>
      <c r="E1332" t="s">
        <v>1631</v>
      </c>
      <c r="F1332" t="s">
        <v>1632</v>
      </c>
      <c r="G1332" t="s">
        <v>382</v>
      </c>
      <c r="H1332" t="s">
        <v>54</v>
      </c>
      <c r="I1332" t="s">
        <v>1427</v>
      </c>
      <c r="J1332" t="s">
        <v>1736</v>
      </c>
      <c r="K1332" t="s">
        <v>1631</v>
      </c>
      <c r="L1332" t="s">
        <v>9600</v>
      </c>
      <c r="M1332" t="s">
        <v>3133</v>
      </c>
      <c r="N1332" t="s">
        <v>10</v>
      </c>
      <c r="O1332" t="s">
        <v>54</v>
      </c>
      <c r="P1332" t="s">
        <v>946</v>
      </c>
      <c r="Q1332" t="s">
        <v>2663</v>
      </c>
      <c r="R1332" t="s">
        <v>1735</v>
      </c>
    </row>
    <row r="1333" spans="1:18" x14ac:dyDescent="0.25">
      <c r="A1333" s="28" t="str">
        <f t="shared" si="20"/>
        <v>00378522Woodlawn Elementary School1661 Perryville RdDanvilleKY40422</v>
      </c>
      <c r="B1333" s="29" t="s">
        <v>8225</v>
      </c>
      <c r="C1333" t="s">
        <v>3215</v>
      </c>
      <c r="D1333" t="s">
        <v>7629</v>
      </c>
      <c r="E1333" t="s">
        <v>310</v>
      </c>
      <c r="F1333" t="s">
        <v>311</v>
      </c>
      <c r="G1333" t="s">
        <v>312</v>
      </c>
      <c r="H1333" t="s">
        <v>54</v>
      </c>
      <c r="I1333" t="s">
        <v>313</v>
      </c>
      <c r="J1333" t="s">
        <v>1736</v>
      </c>
      <c r="K1333" t="s">
        <v>310</v>
      </c>
      <c r="L1333" t="s">
        <v>9601</v>
      </c>
      <c r="M1333" t="s">
        <v>3133</v>
      </c>
      <c r="N1333" t="s">
        <v>10</v>
      </c>
      <c r="O1333" t="s">
        <v>54</v>
      </c>
      <c r="P1333" t="s">
        <v>946</v>
      </c>
      <c r="Q1333" t="s">
        <v>2663</v>
      </c>
      <c r="R1333" t="s">
        <v>1735</v>
      </c>
    </row>
    <row r="1334" spans="1:18" x14ac:dyDescent="0.25">
      <c r="A1334" s="28" t="str">
        <f t="shared" si="20"/>
        <v>00378522Churchill Park School435 Boxley AveLouisvilleKY40209</v>
      </c>
      <c r="B1334" s="29" t="s">
        <v>8225</v>
      </c>
      <c r="C1334" t="s">
        <v>3215</v>
      </c>
      <c r="D1334" t="s">
        <v>7630</v>
      </c>
      <c r="E1334" t="s">
        <v>3377</v>
      </c>
      <c r="F1334" t="s">
        <v>3378</v>
      </c>
      <c r="G1334" t="s">
        <v>382</v>
      </c>
      <c r="H1334" t="s">
        <v>54</v>
      </c>
      <c r="I1334" t="s">
        <v>3376</v>
      </c>
      <c r="J1334" t="s">
        <v>1736</v>
      </c>
      <c r="K1334" t="s">
        <v>3377</v>
      </c>
      <c r="L1334" t="s">
        <v>9602</v>
      </c>
      <c r="M1334" t="s">
        <v>3133</v>
      </c>
      <c r="N1334" t="s">
        <v>10</v>
      </c>
      <c r="O1334" t="s">
        <v>54</v>
      </c>
      <c r="P1334" t="s">
        <v>946</v>
      </c>
      <c r="Q1334" t="s">
        <v>2663</v>
      </c>
      <c r="R1334" t="s">
        <v>1735</v>
      </c>
    </row>
    <row r="1335" spans="1:18" x14ac:dyDescent="0.25">
      <c r="A1335" s="28" t="str">
        <f t="shared" si="20"/>
        <v>00378522Waller-Williams Environ School2415 Rockford LnLouisvilleKY40216</v>
      </c>
      <c r="B1335" s="29" t="s">
        <v>8225</v>
      </c>
      <c r="C1335" t="s">
        <v>3215</v>
      </c>
      <c r="D1335" t="s">
        <v>7631</v>
      </c>
      <c r="E1335" t="s">
        <v>3824</v>
      </c>
      <c r="F1335" t="s">
        <v>3825</v>
      </c>
      <c r="G1335" t="s">
        <v>382</v>
      </c>
      <c r="H1335" t="s">
        <v>54</v>
      </c>
      <c r="I1335" t="s">
        <v>1440</v>
      </c>
      <c r="J1335" t="s">
        <v>1736</v>
      </c>
      <c r="K1335" t="s">
        <v>3824</v>
      </c>
      <c r="L1335" t="s">
        <v>9603</v>
      </c>
      <c r="M1335" t="s">
        <v>3133</v>
      </c>
      <c r="N1335" t="s">
        <v>10</v>
      </c>
      <c r="O1335" t="s">
        <v>54</v>
      </c>
      <c r="P1335" t="s">
        <v>946</v>
      </c>
      <c r="Q1335" t="s">
        <v>2663</v>
      </c>
      <c r="R1335" t="s">
        <v>1735</v>
      </c>
    </row>
    <row r="1336" spans="1:18" x14ac:dyDescent="0.25">
      <c r="A1336" s="28" t="str">
        <f t="shared" si="20"/>
        <v>00378522Elkhorn City Elementary School180 Cougar DrElkhorn CityKY41522</v>
      </c>
      <c r="B1336" s="29" t="s">
        <v>8225</v>
      </c>
      <c r="C1336" t="s">
        <v>3215</v>
      </c>
      <c r="D1336" t="s">
        <v>7632</v>
      </c>
      <c r="E1336" t="s">
        <v>2443</v>
      </c>
      <c r="F1336" t="s">
        <v>2444</v>
      </c>
      <c r="G1336" t="s">
        <v>2445</v>
      </c>
      <c r="H1336" t="s">
        <v>54</v>
      </c>
      <c r="I1336" t="s">
        <v>2446</v>
      </c>
      <c r="J1336" t="s">
        <v>1736</v>
      </c>
      <c r="K1336" t="s">
        <v>2443</v>
      </c>
      <c r="L1336" t="s">
        <v>9604</v>
      </c>
      <c r="M1336" t="s">
        <v>3133</v>
      </c>
      <c r="N1336" t="s">
        <v>10</v>
      </c>
      <c r="O1336" t="s">
        <v>54</v>
      </c>
      <c r="P1336" t="s">
        <v>946</v>
      </c>
      <c r="Q1336" t="s">
        <v>2663</v>
      </c>
      <c r="R1336" t="s">
        <v>1735</v>
      </c>
    </row>
    <row r="1337" spans="1:18" x14ac:dyDescent="0.25">
      <c r="A1337" s="28" t="str">
        <f t="shared" si="20"/>
        <v>00378522South Hancock Elem School8631 State Route 69HawesvilleKY42348</v>
      </c>
      <c r="B1337" s="29" t="s">
        <v>8225</v>
      </c>
      <c r="C1337" t="s">
        <v>3215</v>
      </c>
      <c r="D1337" t="s">
        <v>7633</v>
      </c>
      <c r="E1337" t="s">
        <v>1139</v>
      </c>
      <c r="F1337" t="s">
        <v>1140</v>
      </c>
      <c r="G1337" t="s">
        <v>1141</v>
      </c>
      <c r="H1337" t="s">
        <v>54</v>
      </c>
      <c r="I1337" t="s">
        <v>1142</v>
      </c>
      <c r="J1337" t="s">
        <v>1736</v>
      </c>
      <c r="K1337" t="s">
        <v>1139</v>
      </c>
      <c r="L1337" t="s">
        <v>9605</v>
      </c>
      <c r="M1337" t="s">
        <v>3133</v>
      </c>
      <c r="N1337" t="s">
        <v>10</v>
      </c>
      <c r="O1337" t="s">
        <v>54</v>
      </c>
      <c r="P1337" t="s">
        <v>946</v>
      </c>
      <c r="Q1337" t="s">
        <v>2663</v>
      </c>
      <c r="R1337" t="s">
        <v>1735</v>
      </c>
    </row>
    <row r="1338" spans="1:18" x14ac:dyDescent="0.25">
      <c r="A1338" s="28" t="str">
        <f t="shared" si="20"/>
        <v>00378522Audubon Traditional Elem Sch1051 Hess LnLouisvilleKY40217</v>
      </c>
      <c r="B1338" s="29" t="s">
        <v>8225</v>
      </c>
      <c r="C1338" t="s">
        <v>3215</v>
      </c>
      <c r="D1338" t="s">
        <v>7634</v>
      </c>
      <c r="E1338" t="s">
        <v>1377</v>
      </c>
      <c r="F1338" t="s">
        <v>1378</v>
      </c>
      <c r="G1338" t="s">
        <v>382</v>
      </c>
      <c r="H1338" t="s">
        <v>54</v>
      </c>
      <c r="I1338" t="s">
        <v>1379</v>
      </c>
      <c r="J1338" t="s">
        <v>1736</v>
      </c>
      <c r="K1338" t="s">
        <v>1377</v>
      </c>
      <c r="L1338" t="s">
        <v>9606</v>
      </c>
      <c r="M1338" t="s">
        <v>3133</v>
      </c>
      <c r="N1338" t="s">
        <v>10</v>
      </c>
      <c r="O1338" t="s">
        <v>54</v>
      </c>
      <c r="P1338" t="s">
        <v>946</v>
      </c>
      <c r="Q1338" t="s">
        <v>2663</v>
      </c>
      <c r="R1338" t="s">
        <v>1735</v>
      </c>
    </row>
    <row r="1339" spans="1:18" x14ac:dyDescent="0.25">
      <c r="A1339" s="28" t="str">
        <f t="shared" si="20"/>
        <v>00378522Fulton Co ES2750 Moscow AveHickmanKY42050</v>
      </c>
      <c r="B1339" s="29" t="s">
        <v>8225</v>
      </c>
      <c r="C1339" t="s">
        <v>3215</v>
      </c>
      <c r="D1339" t="s">
        <v>7635</v>
      </c>
      <c r="E1339" t="s">
        <v>4283</v>
      </c>
      <c r="F1339" t="s">
        <v>999</v>
      </c>
      <c r="G1339" t="s">
        <v>1000</v>
      </c>
      <c r="H1339" t="s">
        <v>54</v>
      </c>
      <c r="I1339" t="s">
        <v>1001</v>
      </c>
      <c r="J1339" t="s">
        <v>1736</v>
      </c>
      <c r="K1339" t="s">
        <v>4283</v>
      </c>
      <c r="L1339" t="s">
        <v>9607</v>
      </c>
      <c r="M1339" t="s">
        <v>3133</v>
      </c>
      <c r="N1339" t="s">
        <v>10</v>
      </c>
      <c r="O1339" t="s">
        <v>54</v>
      </c>
      <c r="P1339" t="s">
        <v>946</v>
      </c>
      <c r="Q1339" t="s">
        <v>2663</v>
      </c>
      <c r="R1339" t="s">
        <v>1735</v>
      </c>
    </row>
    <row r="1340" spans="1:18" x14ac:dyDescent="0.25">
      <c r="A1340" s="28" t="str">
        <f t="shared" ref="A1340:A1403" si="21">R1340&amp;K1340&amp;F1340&amp;G1340&amp;H1340&amp;I1340</f>
        <v>00378522Albert S Brandeis Elem School2817 W Kentucky StLouisvilleKY40211</v>
      </c>
      <c r="B1340" s="29" t="s">
        <v>8225</v>
      </c>
      <c r="C1340" t="s">
        <v>3215</v>
      </c>
      <c r="D1340" t="s">
        <v>7636</v>
      </c>
      <c r="E1340" t="s">
        <v>1362</v>
      </c>
      <c r="F1340" t="s">
        <v>1363</v>
      </c>
      <c r="G1340" t="s">
        <v>382</v>
      </c>
      <c r="H1340" t="s">
        <v>54</v>
      </c>
      <c r="I1340" t="s">
        <v>1364</v>
      </c>
      <c r="J1340" t="s">
        <v>1736</v>
      </c>
      <c r="K1340" t="s">
        <v>1362</v>
      </c>
      <c r="L1340" t="s">
        <v>9608</v>
      </c>
      <c r="M1340" t="s">
        <v>3133</v>
      </c>
      <c r="N1340" t="s">
        <v>10</v>
      </c>
      <c r="O1340" t="s">
        <v>54</v>
      </c>
      <c r="P1340" t="s">
        <v>946</v>
      </c>
      <c r="Q1340" t="s">
        <v>2663</v>
      </c>
      <c r="R1340" t="s">
        <v>1735</v>
      </c>
    </row>
    <row r="1341" spans="1:18" x14ac:dyDescent="0.25">
      <c r="A1341" s="28" t="str">
        <f t="shared" si="21"/>
        <v>00378522Kentucky School for the Blind1867 Frankfort AveLouisvilleKY40206</v>
      </c>
      <c r="B1341" s="29" t="s">
        <v>8225</v>
      </c>
      <c r="C1341" t="s">
        <v>3215</v>
      </c>
      <c r="D1341" t="s">
        <v>7637</v>
      </c>
      <c r="E1341" t="s">
        <v>4585</v>
      </c>
      <c r="F1341" t="s">
        <v>3555</v>
      </c>
      <c r="G1341" t="s">
        <v>382</v>
      </c>
      <c r="H1341" t="s">
        <v>54</v>
      </c>
      <c r="I1341" t="s">
        <v>1402</v>
      </c>
      <c r="J1341" t="s">
        <v>1736</v>
      </c>
      <c r="K1341" t="s">
        <v>4585</v>
      </c>
      <c r="L1341" t="s">
        <v>9609</v>
      </c>
      <c r="M1341" t="s">
        <v>3133</v>
      </c>
      <c r="N1341" t="s">
        <v>10</v>
      </c>
      <c r="O1341" t="s">
        <v>54</v>
      </c>
      <c r="P1341" t="s">
        <v>946</v>
      </c>
      <c r="Q1341" t="s">
        <v>2663</v>
      </c>
      <c r="R1341" t="s">
        <v>1735</v>
      </c>
    </row>
    <row r="1342" spans="1:18" x14ac:dyDescent="0.25">
      <c r="A1342" s="28" t="str">
        <f t="shared" si="21"/>
        <v>00378522Kentucky School For The DeafPo Box 27DanvilleKY40423</v>
      </c>
      <c r="B1342" s="29" t="s">
        <v>8225</v>
      </c>
      <c r="C1342" t="s">
        <v>3215</v>
      </c>
      <c r="D1342" t="s">
        <v>7638</v>
      </c>
      <c r="E1342" t="s">
        <v>3564</v>
      </c>
      <c r="F1342" t="s">
        <v>4516</v>
      </c>
      <c r="G1342" t="s">
        <v>312</v>
      </c>
      <c r="H1342" t="s">
        <v>54</v>
      </c>
      <c r="I1342" t="s">
        <v>4517</v>
      </c>
      <c r="J1342" t="s">
        <v>1736</v>
      </c>
      <c r="K1342" t="s">
        <v>3564</v>
      </c>
      <c r="L1342" t="s">
        <v>9610</v>
      </c>
      <c r="M1342" t="s">
        <v>3133</v>
      </c>
      <c r="N1342" t="s">
        <v>10</v>
      </c>
      <c r="O1342" t="s">
        <v>54</v>
      </c>
      <c r="P1342" t="s">
        <v>946</v>
      </c>
      <c r="Q1342" t="s">
        <v>2663</v>
      </c>
      <c r="R1342" t="s">
        <v>1735</v>
      </c>
    </row>
    <row r="1343" spans="1:18" x14ac:dyDescent="0.25">
      <c r="A1343" s="28" t="str">
        <f t="shared" si="21"/>
        <v>00378522Model Laboratory School521 Lancaster AveRichmondKY40475</v>
      </c>
      <c r="B1343" s="29" t="s">
        <v>8225</v>
      </c>
      <c r="C1343" t="s">
        <v>3215</v>
      </c>
      <c r="D1343" t="s">
        <v>7639</v>
      </c>
      <c r="E1343" t="s">
        <v>1738</v>
      </c>
      <c r="F1343" t="s">
        <v>1739</v>
      </c>
      <c r="G1343" t="s">
        <v>1740</v>
      </c>
      <c r="H1343" t="s">
        <v>54</v>
      </c>
      <c r="I1343" t="s">
        <v>1741</v>
      </c>
      <c r="J1343" t="s">
        <v>1736</v>
      </c>
      <c r="K1343" t="s">
        <v>1738</v>
      </c>
      <c r="L1343" t="s">
        <v>9611</v>
      </c>
      <c r="M1343" t="s">
        <v>3133</v>
      </c>
      <c r="N1343" t="s">
        <v>10</v>
      </c>
      <c r="O1343" t="s">
        <v>54</v>
      </c>
      <c r="P1343" t="s">
        <v>946</v>
      </c>
      <c r="Q1343" t="s">
        <v>2663</v>
      </c>
      <c r="R1343" t="s">
        <v>1735</v>
      </c>
    </row>
    <row r="1344" spans="1:18" x14ac:dyDescent="0.25">
      <c r="A1344" s="28" t="str">
        <f t="shared" si="21"/>
        <v>00378522Heuser Hearing+Language Acad111 E Kentucky StLouisvilleKY40203</v>
      </c>
      <c r="B1344" s="29" t="s">
        <v>8225</v>
      </c>
      <c r="C1344" t="s">
        <v>3215</v>
      </c>
      <c r="D1344" t="s">
        <v>7640</v>
      </c>
      <c r="E1344" t="s">
        <v>7641</v>
      </c>
      <c r="F1344" t="s">
        <v>3510</v>
      </c>
      <c r="G1344" t="s">
        <v>382</v>
      </c>
      <c r="H1344" t="s">
        <v>54</v>
      </c>
      <c r="I1344" t="s">
        <v>1431</v>
      </c>
      <c r="J1344" t="s">
        <v>1736</v>
      </c>
      <c r="K1344" t="s">
        <v>7641</v>
      </c>
      <c r="L1344" t="s">
        <v>9612</v>
      </c>
      <c r="M1344" t="s">
        <v>3133</v>
      </c>
      <c r="N1344" t="s">
        <v>10</v>
      </c>
      <c r="O1344" t="s">
        <v>54</v>
      </c>
      <c r="P1344" t="s">
        <v>946</v>
      </c>
      <c r="Q1344" t="s">
        <v>2663</v>
      </c>
      <c r="R1344" t="s">
        <v>1735</v>
      </c>
    </row>
    <row r="1345" spans="1:18" x14ac:dyDescent="0.25">
      <c r="A1345" s="28" t="str">
        <f t="shared" si="21"/>
        <v>00378522Hendron-Lone Oak Elem School2501 Marshall AvePaducahKY42003</v>
      </c>
      <c r="B1345" s="29" t="s">
        <v>8225</v>
      </c>
      <c r="C1345" t="s">
        <v>3215</v>
      </c>
      <c r="D1345" t="s">
        <v>7642</v>
      </c>
      <c r="E1345" t="s">
        <v>2097</v>
      </c>
      <c r="F1345" t="s">
        <v>2098</v>
      </c>
      <c r="G1345" t="s">
        <v>2089</v>
      </c>
      <c r="H1345" t="s">
        <v>54</v>
      </c>
      <c r="I1345" t="s">
        <v>2099</v>
      </c>
      <c r="J1345" t="s">
        <v>1736</v>
      </c>
      <c r="K1345" t="s">
        <v>2097</v>
      </c>
      <c r="L1345" t="s">
        <v>9613</v>
      </c>
      <c r="M1345" t="s">
        <v>3133</v>
      </c>
      <c r="N1345" t="s">
        <v>10</v>
      </c>
      <c r="O1345" t="s">
        <v>54</v>
      </c>
      <c r="P1345" t="s">
        <v>946</v>
      </c>
      <c r="Q1345" t="s">
        <v>2663</v>
      </c>
      <c r="R1345" t="s">
        <v>1735</v>
      </c>
    </row>
    <row r="1346" spans="1:18" x14ac:dyDescent="0.25">
      <c r="A1346" s="28" t="str">
        <f t="shared" si="21"/>
        <v>00378522Academy Ldrshp Millcreek ES1212 Reva Ridge WayLexingtonKY40517</v>
      </c>
      <c r="B1346" s="29" t="s">
        <v>8225</v>
      </c>
      <c r="C1346" t="s">
        <v>3215</v>
      </c>
      <c r="D1346" t="s">
        <v>7643</v>
      </c>
      <c r="E1346" t="s">
        <v>4246</v>
      </c>
      <c r="F1346" t="s">
        <v>775</v>
      </c>
      <c r="G1346" t="s">
        <v>776</v>
      </c>
      <c r="H1346" t="s">
        <v>54</v>
      </c>
      <c r="I1346" t="s">
        <v>777</v>
      </c>
      <c r="J1346" t="s">
        <v>1736</v>
      </c>
      <c r="K1346" t="s">
        <v>4246</v>
      </c>
      <c r="L1346" t="s">
        <v>9614</v>
      </c>
      <c r="M1346" t="s">
        <v>3133</v>
      </c>
      <c r="N1346" t="s">
        <v>10</v>
      </c>
      <c r="O1346" t="s">
        <v>54</v>
      </c>
      <c r="P1346" t="s">
        <v>946</v>
      </c>
      <c r="Q1346" t="s">
        <v>2663</v>
      </c>
      <c r="R1346" t="s">
        <v>1735</v>
      </c>
    </row>
    <row r="1347" spans="1:18" x14ac:dyDescent="0.25">
      <c r="A1347" s="28" t="str">
        <f t="shared" si="21"/>
        <v>00378522Goshen Elem Sch At Hillcrest12518 Ridgemoor DrProspectKY40059</v>
      </c>
      <c r="B1347" s="29" t="s">
        <v>8225</v>
      </c>
      <c r="C1347" t="s">
        <v>3215</v>
      </c>
      <c r="D1347" t="s">
        <v>7644</v>
      </c>
      <c r="E1347" t="s">
        <v>2339</v>
      </c>
      <c r="F1347" t="s">
        <v>2340</v>
      </c>
      <c r="G1347" t="s">
        <v>1582</v>
      </c>
      <c r="H1347" t="s">
        <v>54</v>
      </c>
      <c r="I1347" t="s">
        <v>1583</v>
      </c>
      <c r="J1347" t="s">
        <v>1736</v>
      </c>
      <c r="K1347" t="s">
        <v>2339</v>
      </c>
      <c r="L1347" t="s">
        <v>9615</v>
      </c>
      <c r="M1347" t="s">
        <v>3133</v>
      </c>
      <c r="N1347" t="s">
        <v>10</v>
      </c>
      <c r="O1347" t="s">
        <v>54</v>
      </c>
      <c r="P1347" t="s">
        <v>946</v>
      </c>
      <c r="Q1347" t="s">
        <v>2663</v>
      </c>
      <c r="R1347" t="s">
        <v>1735</v>
      </c>
    </row>
    <row r="1348" spans="1:18" x14ac:dyDescent="0.25">
      <c r="A1348" s="28" t="str">
        <f t="shared" si="21"/>
        <v>00378522Letcher Elementary School160 Lhs DrLetcherKY41832</v>
      </c>
      <c r="B1348" s="29" t="s">
        <v>8225</v>
      </c>
      <c r="C1348" t="s">
        <v>3215</v>
      </c>
      <c r="D1348" t="s">
        <v>7645</v>
      </c>
      <c r="E1348" t="s">
        <v>1892</v>
      </c>
      <c r="F1348" t="s">
        <v>1893</v>
      </c>
      <c r="G1348" t="s">
        <v>1894</v>
      </c>
      <c r="H1348" t="s">
        <v>54</v>
      </c>
      <c r="I1348" t="s">
        <v>1895</v>
      </c>
      <c r="J1348" t="s">
        <v>1736</v>
      </c>
      <c r="K1348" t="s">
        <v>1892</v>
      </c>
      <c r="L1348" t="s">
        <v>9616</v>
      </c>
      <c r="M1348" t="s">
        <v>3133</v>
      </c>
      <c r="N1348" t="s">
        <v>10</v>
      </c>
      <c r="O1348" t="s">
        <v>54</v>
      </c>
      <c r="P1348" t="s">
        <v>946</v>
      </c>
      <c r="Q1348" t="s">
        <v>2663</v>
      </c>
      <c r="R1348" t="s">
        <v>1735</v>
      </c>
    </row>
    <row r="1349" spans="1:18" x14ac:dyDescent="0.25">
      <c r="A1349" s="28" t="str">
        <f t="shared" si="21"/>
        <v>00378522Paces Creek Elementary School1983 S Highway 421ManchesterKY40962</v>
      </c>
      <c r="B1349" s="29" t="s">
        <v>8225</v>
      </c>
      <c r="C1349" t="s">
        <v>3215</v>
      </c>
      <c r="D1349" t="s">
        <v>7646</v>
      </c>
      <c r="E1349" t="s">
        <v>585</v>
      </c>
      <c r="F1349" t="s">
        <v>586</v>
      </c>
      <c r="G1349" t="s">
        <v>570</v>
      </c>
      <c r="H1349" t="s">
        <v>54</v>
      </c>
      <c r="I1349" t="s">
        <v>571</v>
      </c>
      <c r="J1349" t="s">
        <v>1736</v>
      </c>
      <c r="K1349" t="s">
        <v>585</v>
      </c>
      <c r="L1349" t="s">
        <v>9617</v>
      </c>
      <c r="M1349" t="s">
        <v>3133</v>
      </c>
      <c r="N1349" t="s">
        <v>10</v>
      </c>
      <c r="O1349" t="s">
        <v>54</v>
      </c>
      <c r="P1349" t="s">
        <v>946</v>
      </c>
      <c r="Q1349" t="s">
        <v>2663</v>
      </c>
      <c r="R1349" t="s">
        <v>1735</v>
      </c>
    </row>
    <row r="1350" spans="1:18" x14ac:dyDescent="0.25">
      <c r="A1350" s="28" t="str">
        <f t="shared" si="21"/>
        <v>00378522Taylor Co Intermediate School1207 E Broadway StCampbellsvlleKY42718</v>
      </c>
      <c r="B1350" s="29" t="s">
        <v>8225</v>
      </c>
      <c r="C1350" t="s">
        <v>3215</v>
      </c>
      <c r="D1350" t="s">
        <v>7647</v>
      </c>
      <c r="E1350" t="s">
        <v>3790</v>
      </c>
      <c r="F1350" t="s">
        <v>3791</v>
      </c>
      <c r="G1350" t="s">
        <v>454</v>
      </c>
      <c r="H1350" t="s">
        <v>54</v>
      </c>
      <c r="I1350" t="s">
        <v>455</v>
      </c>
      <c r="J1350" t="s">
        <v>1736</v>
      </c>
      <c r="K1350" t="s">
        <v>3790</v>
      </c>
      <c r="L1350" t="s">
        <v>9618</v>
      </c>
      <c r="M1350" t="s">
        <v>3133</v>
      </c>
      <c r="N1350" t="s">
        <v>10</v>
      </c>
      <c r="O1350" t="s">
        <v>54</v>
      </c>
      <c r="P1350" t="s">
        <v>946</v>
      </c>
      <c r="Q1350" t="s">
        <v>2663</v>
      </c>
      <c r="R1350" t="s">
        <v>1735</v>
      </c>
    </row>
    <row r="1351" spans="1:18" x14ac:dyDescent="0.25">
      <c r="A1351" s="28" t="str">
        <f t="shared" si="21"/>
        <v>00378522J Graham Brown School546 S 1st StLouisvilleKY40202</v>
      </c>
      <c r="B1351" s="29" t="s">
        <v>8225</v>
      </c>
      <c r="C1351" t="s">
        <v>3215</v>
      </c>
      <c r="D1351" t="s">
        <v>7648</v>
      </c>
      <c r="E1351" t="s">
        <v>1515</v>
      </c>
      <c r="F1351" t="s">
        <v>1516</v>
      </c>
      <c r="G1351" t="s">
        <v>382</v>
      </c>
      <c r="H1351" t="s">
        <v>54</v>
      </c>
      <c r="I1351" t="s">
        <v>1517</v>
      </c>
      <c r="J1351" t="s">
        <v>1736</v>
      </c>
      <c r="K1351" t="s">
        <v>1515</v>
      </c>
      <c r="L1351" t="s">
        <v>9619</v>
      </c>
      <c r="M1351" t="s">
        <v>3133</v>
      </c>
      <c r="N1351" t="s">
        <v>10</v>
      </c>
      <c r="O1351" t="s">
        <v>54</v>
      </c>
      <c r="P1351" t="s">
        <v>946</v>
      </c>
      <c r="Q1351" t="s">
        <v>2663</v>
      </c>
      <c r="R1351" t="s">
        <v>1735</v>
      </c>
    </row>
    <row r="1352" spans="1:18" x14ac:dyDescent="0.25">
      <c r="A1352" s="28" t="str">
        <f t="shared" si="21"/>
        <v>00378522Wright Elementary School500 Rocket LnShelbyvilleKY40065</v>
      </c>
      <c r="B1352" s="29" t="s">
        <v>8225</v>
      </c>
      <c r="C1352" t="s">
        <v>3215</v>
      </c>
      <c r="D1352" t="s">
        <v>7649</v>
      </c>
      <c r="E1352" t="s">
        <v>2650</v>
      </c>
      <c r="F1352" t="s">
        <v>2651</v>
      </c>
      <c r="G1352" t="s">
        <v>2634</v>
      </c>
      <c r="H1352" t="s">
        <v>54</v>
      </c>
      <c r="I1352" t="s">
        <v>2635</v>
      </c>
      <c r="J1352" t="s">
        <v>1736</v>
      </c>
      <c r="K1352" t="s">
        <v>2650</v>
      </c>
      <c r="L1352" t="s">
        <v>9620</v>
      </c>
      <c r="M1352" t="s">
        <v>3133</v>
      </c>
      <c r="N1352" t="s">
        <v>10</v>
      </c>
      <c r="O1352" t="s">
        <v>54</v>
      </c>
      <c r="P1352" t="s">
        <v>946</v>
      </c>
      <c r="Q1352" t="s">
        <v>2663</v>
      </c>
      <c r="R1352" t="s">
        <v>1735</v>
      </c>
    </row>
    <row r="1353" spans="1:18" x14ac:dyDescent="0.25">
      <c r="A1353" s="28" t="str">
        <f t="shared" si="21"/>
        <v>00378522Southern Elementary School198 Enterprise DrSomersetKY42501</v>
      </c>
      <c r="B1353" s="29" t="s">
        <v>8225</v>
      </c>
      <c r="C1353" t="s">
        <v>3215</v>
      </c>
      <c r="D1353" t="s">
        <v>7650</v>
      </c>
      <c r="E1353" t="s">
        <v>864</v>
      </c>
      <c r="F1353" t="s">
        <v>2531</v>
      </c>
      <c r="G1353" t="s">
        <v>2520</v>
      </c>
      <c r="H1353" t="s">
        <v>54</v>
      </c>
      <c r="I1353" t="s">
        <v>2532</v>
      </c>
      <c r="J1353" t="s">
        <v>1736</v>
      </c>
      <c r="K1353" t="s">
        <v>864</v>
      </c>
      <c r="L1353" t="s">
        <v>9621</v>
      </c>
      <c r="M1353" t="s">
        <v>3133</v>
      </c>
      <c r="N1353" t="s">
        <v>10</v>
      </c>
      <c r="O1353" t="s">
        <v>54</v>
      </c>
      <c r="P1353" t="s">
        <v>946</v>
      </c>
      <c r="Q1353" t="s">
        <v>2663</v>
      </c>
      <c r="R1353" t="s">
        <v>1735</v>
      </c>
    </row>
    <row r="1354" spans="1:18" x14ac:dyDescent="0.25">
      <c r="A1354" s="28" t="str">
        <f t="shared" si="21"/>
        <v>00378522New Highland ES110 W A Jenkins RdElizabethtownKY42701</v>
      </c>
      <c r="B1354" s="29" t="s">
        <v>8225</v>
      </c>
      <c r="C1354" t="s">
        <v>3215</v>
      </c>
      <c r="D1354" t="s">
        <v>7651</v>
      </c>
      <c r="E1354" t="s">
        <v>4319</v>
      </c>
      <c r="F1354" t="s">
        <v>1166</v>
      </c>
      <c r="G1354" t="s">
        <v>727</v>
      </c>
      <c r="H1354" t="s">
        <v>54</v>
      </c>
      <c r="I1354" t="s">
        <v>728</v>
      </c>
      <c r="J1354" t="s">
        <v>1736</v>
      </c>
      <c r="K1354" t="s">
        <v>4319</v>
      </c>
      <c r="L1354" t="s">
        <v>9622</v>
      </c>
      <c r="M1354" t="s">
        <v>3133</v>
      </c>
      <c r="N1354" t="s">
        <v>10</v>
      </c>
      <c r="O1354" t="s">
        <v>54</v>
      </c>
      <c r="P1354" t="s">
        <v>946</v>
      </c>
      <c r="Q1354" t="s">
        <v>2663</v>
      </c>
      <c r="R1354" t="s">
        <v>1735</v>
      </c>
    </row>
    <row r="1355" spans="1:18" x14ac:dyDescent="0.25">
      <c r="A1355" s="28" t="str">
        <f t="shared" si="21"/>
        <v>00378522Crittenden Co Elem School120 Autumn LnMarionKY42064</v>
      </c>
      <c r="B1355" s="29" t="s">
        <v>8225</v>
      </c>
      <c r="C1355" t="s">
        <v>3215</v>
      </c>
      <c r="D1355" t="s">
        <v>7652</v>
      </c>
      <c r="E1355" t="s">
        <v>632</v>
      </c>
      <c r="F1355" t="s">
        <v>633</v>
      </c>
      <c r="G1355" t="s">
        <v>634</v>
      </c>
      <c r="H1355" t="s">
        <v>54</v>
      </c>
      <c r="I1355" t="s">
        <v>635</v>
      </c>
      <c r="J1355" t="s">
        <v>1736</v>
      </c>
      <c r="K1355" t="s">
        <v>632</v>
      </c>
      <c r="L1355" t="s">
        <v>9623</v>
      </c>
      <c r="M1355" t="s">
        <v>3133</v>
      </c>
      <c r="N1355" t="s">
        <v>10</v>
      </c>
      <c r="O1355" t="s">
        <v>54</v>
      </c>
      <c r="P1355" t="s">
        <v>946</v>
      </c>
      <c r="Q1355" t="s">
        <v>2663</v>
      </c>
      <c r="R1355" t="s">
        <v>1735</v>
      </c>
    </row>
    <row r="1356" spans="1:18" x14ac:dyDescent="0.25">
      <c r="A1356" s="28" t="str">
        <f t="shared" si="21"/>
        <v>00378522Alfred Binet School3410 Bon Air AveLouisvilleKY40220</v>
      </c>
      <c r="B1356" s="29" t="s">
        <v>8225</v>
      </c>
      <c r="C1356" t="s">
        <v>3215</v>
      </c>
      <c r="D1356" t="s">
        <v>7653</v>
      </c>
      <c r="E1356" t="s">
        <v>3277</v>
      </c>
      <c r="F1356" t="s">
        <v>3278</v>
      </c>
      <c r="G1356" t="s">
        <v>382</v>
      </c>
      <c r="H1356" t="s">
        <v>54</v>
      </c>
      <c r="I1356" t="s">
        <v>1367</v>
      </c>
      <c r="J1356" t="s">
        <v>1736</v>
      </c>
      <c r="K1356" t="s">
        <v>3277</v>
      </c>
      <c r="L1356" t="s">
        <v>9624</v>
      </c>
      <c r="M1356" t="s">
        <v>3133</v>
      </c>
      <c r="N1356" t="s">
        <v>10</v>
      </c>
      <c r="O1356" t="s">
        <v>54</v>
      </c>
      <c r="P1356" t="s">
        <v>946</v>
      </c>
      <c r="Q1356" t="s">
        <v>2663</v>
      </c>
      <c r="R1356" t="s">
        <v>1735</v>
      </c>
    </row>
    <row r="1357" spans="1:18" x14ac:dyDescent="0.25">
      <c r="A1357" s="28" t="str">
        <f t="shared" si="21"/>
        <v>00378522Heath Elementary School4365 Metropolis Lake RdWest PaducahKY42086</v>
      </c>
      <c r="B1357" s="29" t="s">
        <v>8225</v>
      </c>
      <c r="C1357" t="s">
        <v>3215</v>
      </c>
      <c r="D1357" t="s">
        <v>7654</v>
      </c>
      <c r="E1357" t="s">
        <v>2092</v>
      </c>
      <c r="F1357" t="s">
        <v>2093</v>
      </c>
      <c r="G1357" t="s">
        <v>2094</v>
      </c>
      <c r="H1357" t="s">
        <v>54</v>
      </c>
      <c r="I1357" t="s">
        <v>2095</v>
      </c>
      <c r="J1357" t="s">
        <v>1736</v>
      </c>
      <c r="K1357" t="s">
        <v>2092</v>
      </c>
      <c r="L1357" t="s">
        <v>9625</v>
      </c>
      <c r="M1357" t="s">
        <v>3133</v>
      </c>
      <c r="N1357" t="s">
        <v>10</v>
      </c>
      <c r="O1357" t="s">
        <v>54</v>
      </c>
      <c r="P1357" t="s">
        <v>946</v>
      </c>
      <c r="Q1357" t="s">
        <v>2663</v>
      </c>
      <c r="R1357" t="s">
        <v>1735</v>
      </c>
    </row>
    <row r="1358" spans="1:18" x14ac:dyDescent="0.25">
      <c r="A1358" s="28" t="str">
        <f t="shared" si="21"/>
        <v>00378522Cold Hill Elementary School4012 W Laurel RdLondonKY40741</v>
      </c>
      <c r="B1358" s="29" t="s">
        <v>8225</v>
      </c>
      <c r="C1358" t="s">
        <v>3215</v>
      </c>
      <c r="D1358" t="s">
        <v>7655</v>
      </c>
      <c r="E1358" t="s">
        <v>1813</v>
      </c>
      <c r="F1358" t="s">
        <v>1814</v>
      </c>
      <c r="G1358" t="s">
        <v>1806</v>
      </c>
      <c r="H1358" t="s">
        <v>54</v>
      </c>
      <c r="I1358" t="s">
        <v>1807</v>
      </c>
      <c r="J1358" t="s">
        <v>1736</v>
      </c>
      <c r="K1358" t="s">
        <v>1813</v>
      </c>
      <c r="L1358" t="s">
        <v>9626</v>
      </c>
      <c r="M1358" t="s">
        <v>3133</v>
      </c>
      <c r="N1358" t="s">
        <v>10</v>
      </c>
      <c r="O1358" t="s">
        <v>54</v>
      </c>
      <c r="P1358" t="s">
        <v>946</v>
      </c>
      <c r="Q1358" t="s">
        <v>2663</v>
      </c>
      <c r="R1358" t="s">
        <v>1735</v>
      </c>
    </row>
    <row r="1359" spans="1:18" x14ac:dyDescent="0.25">
      <c r="A1359" s="28" t="str">
        <f t="shared" si="21"/>
        <v>00378522Walker Early Learning Center1080 S Main StMonticelloKY42633</v>
      </c>
      <c r="B1359" s="29" t="s">
        <v>8225</v>
      </c>
      <c r="C1359" t="s">
        <v>3215</v>
      </c>
      <c r="D1359" t="s">
        <v>7656</v>
      </c>
      <c r="E1359" t="s">
        <v>2802</v>
      </c>
      <c r="F1359" t="s">
        <v>2803</v>
      </c>
      <c r="G1359" t="s">
        <v>2804</v>
      </c>
      <c r="H1359" t="s">
        <v>54</v>
      </c>
      <c r="I1359" t="s">
        <v>2805</v>
      </c>
      <c r="J1359" t="s">
        <v>1736</v>
      </c>
      <c r="K1359" t="s">
        <v>2802</v>
      </c>
      <c r="L1359" t="s">
        <v>9627</v>
      </c>
      <c r="M1359" t="s">
        <v>3133</v>
      </c>
      <c r="N1359" t="s">
        <v>10</v>
      </c>
      <c r="O1359" t="s">
        <v>54</v>
      </c>
      <c r="P1359" t="s">
        <v>946</v>
      </c>
      <c r="Q1359" t="s">
        <v>2663</v>
      </c>
      <c r="R1359" t="s">
        <v>1735</v>
      </c>
    </row>
    <row r="1360" spans="1:18" x14ac:dyDescent="0.25">
      <c r="A1360" s="28" t="str">
        <f t="shared" si="21"/>
        <v>00378522Walker Early Learning Center1080 S Main StMonticelloKY42633</v>
      </c>
      <c r="B1360" s="29" t="s">
        <v>8225</v>
      </c>
      <c r="C1360" t="s">
        <v>3215</v>
      </c>
      <c r="D1360" t="s">
        <v>7657</v>
      </c>
      <c r="E1360" t="s">
        <v>2802</v>
      </c>
      <c r="F1360" t="s">
        <v>2803</v>
      </c>
      <c r="G1360" t="s">
        <v>2804</v>
      </c>
      <c r="H1360" t="s">
        <v>54</v>
      </c>
      <c r="I1360" t="s">
        <v>2805</v>
      </c>
      <c r="J1360" t="s">
        <v>1736</v>
      </c>
      <c r="K1360" t="s">
        <v>2802</v>
      </c>
      <c r="L1360" t="s">
        <v>9628</v>
      </c>
      <c r="M1360" t="s">
        <v>3133</v>
      </c>
      <c r="N1360" t="s">
        <v>10</v>
      </c>
      <c r="O1360" t="s">
        <v>54</v>
      </c>
      <c r="P1360" t="s">
        <v>946</v>
      </c>
      <c r="Q1360" t="s">
        <v>2663</v>
      </c>
      <c r="R1360" t="s">
        <v>1735</v>
      </c>
    </row>
    <row r="1361" spans="1:18" x14ac:dyDescent="0.25">
      <c r="A1361" s="28" t="str">
        <f t="shared" si="21"/>
        <v>00378522Walker Early Learning Center1080 S Main StMonticelloKY42633</v>
      </c>
      <c r="B1361" s="29" t="s">
        <v>8225</v>
      </c>
      <c r="C1361" t="s">
        <v>3215</v>
      </c>
      <c r="D1361" t="s">
        <v>7658</v>
      </c>
      <c r="E1361" t="s">
        <v>2802</v>
      </c>
      <c r="F1361" t="s">
        <v>2803</v>
      </c>
      <c r="G1361" t="s">
        <v>2804</v>
      </c>
      <c r="H1361" t="s">
        <v>54</v>
      </c>
      <c r="I1361" t="s">
        <v>2805</v>
      </c>
      <c r="J1361" t="s">
        <v>1736</v>
      </c>
      <c r="K1361" t="s">
        <v>2802</v>
      </c>
      <c r="L1361" t="s">
        <v>9629</v>
      </c>
      <c r="M1361" t="s">
        <v>3133</v>
      </c>
      <c r="N1361" t="s">
        <v>10</v>
      </c>
      <c r="O1361" t="s">
        <v>54</v>
      </c>
      <c r="P1361" t="s">
        <v>946</v>
      </c>
      <c r="Q1361" t="s">
        <v>2663</v>
      </c>
      <c r="R1361" t="s">
        <v>1735</v>
      </c>
    </row>
    <row r="1362" spans="1:18" x14ac:dyDescent="0.25">
      <c r="A1362" s="28" t="str">
        <f t="shared" si="21"/>
        <v>00378522Charles Kelly ES6775 McVille RdBurlingtonKY41005</v>
      </c>
      <c r="B1362" s="29" t="s">
        <v>8225</v>
      </c>
      <c r="C1362" t="s">
        <v>3215</v>
      </c>
      <c r="D1362" t="s">
        <v>7659</v>
      </c>
      <c r="E1362" t="s">
        <v>4125</v>
      </c>
      <c r="F1362" t="s">
        <v>220</v>
      </c>
      <c r="G1362" t="s">
        <v>217</v>
      </c>
      <c r="H1362" t="s">
        <v>54</v>
      </c>
      <c r="I1362" t="s">
        <v>218</v>
      </c>
      <c r="J1362" t="s">
        <v>1736</v>
      </c>
      <c r="K1362" t="s">
        <v>4125</v>
      </c>
      <c r="L1362" t="s">
        <v>9630</v>
      </c>
      <c r="M1362" t="s">
        <v>3133</v>
      </c>
      <c r="N1362" t="s">
        <v>10</v>
      </c>
      <c r="O1362" t="s">
        <v>54</v>
      </c>
      <c r="P1362" t="s">
        <v>946</v>
      </c>
      <c r="Q1362" t="s">
        <v>2663</v>
      </c>
      <c r="R1362" t="s">
        <v>1735</v>
      </c>
    </row>
    <row r="1363" spans="1:18" x14ac:dyDescent="0.25">
      <c r="A1363" s="28" t="str">
        <f t="shared" si="21"/>
        <v>00378522North Todd Elementary School7300 Greenville RdElktonKY42220</v>
      </c>
      <c r="B1363" s="29" t="s">
        <v>8225</v>
      </c>
      <c r="C1363" t="s">
        <v>3215</v>
      </c>
      <c r="D1363" t="s">
        <v>7660</v>
      </c>
      <c r="E1363" t="s">
        <v>2693</v>
      </c>
      <c r="F1363" t="s">
        <v>2694</v>
      </c>
      <c r="G1363" t="s">
        <v>2695</v>
      </c>
      <c r="H1363" t="s">
        <v>54</v>
      </c>
      <c r="I1363" t="s">
        <v>2696</v>
      </c>
      <c r="J1363" t="s">
        <v>1736</v>
      </c>
      <c r="K1363" t="s">
        <v>2693</v>
      </c>
      <c r="L1363" t="s">
        <v>9631</v>
      </c>
      <c r="M1363" t="s">
        <v>3133</v>
      </c>
      <c r="N1363" t="s">
        <v>10</v>
      </c>
      <c r="O1363" t="s">
        <v>54</v>
      </c>
      <c r="P1363" t="s">
        <v>946</v>
      </c>
      <c r="Q1363" t="s">
        <v>2663</v>
      </c>
      <c r="R1363" t="s">
        <v>1735</v>
      </c>
    </row>
    <row r="1364" spans="1:18" x14ac:dyDescent="0.25">
      <c r="A1364" s="28" t="str">
        <f t="shared" si="21"/>
        <v>00378522South Todd Elementary School4115 Guthrie RdGuthrieKY42234</v>
      </c>
      <c r="B1364" s="29" t="s">
        <v>8225</v>
      </c>
      <c r="C1364" t="s">
        <v>3215</v>
      </c>
      <c r="D1364" t="s">
        <v>7661</v>
      </c>
      <c r="E1364" t="s">
        <v>2698</v>
      </c>
      <c r="F1364" t="s">
        <v>2699</v>
      </c>
      <c r="G1364" t="s">
        <v>2700</v>
      </c>
      <c r="H1364" t="s">
        <v>54</v>
      </c>
      <c r="I1364" t="s">
        <v>2701</v>
      </c>
      <c r="J1364" t="s">
        <v>1736</v>
      </c>
      <c r="K1364" t="s">
        <v>2698</v>
      </c>
      <c r="L1364" t="s">
        <v>9632</v>
      </c>
      <c r="M1364" t="s">
        <v>3133</v>
      </c>
      <c r="N1364" t="s">
        <v>10</v>
      </c>
      <c r="O1364" t="s">
        <v>54</v>
      </c>
      <c r="P1364" t="s">
        <v>946</v>
      </c>
      <c r="Q1364" t="s">
        <v>2663</v>
      </c>
      <c r="R1364" t="s">
        <v>1735</v>
      </c>
    </row>
    <row r="1365" spans="1:18" x14ac:dyDescent="0.25">
      <c r="A1365" s="28" t="str">
        <f t="shared" si="21"/>
        <v>00378522Bourbon Central Elementary Sch367 Bethlehem RdParisKY40361</v>
      </c>
      <c r="B1365" s="29" t="s">
        <v>8225</v>
      </c>
      <c r="C1365" t="s">
        <v>3215</v>
      </c>
      <c r="D1365" t="s">
        <v>7662</v>
      </c>
      <c r="E1365" t="s">
        <v>250</v>
      </c>
      <c r="F1365" t="s">
        <v>251</v>
      </c>
      <c r="G1365" t="s">
        <v>252</v>
      </c>
      <c r="H1365" t="s">
        <v>54</v>
      </c>
      <c r="I1365" t="s">
        <v>253</v>
      </c>
      <c r="J1365" t="s">
        <v>1736</v>
      </c>
      <c r="K1365" t="s">
        <v>250</v>
      </c>
      <c r="L1365" t="s">
        <v>9633</v>
      </c>
      <c r="M1365" t="s">
        <v>3133</v>
      </c>
      <c r="N1365" t="s">
        <v>10</v>
      </c>
      <c r="O1365" t="s">
        <v>54</v>
      </c>
      <c r="P1365" t="s">
        <v>946</v>
      </c>
      <c r="Q1365" t="s">
        <v>2663</v>
      </c>
      <c r="R1365" t="s">
        <v>1735</v>
      </c>
    </row>
    <row r="1366" spans="1:18" x14ac:dyDescent="0.25">
      <c r="A1366" s="28" t="str">
        <f t="shared" si="21"/>
        <v>00378522Camden Station Elem School6401 W Highway 146CrestwoodKY40014</v>
      </c>
      <c r="B1366" s="29" t="s">
        <v>8225</v>
      </c>
      <c r="C1366" t="s">
        <v>3215</v>
      </c>
      <c r="D1366" t="s">
        <v>7663</v>
      </c>
      <c r="E1366" t="s">
        <v>2328</v>
      </c>
      <c r="F1366" t="s">
        <v>2329</v>
      </c>
      <c r="G1366" t="s">
        <v>2330</v>
      </c>
      <c r="H1366" t="s">
        <v>54</v>
      </c>
      <c r="I1366" t="s">
        <v>2331</v>
      </c>
      <c r="J1366" t="s">
        <v>1736</v>
      </c>
      <c r="K1366" t="s">
        <v>2328</v>
      </c>
      <c r="L1366" t="s">
        <v>9634</v>
      </c>
      <c r="M1366" t="s">
        <v>3133</v>
      </c>
      <c r="N1366" t="s">
        <v>10</v>
      </c>
      <c r="O1366" t="s">
        <v>54</v>
      </c>
      <c r="P1366" t="s">
        <v>946</v>
      </c>
      <c r="Q1366" t="s">
        <v>2663</v>
      </c>
      <c r="R1366" t="s">
        <v>1735</v>
      </c>
    </row>
    <row r="1367" spans="1:18" x14ac:dyDescent="0.25">
      <c r="A1367" s="28" t="str">
        <f t="shared" si="21"/>
        <v>00378522Old Mill ES11540 Highway 44 EMt WashingtonKY40047</v>
      </c>
      <c r="B1367" s="29" t="s">
        <v>8225</v>
      </c>
      <c r="C1367" t="s">
        <v>3215</v>
      </c>
      <c r="D1367" t="s">
        <v>7664</v>
      </c>
      <c r="E1367" t="s">
        <v>4145</v>
      </c>
      <c r="F1367" t="s">
        <v>393</v>
      </c>
      <c r="G1367" t="s">
        <v>369</v>
      </c>
      <c r="H1367" t="s">
        <v>54</v>
      </c>
      <c r="I1367" t="s">
        <v>370</v>
      </c>
      <c r="J1367" t="s">
        <v>1736</v>
      </c>
      <c r="K1367" t="s">
        <v>4145</v>
      </c>
      <c r="L1367" t="s">
        <v>9635</v>
      </c>
      <c r="M1367" t="s">
        <v>3133</v>
      </c>
      <c r="N1367" t="s">
        <v>10</v>
      </c>
      <c r="O1367" t="s">
        <v>54</v>
      </c>
      <c r="P1367" t="s">
        <v>946</v>
      </c>
      <c r="Q1367" t="s">
        <v>2663</v>
      </c>
      <c r="R1367" t="s">
        <v>1735</v>
      </c>
    </row>
    <row r="1368" spans="1:18" x14ac:dyDescent="0.25">
      <c r="A1368" s="28" t="str">
        <f t="shared" si="21"/>
        <v>00378522Country Heights Elementary Sch4961 State Route 54OwensboroKY42303</v>
      </c>
      <c r="B1368" s="29" t="s">
        <v>8225</v>
      </c>
      <c r="C1368" t="s">
        <v>3215</v>
      </c>
      <c r="D1368" t="s">
        <v>7665</v>
      </c>
      <c r="E1368" t="s">
        <v>661</v>
      </c>
      <c r="F1368" t="s">
        <v>662</v>
      </c>
      <c r="G1368" t="s">
        <v>658</v>
      </c>
      <c r="H1368" t="s">
        <v>54</v>
      </c>
      <c r="I1368" t="s">
        <v>663</v>
      </c>
      <c r="J1368" t="s">
        <v>1736</v>
      </c>
      <c r="K1368" t="s">
        <v>661</v>
      </c>
      <c r="L1368" t="s">
        <v>9636</v>
      </c>
      <c r="M1368" t="s">
        <v>3133</v>
      </c>
      <c r="N1368" t="s">
        <v>10</v>
      </c>
      <c r="O1368" t="s">
        <v>54</v>
      </c>
      <c r="P1368" t="s">
        <v>946</v>
      </c>
      <c r="Q1368" t="s">
        <v>2663</v>
      </c>
      <c r="R1368" t="s">
        <v>1735</v>
      </c>
    </row>
    <row r="1369" spans="1:18" x14ac:dyDescent="0.25">
      <c r="A1369" s="28" t="str">
        <f t="shared" si="21"/>
        <v>00378522Country Heights Elementary Sch4961 State Route 54OwensboroKY42303</v>
      </c>
      <c r="B1369" s="29" t="s">
        <v>8225</v>
      </c>
      <c r="C1369" t="s">
        <v>3215</v>
      </c>
      <c r="D1369" t="s">
        <v>7666</v>
      </c>
      <c r="E1369" t="s">
        <v>661</v>
      </c>
      <c r="F1369" t="s">
        <v>662</v>
      </c>
      <c r="G1369" t="s">
        <v>658</v>
      </c>
      <c r="H1369" t="s">
        <v>54</v>
      </c>
      <c r="I1369" t="s">
        <v>663</v>
      </c>
      <c r="J1369" t="s">
        <v>1736</v>
      </c>
      <c r="K1369" t="s">
        <v>661</v>
      </c>
      <c r="L1369" t="s">
        <v>9637</v>
      </c>
      <c r="M1369" t="s">
        <v>3133</v>
      </c>
      <c r="N1369" t="s">
        <v>10</v>
      </c>
      <c r="O1369" t="s">
        <v>54</v>
      </c>
      <c r="P1369" t="s">
        <v>946</v>
      </c>
      <c r="Q1369" t="s">
        <v>2663</v>
      </c>
      <c r="R1369" t="s">
        <v>1735</v>
      </c>
    </row>
    <row r="1370" spans="1:18" x14ac:dyDescent="0.25">
      <c r="A1370" s="28" t="str">
        <f t="shared" si="21"/>
        <v>00378522Squires Elementary School3337 Squire Oak DrLexingtonKY40515</v>
      </c>
      <c r="B1370" s="29" t="s">
        <v>8225</v>
      </c>
      <c r="C1370" t="s">
        <v>3215</v>
      </c>
      <c r="D1370" t="s">
        <v>7667</v>
      </c>
      <c r="E1370" t="s">
        <v>867</v>
      </c>
      <c r="F1370" t="s">
        <v>868</v>
      </c>
      <c r="G1370" t="s">
        <v>776</v>
      </c>
      <c r="H1370" t="s">
        <v>54</v>
      </c>
      <c r="I1370" t="s">
        <v>869</v>
      </c>
      <c r="J1370" t="s">
        <v>1736</v>
      </c>
      <c r="K1370" t="s">
        <v>867</v>
      </c>
      <c r="L1370" t="s">
        <v>9638</v>
      </c>
      <c r="M1370" t="s">
        <v>3133</v>
      </c>
      <c r="N1370" t="s">
        <v>10</v>
      </c>
      <c r="O1370" t="s">
        <v>54</v>
      </c>
      <c r="P1370" t="s">
        <v>946</v>
      </c>
      <c r="Q1370" t="s">
        <v>2663</v>
      </c>
      <c r="R1370" t="s">
        <v>1735</v>
      </c>
    </row>
    <row r="1371" spans="1:18" x14ac:dyDescent="0.25">
      <c r="A1371" s="28" t="str">
        <f t="shared" si="21"/>
        <v>00378522West Marion ES8175 N Loretto RdLorettoKY40037</v>
      </c>
      <c r="B1371" s="29" t="s">
        <v>8225</v>
      </c>
      <c r="C1371" t="s">
        <v>3215</v>
      </c>
      <c r="D1371" t="s">
        <v>7668</v>
      </c>
      <c r="E1371" t="s">
        <v>4707</v>
      </c>
      <c r="F1371" t="s">
        <v>2036</v>
      </c>
      <c r="G1371" t="s">
        <v>2037</v>
      </c>
      <c r="H1371" t="s">
        <v>54</v>
      </c>
      <c r="I1371" t="s">
        <v>2038</v>
      </c>
      <c r="J1371" t="s">
        <v>1736</v>
      </c>
      <c r="K1371" t="s">
        <v>4707</v>
      </c>
      <c r="L1371" t="s">
        <v>9639</v>
      </c>
      <c r="M1371" t="s">
        <v>3133</v>
      </c>
      <c r="N1371" t="s">
        <v>10</v>
      </c>
      <c r="O1371" t="s">
        <v>54</v>
      </c>
      <c r="P1371" t="s">
        <v>946</v>
      </c>
      <c r="Q1371" t="s">
        <v>2663</v>
      </c>
      <c r="R1371" t="s">
        <v>1735</v>
      </c>
    </row>
    <row r="1372" spans="1:18" x14ac:dyDescent="0.25">
      <c r="A1372" s="28" t="str">
        <f t="shared" si="21"/>
        <v>00378522Bell Central ES9821 Us Highway 25 EPinevilleKY40977</v>
      </c>
      <c r="B1372" s="29" t="s">
        <v>8225</v>
      </c>
      <c r="C1372" t="s">
        <v>3215</v>
      </c>
      <c r="D1372" t="s">
        <v>7669</v>
      </c>
      <c r="E1372" t="s">
        <v>4111</v>
      </c>
      <c r="F1372" t="s">
        <v>172</v>
      </c>
      <c r="G1372" t="s">
        <v>173</v>
      </c>
      <c r="H1372" t="s">
        <v>54</v>
      </c>
      <c r="I1372" t="s">
        <v>174</v>
      </c>
      <c r="J1372" t="s">
        <v>1736</v>
      </c>
      <c r="K1372" t="s">
        <v>4111</v>
      </c>
      <c r="L1372" t="s">
        <v>9640</v>
      </c>
      <c r="M1372" t="s">
        <v>3133</v>
      </c>
      <c r="N1372" t="s">
        <v>10</v>
      </c>
      <c r="O1372" t="s">
        <v>54</v>
      </c>
      <c r="P1372" t="s">
        <v>946</v>
      </c>
      <c r="Q1372" t="s">
        <v>2663</v>
      </c>
      <c r="R1372" t="s">
        <v>1735</v>
      </c>
    </row>
    <row r="1373" spans="1:18" x14ac:dyDescent="0.25">
      <c r="A1373" s="28" t="str">
        <f t="shared" si="21"/>
        <v>00378522Whitley Central Primary School520 Boulevard Of Champions RdWilliamsburgKY40769</v>
      </c>
      <c r="B1373" s="29" t="s">
        <v>8225</v>
      </c>
      <c r="C1373" t="s">
        <v>3215</v>
      </c>
      <c r="D1373" t="s">
        <v>7670</v>
      </c>
      <c r="E1373" t="s">
        <v>2845</v>
      </c>
      <c r="F1373" t="s">
        <v>2846</v>
      </c>
      <c r="G1373" t="s">
        <v>2837</v>
      </c>
      <c r="H1373" t="s">
        <v>54</v>
      </c>
      <c r="I1373" t="s">
        <v>2838</v>
      </c>
      <c r="J1373" t="s">
        <v>1736</v>
      </c>
      <c r="K1373" t="s">
        <v>2845</v>
      </c>
      <c r="L1373" t="s">
        <v>9641</v>
      </c>
      <c r="M1373" t="s">
        <v>3133</v>
      </c>
      <c r="N1373" t="s">
        <v>10</v>
      </c>
      <c r="O1373" t="s">
        <v>54</v>
      </c>
      <c r="P1373" t="s">
        <v>946</v>
      </c>
      <c r="Q1373" t="s">
        <v>2663</v>
      </c>
      <c r="R1373" t="s">
        <v>1735</v>
      </c>
    </row>
    <row r="1374" spans="1:18" x14ac:dyDescent="0.25">
      <c r="A1374" s="28" t="str">
        <f t="shared" si="21"/>
        <v>00378522Hillard Collins ES9000 Spruce DrFlorenceKY41042</v>
      </c>
      <c r="B1374" s="29" t="s">
        <v>8225</v>
      </c>
      <c r="C1374" t="s">
        <v>3215</v>
      </c>
      <c r="D1374" t="s">
        <v>7671</v>
      </c>
      <c r="E1374" t="s">
        <v>4122</v>
      </c>
      <c r="F1374" t="s">
        <v>230</v>
      </c>
      <c r="G1374" t="s">
        <v>213</v>
      </c>
      <c r="H1374" t="s">
        <v>54</v>
      </c>
      <c r="I1374" t="s">
        <v>214</v>
      </c>
      <c r="J1374" t="s">
        <v>1736</v>
      </c>
      <c r="K1374" t="s">
        <v>4122</v>
      </c>
      <c r="L1374" t="s">
        <v>9642</v>
      </c>
      <c r="M1374" t="s">
        <v>3133</v>
      </c>
      <c r="N1374" t="s">
        <v>10</v>
      </c>
      <c r="O1374" t="s">
        <v>54</v>
      </c>
      <c r="P1374" t="s">
        <v>946</v>
      </c>
      <c r="Q1374" t="s">
        <v>2663</v>
      </c>
      <c r="R1374" t="s">
        <v>1735</v>
      </c>
    </row>
    <row r="1375" spans="1:18" x14ac:dyDescent="0.25">
      <c r="A1375" s="28" t="str">
        <f t="shared" si="21"/>
        <v>00378522Heritage Elementary School8300 Frankfort RdWaddyKY40076</v>
      </c>
      <c r="B1375" s="29" t="s">
        <v>8225</v>
      </c>
      <c r="C1375" t="s">
        <v>3215</v>
      </c>
      <c r="D1375" t="s">
        <v>7672</v>
      </c>
      <c r="E1375" t="s">
        <v>478</v>
      </c>
      <c r="F1375" t="s">
        <v>2637</v>
      </c>
      <c r="G1375" t="s">
        <v>2638</v>
      </c>
      <c r="H1375" t="s">
        <v>54</v>
      </c>
      <c r="I1375" t="s">
        <v>2639</v>
      </c>
      <c r="J1375" t="s">
        <v>1736</v>
      </c>
      <c r="K1375" t="s">
        <v>478</v>
      </c>
      <c r="L1375" t="s">
        <v>9643</v>
      </c>
      <c r="M1375" t="s">
        <v>3133</v>
      </c>
      <c r="N1375" t="s">
        <v>10</v>
      </c>
      <c r="O1375" t="s">
        <v>54</v>
      </c>
      <c r="P1375" t="s">
        <v>946</v>
      </c>
      <c r="Q1375" t="s">
        <v>2663</v>
      </c>
      <c r="R1375" t="s">
        <v>1735</v>
      </c>
    </row>
    <row r="1376" spans="1:18" x14ac:dyDescent="0.25">
      <c r="A1376" s="28" t="str">
        <f t="shared" si="21"/>
        <v>00378522Duff-Allen Central Elem SchoolPo Box 129EasternKY41622</v>
      </c>
      <c r="B1376" s="29" t="s">
        <v>8225</v>
      </c>
      <c r="C1376" t="s">
        <v>3215</v>
      </c>
      <c r="D1376" t="s">
        <v>7673</v>
      </c>
      <c r="E1376" t="s">
        <v>918</v>
      </c>
      <c r="F1376" t="s">
        <v>4270</v>
      </c>
      <c r="G1376" t="s">
        <v>919</v>
      </c>
      <c r="H1376" t="s">
        <v>54</v>
      </c>
      <c r="I1376" t="s">
        <v>920</v>
      </c>
      <c r="J1376" t="s">
        <v>1736</v>
      </c>
      <c r="K1376" t="s">
        <v>918</v>
      </c>
      <c r="L1376" t="s">
        <v>9644</v>
      </c>
      <c r="M1376" t="s">
        <v>3133</v>
      </c>
      <c r="N1376" t="s">
        <v>10</v>
      </c>
      <c r="O1376" t="s">
        <v>54</v>
      </c>
      <c r="P1376" t="s">
        <v>946</v>
      </c>
      <c r="Q1376" t="s">
        <v>2663</v>
      </c>
      <c r="R1376" t="s">
        <v>1735</v>
      </c>
    </row>
    <row r="1377" spans="1:18" x14ac:dyDescent="0.25">
      <c r="A1377" s="28" t="str">
        <f t="shared" si="21"/>
        <v>00378522William H Natcher Elem School1434 Cave Mill RdBowling GreenKY42104</v>
      </c>
      <c r="B1377" s="29" t="s">
        <v>8225</v>
      </c>
      <c r="C1377" t="s">
        <v>3215</v>
      </c>
      <c r="D1377" t="s">
        <v>7674</v>
      </c>
      <c r="E1377" t="s">
        <v>2786</v>
      </c>
      <c r="F1377" t="s">
        <v>2787</v>
      </c>
      <c r="G1377" t="s">
        <v>267</v>
      </c>
      <c r="H1377" t="s">
        <v>54</v>
      </c>
      <c r="I1377" t="s">
        <v>279</v>
      </c>
      <c r="J1377" t="s">
        <v>1736</v>
      </c>
      <c r="K1377" t="s">
        <v>2786</v>
      </c>
      <c r="L1377" t="s">
        <v>9645</v>
      </c>
      <c r="M1377" t="s">
        <v>3133</v>
      </c>
      <c r="N1377" t="s">
        <v>10</v>
      </c>
      <c r="O1377" t="s">
        <v>54</v>
      </c>
      <c r="P1377" t="s">
        <v>946</v>
      </c>
      <c r="Q1377" t="s">
        <v>2663</v>
      </c>
      <c r="R1377" t="s">
        <v>1735</v>
      </c>
    </row>
    <row r="1378" spans="1:18" x14ac:dyDescent="0.25">
      <c r="A1378" s="28" t="str">
        <f t="shared" si="21"/>
        <v>00378522Peace Academy2020 Newburg RdLouisvilleKY40205</v>
      </c>
      <c r="B1378" s="29" t="s">
        <v>8225</v>
      </c>
      <c r="C1378" t="s">
        <v>3215</v>
      </c>
      <c r="D1378" t="s">
        <v>7675</v>
      </c>
      <c r="E1378" t="s">
        <v>3691</v>
      </c>
      <c r="F1378" t="s">
        <v>3692</v>
      </c>
      <c r="G1378" t="s">
        <v>382</v>
      </c>
      <c r="H1378" t="s">
        <v>54</v>
      </c>
      <c r="I1378" t="s">
        <v>1498</v>
      </c>
      <c r="J1378" t="s">
        <v>1736</v>
      </c>
      <c r="K1378" t="s">
        <v>3691</v>
      </c>
      <c r="L1378" t="s">
        <v>9646</v>
      </c>
      <c r="M1378" t="s">
        <v>3133</v>
      </c>
      <c r="N1378" t="s">
        <v>10</v>
      </c>
      <c r="O1378" t="s">
        <v>54</v>
      </c>
      <c r="P1378" t="s">
        <v>946</v>
      </c>
      <c r="Q1378" t="s">
        <v>2663</v>
      </c>
      <c r="R1378" t="s">
        <v>1735</v>
      </c>
    </row>
    <row r="1379" spans="1:18" x14ac:dyDescent="0.25">
      <c r="A1379" s="28" t="str">
        <f t="shared" si="21"/>
        <v>00378522Oran P Lawler Elem School100 Charlie Crane LnLeitchfieldKY42754</v>
      </c>
      <c r="B1379" s="29" t="s">
        <v>8225</v>
      </c>
      <c r="C1379" t="s">
        <v>3215</v>
      </c>
      <c r="D1379" t="s">
        <v>7676</v>
      </c>
      <c r="E1379" t="s">
        <v>1103</v>
      </c>
      <c r="F1379" t="s">
        <v>1104</v>
      </c>
      <c r="G1379" t="s">
        <v>1100</v>
      </c>
      <c r="H1379" t="s">
        <v>54</v>
      </c>
      <c r="I1379" t="s">
        <v>1101</v>
      </c>
      <c r="J1379" t="s">
        <v>1736</v>
      </c>
      <c r="K1379" t="s">
        <v>1103</v>
      </c>
      <c r="L1379" t="s">
        <v>9647</v>
      </c>
      <c r="M1379" t="s">
        <v>3133</v>
      </c>
      <c r="N1379" t="s">
        <v>10</v>
      </c>
      <c r="O1379" t="s">
        <v>54</v>
      </c>
      <c r="P1379" t="s">
        <v>946</v>
      </c>
      <c r="Q1379" t="s">
        <v>2663</v>
      </c>
      <c r="R1379" t="s">
        <v>1735</v>
      </c>
    </row>
    <row r="1380" spans="1:18" x14ac:dyDescent="0.25">
      <c r="A1380" s="28" t="str">
        <f t="shared" si="21"/>
        <v>00378522Oran P Lawler Elem School100 Charlie Crane LnLeitchfieldKY42754</v>
      </c>
      <c r="B1380" s="29" t="s">
        <v>8225</v>
      </c>
      <c r="C1380" t="s">
        <v>3215</v>
      </c>
      <c r="D1380" t="s">
        <v>7677</v>
      </c>
      <c r="E1380" t="s">
        <v>1103</v>
      </c>
      <c r="F1380" t="s">
        <v>1104</v>
      </c>
      <c r="G1380" t="s">
        <v>1100</v>
      </c>
      <c r="H1380" t="s">
        <v>54</v>
      </c>
      <c r="I1380" t="s">
        <v>1101</v>
      </c>
      <c r="J1380" t="s">
        <v>1736</v>
      </c>
      <c r="K1380" t="s">
        <v>1103</v>
      </c>
      <c r="L1380" t="s">
        <v>9648</v>
      </c>
      <c r="M1380" t="s">
        <v>3133</v>
      </c>
      <c r="N1380" t="s">
        <v>10</v>
      </c>
      <c r="O1380" t="s">
        <v>54</v>
      </c>
      <c r="P1380" t="s">
        <v>946</v>
      </c>
      <c r="Q1380" t="s">
        <v>2663</v>
      </c>
      <c r="R1380" t="s">
        <v>1735</v>
      </c>
    </row>
    <row r="1381" spans="1:18" x14ac:dyDescent="0.25">
      <c r="A1381" s="28" t="str">
        <f t="shared" si="21"/>
        <v>00378522Stephens ES5687 N Bend RdBurlingtonKY41005</v>
      </c>
      <c r="B1381" s="29" t="s">
        <v>8225</v>
      </c>
      <c r="C1381" t="s">
        <v>3215</v>
      </c>
      <c r="D1381" t="s">
        <v>7678</v>
      </c>
      <c r="E1381" t="s">
        <v>4118</v>
      </c>
      <c r="F1381" t="s">
        <v>244</v>
      </c>
      <c r="G1381" t="s">
        <v>217</v>
      </c>
      <c r="H1381" t="s">
        <v>54</v>
      </c>
      <c r="I1381" t="s">
        <v>218</v>
      </c>
      <c r="J1381" t="s">
        <v>1736</v>
      </c>
      <c r="K1381" t="s">
        <v>4118</v>
      </c>
      <c r="L1381" t="s">
        <v>9649</v>
      </c>
      <c r="M1381" t="s">
        <v>3133</v>
      </c>
      <c r="N1381" t="s">
        <v>10</v>
      </c>
      <c r="O1381" t="s">
        <v>54</v>
      </c>
      <c r="P1381" t="s">
        <v>946</v>
      </c>
      <c r="Q1381" t="s">
        <v>2663</v>
      </c>
      <c r="R1381" t="s">
        <v>1735</v>
      </c>
    </row>
    <row r="1382" spans="1:18" x14ac:dyDescent="0.25">
      <c r="A1382" s="28" t="str">
        <f t="shared" si="21"/>
        <v>00378522Owen Co Lower ES19625 Highway 22 EOwentonKY40359</v>
      </c>
      <c r="B1382" s="29" t="s">
        <v>8225</v>
      </c>
      <c r="C1382" t="s">
        <v>3215</v>
      </c>
      <c r="D1382" t="s">
        <v>7679</v>
      </c>
      <c r="E1382" t="s">
        <v>4920</v>
      </c>
      <c r="F1382" t="s">
        <v>4921</v>
      </c>
      <c r="G1382" t="s">
        <v>2356</v>
      </c>
      <c r="H1382" t="s">
        <v>54</v>
      </c>
      <c r="I1382" t="s">
        <v>2357</v>
      </c>
      <c r="J1382" t="s">
        <v>1736</v>
      </c>
      <c r="K1382" t="s">
        <v>4920</v>
      </c>
      <c r="L1382" t="s">
        <v>9650</v>
      </c>
      <c r="M1382" t="s">
        <v>3133</v>
      </c>
      <c r="N1382" t="s">
        <v>10</v>
      </c>
      <c r="O1382" t="s">
        <v>54</v>
      </c>
      <c r="P1382" t="s">
        <v>946</v>
      </c>
      <c r="Q1382" t="s">
        <v>2663</v>
      </c>
      <c r="R1382" t="s">
        <v>1735</v>
      </c>
    </row>
    <row r="1383" spans="1:18" x14ac:dyDescent="0.25">
      <c r="A1383" s="28" t="str">
        <f t="shared" si="21"/>
        <v>00378522Audubon Elementary School300 Worthington RdOwensboroKY42301</v>
      </c>
      <c r="B1383" s="29" t="s">
        <v>8225</v>
      </c>
      <c r="C1383" t="s">
        <v>3215</v>
      </c>
      <c r="D1383" t="s">
        <v>7680</v>
      </c>
      <c r="E1383" t="s">
        <v>656</v>
      </c>
      <c r="F1383" t="s">
        <v>657</v>
      </c>
      <c r="G1383" t="s">
        <v>658</v>
      </c>
      <c r="H1383" t="s">
        <v>54</v>
      </c>
      <c r="I1383" t="s">
        <v>659</v>
      </c>
      <c r="J1383" t="s">
        <v>1736</v>
      </c>
      <c r="K1383" t="s">
        <v>656</v>
      </c>
      <c r="L1383" t="s">
        <v>9651</v>
      </c>
      <c r="M1383" t="s">
        <v>3133</v>
      </c>
      <c r="N1383" t="s">
        <v>10</v>
      </c>
      <c r="O1383" t="s">
        <v>54</v>
      </c>
      <c r="P1383" t="s">
        <v>946</v>
      </c>
      <c r="Q1383" t="s">
        <v>2663</v>
      </c>
      <c r="R1383" t="s">
        <v>1735</v>
      </c>
    </row>
    <row r="1384" spans="1:18" x14ac:dyDescent="0.25">
      <c r="A1384" s="28" t="str">
        <f t="shared" si="21"/>
        <v>00378522Cumberland Elementary School322 Golf Course RdCumberlandKY40823</v>
      </c>
      <c r="B1384" s="29" t="s">
        <v>8225</v>
      </c>
      <c r="C1384" t="s">
        <v>3215</v>
      </c>
      <c r="D1384" t="s">
        <v>7681</v>
      </c>
      <c r="E1384" t="s">
        <v>1185</v>
      </c>
      <c r="F1384" t="s">
        <v>1186</v>
      </c>
      <c r="G1384" t="s">
        <v>1187</v>
      </c>
      <c r="H1384" t="s">
        <v>54</v>
      </c>
      <c r="I1384" t="s">
        <v>1188</v>
      </c>
      <c r="J1384" t="s">
        <v>1736</v>
      </c>
      <c r="K1384" t="s">
        <v>1185</v>
      </c>
      <c r="L1384" t="s">
        <v>9652</v>
      </c>
      <c r="M1384" t="s">
        <v>3133</v>
      </c>
      <c r="N1384" t="s">
        <v>10</v>
      </c>
      <c r="O1384" t="s">
        <v>54</v>
      </c>
      <c r="P1384" t="s">
        <v>946</v>
      </c>
      <c r="Q1384" t="s">
        <v>2663</v>
      </c>
      <c r="R1384" t="s">
        <v>1735</v>
      </c>
    </row>
    <row r="1385" spans="1:18" x14ac:dyDescent="0.25">
      <c r="A1385" s="28" t="str">
        <f t="shared" si="21"/>
        <v>00378522Oak Hill Elementary School1755 Wtlo RdSomersetKY42503</v>
      </c>
      <c r="B1385" s="29" t="s">
        <v>8225</v>
      </c>
      <c r="C1385" t="s">
        <v>3215</v>
      </c>
      <c r="D1385" t="s">
        <v>7682</v>
      </c>
      <c r="E1385" t="s">
        <v>2523</v>
      </c>
      <c r="F1385" t="s">
        <v>2524</v>
      </c>
      <c r="G1385" t="s">
        <v>2520</v>
      </c>
      <c r="H1385" t="s">
        <v>54</v>
      </c>
      <c r="I1385" t="s">
        <v>2521</v>
      </c>
      <c r="J1385" t="s">
        <v>1736</v>
      </c>
      <c r="K1385" t="s">
        <v>2523</v>
      </c>
      <c r="L1385" t="s">
        <v>9653</v>
      </c>
      <c r="M1385" t="s">
        <v>3133</v>
      </c>
      <c r="N1385" t="s">
        <v>10</v>
      </c>
      <c r="O1385" t="s">
        <v>54</v>
      </c>
      <c r="P1385" t="s">
        <v>946</v>
      </c>
      <c r="Q1385" t="s">
        <v>2663</v>
      </c>
      <c r="R1385" t="s">
        <v>1735</v>
      </c>
    </row>
    <row r="1386" spans="1:18" x14ac:dyDescent="0.25">
      <c r="A1386" s="28" t="str">
        <f t="shared" si="21"/>
        <v>00378522Ezra Sparrow Early Chldhd Ctr1154 Bypass NLawrenceburgKY40342</v>
      </c>
      <c r="B1386" s="29" t="s">
        <v>8225</v>
      </c>
      <c r="C1386" t="s">
        <v>3215</v>
      </c>
      <c r="D1386" t="s">
        <v>7683</v>
      </c>
      <c r="E1386" t="s">
        <v>73</v>
      </c>
      <c r="F1386" t="s">
        <v>74</v>
      </c>
      <c r="G1386" t="s">
        <v>75</v>
      </c>
      <c r="H1386" t="s">
        <v>54</v>
      </c>
      <c r="I1386" t="s">
        <v>76</v>
      </c>
      <c r="J1386" t="s">
        <v>1736</v>
      </c>
      <c r="K1386" t="s">
        <v>73</v>
      </c>
      <c r="L1386" t="s">
        <v>9654</v>
      </c>
      <c r="M1386" t="s">
        <v>3133</v>
      </c>
      <c r="N1386" t="s">
        <v>10</v>
      </c>
      <c r="O1386" t="s">
        <v>54</v>
      </c>
      <c r="P1386" t="s">
        <v>946</v>
      </c>
      <c r="Q1386" t="s">
        <v>2663</v>
      </c>
      <c r="R1386" t="s">
        <v>1735</v>
      </c>
    </row>
    <row r="1387" spans="1:18" x14ac:dyDescent="0.25">
      <c r="A1387" s="28" t="str">
        <f t="shared" si="21"/>
        <v>00378522Ezra Sparrow Early Chldhd Ctr1154 Bypass NLawrenceburgKY40342</v>
      </c>
      <c r="B1387" s="29" t="s">
        <v>8225</v>
      </c>
      <c r="C1387" t="s">
        <v>3215</v>
      </c>
      <c r="D1387" t="s">
        <v>7684</v>
      </c>
      <c r="E1387" t="s">
        <v>73</v>
      </c>
      <c r="F1387" t="s">
        <v>74</v>
      </c>
      <c r="G1387" t="s">
        <v>75</v>
      </c>
      <c r="H1387" t="s">
        <v>54</v>
      </c>
      <c r="I1387" t="s">
        <v>76</v>
      </c>
      <c r="J1387" t="s">
        <v>1736</v>
      </c>
      <c r="K1387" t="s">
        <v>73</v>
      </c>
      <c r="L1387" t="s">
        <v>9655</v>
      </c>
      <c r="M1387" t="s">
        <v>3133</v>
      </c>
      <c r="N1387" t="s">
        <v>10</v>
      </c>
      <c r="O1387" t="s">
        <v>54</v>
      </c>
      <c r="P1387" t="s">
        <v>946</v>
      </c>
      <c r="Q1387" t="s">
        <v>2663</v>
      </c>
      <c r="R1387" t="s">
        <v>1735</v>
      </c>
    </row>
    <row r="1388" spans="1:18" x14ac:dyDescent="0.25">
      <c r="A1388" s="28" t="str">
        <f t="shared" si="21"/>
        <v>00378522Valley School1000 Industrial DrOwensboroKY42301</v>
      </c>
      <c r="B1388" s="29" t="s">
        <v>8225</v>
      </c>
      <c r="C1388" t="s">
        <v>3215</v>
      </c>
      <c r="D1388" t="s">
        <v>7685</v>
      </c>
      <c r="E1388" t="s">
        <v>2476</v>
      </c>
      <c r="F1388" t="s">
        <v>3816</v>
      </c>
      <c r="G1388" t="s">
        <v>658</v>
      </c>
      <c r="H1388" t="s">
        <v>54</v>
      </c>
      <c r="I1388" t="s">
        <v>659</v>
      </c>
      <c r="J1388" t="s">
        <v>1736</v>
      </c>
      <c r="K1388" t="s">
        <v>2476</v>
      </c>
      <c r="L1388" t="s">
        <v>9656</v>
      </c>
      <c r="M1388" t="s">
        <v>3133</v>
      </c>
      <c r="N1388" t="s">
        <v>10</v>
      </c>
      <c r="O1388" t="s">
        <v>54</v>
      </c>
      <c r="P1388" t="s">
        <v>946</v>
      </c>
      <c r="Q1388" t="s">
        <v>2663</v>
      </c>
      <c r="R1388" t="s">
        <v>1735</v>
      </c>
    </row>
    <row r="1389" spans="1:18" x14ac:dyDescent="0.25">
      <c r="A1389" s="28" t="str">
        <f t="shared" si="21"/>
        <v>00378522Lost River Elementary School450 Modern WayBowling GreenKY42101</v>
      </c>
      <c r="B1389" s="29" t="s">
        <v>8225</v>
      </c>
      <c r="C1389" t="s">
        <v>3215</v>
      </c>
      <c r="D1389" t="s">
        <v>7686</v>
      </c>
      <c r="E1389" t="s">
        <v>2761</v>
      </c>
      <c r="F1389" t="s">
        <v>2762</v>
      </c>
      <c r="G1389" t="s">
        <v>267</v>
      </c>
      <c r="H1389" t="s">
        <v>54</v>
      </c>
      <c r="I1389" t="s">
        <v>268</v>
      </c>
      <c r="J1389" t="s">
        <v>1736</v>
      </c>
      <c r="K1389" t="s">
        <v>2761</v>
      </c>
      <c r="L1389" t="s">
        <v>9657</v>
      </c>
      <c r="M1389" t="s">
        <v>3133</v>
      </c>
      <c r="N1389" t="s">
        <v>10</v>
      </c>
      <c r="O1389" t="s">
        <v>54</v>
      </c>
      <c r="P1389" t="s">
        <v>946</v>
      </c>
      <c r="Q1389" t="s">
        <v>2663</v>
      </c>
      <c r="R1389" t="s">
        <v>1735</v>
      </c>
    </row>
    <row r="1390" spans="1:18" x14ac:dyDescent="0.25">
      <c r="A1390" s="28" t="str">
        <f t="shared" si="21"/>
        <v>00378522Hardinsburg Elementary School1340 E Highway 60HardinsburgKY40143</v>
      </c>
      <c r="B1390" s="29" t="s">
        <v>8225</v>
      </c>
      <c r="C1390" t="s">
        <v>3215</v>
      </c>
      <c r="D1390" t="s">
        <v>7687</v>
      </c>
      <c r="E1390" t="s">
        <v>347</v>
      </c>
      <c r="F1390" t="s">
        <v>4137</v>
      </c>
      <c r="G1390" t="s">
        <v>348</v>
      </c>
      <c r="H1390" t="s">
        <v>54</v>
      </c>
      <c r="I1390" t="s">
        <v>349</v>
      </c>
      <c r="J1390" t="s">
        <v>1736</v>
      </c>
      <c r="K1390" t="s">
        <v>347</v>
      </c>
      <c r="L1390" t="s">
        <v>9658</v>
      </c>
      <c r="M1390" t="s">
        <v>3133</v>
      </c>
      <c r="N1390" t="s">
        <v>10</v>
      </c>
      <c r="O1390" t="s">
        <v>54</v>
      </c>
      <c r="P1390" t="s">
        <v>946</v>
      </c>
      <c r="Q1390" t="s">
        <v>2663</v>
      </c>
      <c r="R1390" t="s">
        <v>1735</v>
      </c>
    </row>
    <row r="1391" spans="1:18" x14ac:dyDescent="0.25">
      <c r="A1391" s="28" t="str">
        <f t="shared" si="21"/>
        <v>00378522Alex R Kennedy ES4515 Taylorsville RdLouisvilleKY40220</v>
      </c>
      <c r="B1391" s="29" t="s">
        <v>8225</v>
      </c>
      <c r="C1391" t="s">
        <v>3215</v>
      </c>
      <c r="D1391" t="s">
        <v>7688</v>
      </c>
      <c r="E1391" t="s">
        <v>4418</v>
      </c>
      <c r="F1391" t="s">
        <v>1366</v>
      </c>
      <c r="G1391" t="s">
        <v>382</v>
      </c>
      <c r="H1391" t="s">
        <v>54</v>
      </c>
      <c r="I1391" t="s">
        <v>1367</v>
      </c>
      <c r="J1391" t="s">
        <v>1736</v>
      </c>
      <c r="K1391" t="s">
        <v>4418</v>
      </c>
      <c r="L1391" t="s">
        <v>9659</v>
      </c>
      <c r="M1391" t="s">
        <v>3133</v>
      </c>
      <c r="N1391" t="s">
        <v>10</v>
      </c>
      <c r="O1391" t="s">
        <v>54</v>
      </c>
      <c r="P1391" t="s">
        <v>946</v>
      </c>
      <c r="Q1391" t="s">
        <v>2663</v>
      </c>
      <c r="R1391" t="s">
        <v>1735</v>
      </c>
    </row>
    <row r="1392" spans="1:18" x14ac:dyDescent="0.25">
      <c r="A1392" s="28" t="str">
        <f t="shared" si="21"/>
        <v>00378522Rosa Parks ES1251 Beaumont Centre LnLexingtonKY40513</v>
      </c>
      <c r="B1392" s="29" t="s">
        <v>8225</v>
      </c>
      <c r="C1392" t="s">
        <v>3215</v>
      </c>
      <c r="D1392" t="s">
        <v>7689</v>
      </c>
      <c r="E1392" t="s">
        <v>4239</v>
      </c>
      <c r="F1392" t="s">
        <v>857</v>
      </c>
      <c r="G1392" t="s">
        <v>776</v>
      </c>
      <c r="H1392" t="s">
        <v>54</v>
      </c>
      <c r="I1392" t="s">
        <v>858</v>
      </c>
      <c r="J1392" t="s">
        <v>1736</v>
      </c>
      <c r="K1392" t="s">
        <v>4239</v>
      </c>
      <c r="L1392" t="s">
        <v>9660</v>
      </c>
      <c r="M1392" t="s">
        <v>3133</v>
      </c>
      <c r="N1392" t="s">
        <v>10</v>
      </c>
      <c r="O1392" t="s">
        <v>54</v>
      </c>
      <c r="P1392" t="s">
        <v>946</v>
      </c>
      <c r="Q1392" t="s">
        <v>2663</v>
      </c>
      <c r="R1392" t="s">
        <v>1735</v>
      </c>
    </row>
    <row r="1393" spans="1:18" x14ac:dyDescent="0.25">
      <c r="A1393" s="28" t="str">
        <f t="shared" si="21"/>
        <v>00378522Pleasant Grove Elem School6415 Highway 44 EMt WashingtonKY40047</v>
      </c>
      <c r="B1393" s="29" t="s">
        <v>8225</v>
      </c>
      <c r="C1393" t="s">
        <v>3215</v>
      </c>
      <c r="D1393" t="s">
        <v>7690</v>
      </c>
      <c r="E1393" t="s">
        <v>398</v>
      </c>
      <c r="F1393" t="s">
        <v>399</v>
      </c>
      <c r="G1393" t="s">
        <v>369</v>
      </c>
      <c r="H1393" t="s">
        <v>54</v>
      </c>
      <c r="I1393" t="s">
        <v>370</v>
      </c>
      <c r="J1393" t="s">
        <v>1736</v>
      </c>
      <c r="K1393" t="s">
        <v>398</v>
      </c>
      <c r="L1393" t="s">
        <v>9661</v>
      </c>
      <c r="M1393" t="s">
        <v>3133</v>
      </c>
      <c r="N1393" t="s">
        <v>10</v>
      </c>
      <c r="O1393" t="s">
        <v>54</v>
      </c>
      <c r="P1393" t="s">
        <v>946</v>
      </c>
      <c r="Q1393" t="s">
        <v>2663</v>
      </c>
      <c r="R1393" t="s">
        <v>1735</v>
      </c>
    </row>
    <row r="1394" spans="1:18" x14ac:dyDescent="0.25">
      <c r="A1394" s="28" t="str">
        <f t="shared" si="21"/>
        <v>00378522Veterans Park Elem School4351 Clearwater WayLexingtonKY40515</v>
      </c>
      <c r="B1394" s="29" t="s">
        <v>8225</v>
      </c>
      <c r="C1394" t="s">
        <v>3215</v>
      </c>
      <c r="D1394" t="s">
        <v>7691</v>
      </c>
      <c r="E1394" t="s">
        <v>877</v>
      </c>
      <c r="F1394" t="s">
        <v>878</v>
      </c>
      <c r="G1394" t="s">
        <v>776</v>
      </c>
      <c r="H1394" t="s">
        <v>54</v>
      </c>
      <c r="I1394" t="s">
        <v>869</v>
      </c>
      <c r="J1394" t="s">
        <v>1736</v>
      </c>
      <c r="K1394" t="s">
        <v>877</v>
      </c>
      <c r="L1394" t="s">
        <v>9662</v>
      </c>
      <c r="M1394" t="s">
        <v>3133</v>
      </c>
      <c r="N1394" t="s">
        <v>10</v>
      </c>
      <c r="O1394" t="s">
        <v>54</v>
      </c>
      <c r="P1394" t="s">
        <v>946</v>
      </c>
      <c r="Q1394" t="s">
        <v>2663</v>
      </c>
      <c r="R1394" t="s">
        <v>1735</v>
      </c>
    </row>
    <row r="1395" spans="1:18" x14ac:dyDescent="0.25">
      <c r="A1395" s="28" t="str">
        <f t="shared" si="21"/>
        <v>00378522John W Reiley ES10631 Alexandria PikeAlexandriaKY41001</v>
      </c>
      <c r="B1395" s="29" t="s">
        <v>8225</v>
      </c>
      <c r="C1395" t="s">
        <v>3215</v>
      </c>
      <c r="D1395" t="s">
        <v>7692</v>
      </c>
      <c r="E1395" t="s">
        <v>4166</v>
      </c>
      <c r="F1395" t="s">
        <v>449</v>
      </c>
      <c r="G1395" t="s">
        <v>439</v>
      </c>
      <c r="H1395" t="s">
        <v>54</v>
      </c>
      <c r="I1395" t="s">
        <v>440</v>
      </c>
      <c r="J1395" t="s">
        <v>1736</v>
      </c>
      <c r="K1395" t="s">
        <v>4166</v>
      </c>
      <c r="L1395" t="s">
        <v>9663</v>
      </c>
      <c r="M1395" t="s">
        <v>3133</v>
      </c>
      <c r="N1395" t="s">
        <v>10</v>
      </c>
      <c r="O1395" t="s">
        <v>54</v>
      </c>
      <c r="P1395" t="s">
        <v>946</v>
      </c>
      <c r="Q1395" t="s">
        <v>2663</v>
      </c>
      <c r="R1395" t="s">
        <v>1735</v>
      </c>
    </row>
    <row r="1396" spans="1:18" x14ac:dyDescent="0.25">
      <c r="A1396" s="28" t="str">
        <f t="shared" si="21"/>
        <v>00378522Buckner Elementary School4307 Brown BlvdLa GrangeKY40031</v>
      </c>
      <c r="B1396" s="29" t="s">
        <v>8225</v>
      </c>
      <c r="C1396" t="s">
        <v>3215</v>
      </c>
      <c r="D1396" t="s">
        <v>7693</v>
      </c>
      <c r="E1396" t="s">
        <v>2323</v>
      </c>
      <c r="F1396" t="s">
        <v>2324</v>
      </c>
      <c r="G1396" t="s">
        <v>2325</v>
      </c>
      <c r="H1396" t="s">
        <v>54</v>
      </c>
      <c r="I1396" t="s">
        <v>2326</v>
      </c>
      <c r="J1396" t="s">
        <v>1736</v>
      </c>
      <c r="K1396" t="s">
        <v>2323</v>
      </c>
      <c r="L1396" t="s">
        <v>9664</v>
      </c>
      <c r="M1396" t="s">
        <v>3133</v>
      </c>
      <c r="N1396" t="s">
        <v>10</v>
      </c>
      <c r="O1396" t="s">
        <v>54</v>
      </c>
      <c r="P1396" t="s">
        <v>946</v>
      </c>
      <c r="Q1396" t="s">
        <v>2663</v>
      </c>
      <c r="R1396" t="s">
        <v>1735</v>
      </c>
    </row>
    <row r="1397" spans="1:18" x14ac:dyDescent="0.25">
      <c r="A1397" s="28" t="str">
        <f t="shared" si="21"/>
        <v>00378522Erpenbeck ES9001 Wetherington BlvdFlorenceKY41042</v>
      </c>
      <c r="B1397" s="29" t="s">
        <v>8225</v>
      </c>
      <c r="C1397" t="s">
        <v>3215</v>
      </c>
      <c r="D1397" t="s">
        <v>7694</v>
      </c>
      <c r="E1397" t="s">
        <v>4124</v>
      </c>
      <c r="F1397" t="s">
        <v>226</v>
      </c>
      <c r="G1397" t="s">
        <v>213</v>
      </c>
      <c r="H1397" t="s">
        <v>54</v>
      </c>
      <c r="I1397" t="s">
        <v>214</v>
      </c>
      <c r="J1397" t="s">
        <v>1736</v>
      </c>
      <c r="K1397" t="s">
        <v>4124</v>
      </c>
      <c r="L1397" t="s">
        <v>9665</v>
      </c>
      <c r="M1397" t="s">
        <v>3133</v>
      </c>
      <c r="N1397" t="s">
        <v>10</v>
      </c>
      <c r="O1397" t="s">
        <v>54</v>
      </c>
      <c r="P1397" t="s">
        <v>946</v>
      </c>
      <c r="Q1397" t="s">
        <v>2663</v>
      </c>
      <c r="R1397" t="s">
        <v>1735</v>
      </c>
    </row>
    <row r="1398" spans="1:18" x14ac:dyDescent="0.25">
      <c r="A1398" s="28" t="str">
        <f t="shared" si="21"/>
        <v>00378522Summit View Academy5006 Madison PikeIndependenceKY41051</v>
      </c>
      <c r="B1398" s="29" t="s">
        <v>8225</v>
      </c>
      <c r="C1398" t="s">
        <v>3215</v>
      </c>
      <c r="D1398" t="s">
        <v>7695</v>
      </c>
      <c r="E1398" t="s">
        <v>1727</v>
      </c>
      <c r="F1398" t="s">
        <v>1728</v>
      </c>
      <c r="G1398" t="s">
        <v>1701</v>
      </c>
      <c r="H1398" t="s">
        <v>54</v>
      </c>
      <c r="I1398" t="s">
        <v>1702</v>
      </c>
      <c r="J1398" t="s">
        <v>1736</v>
      </c>
      <c r="K1398" t="s">
        <v>1727</v>
      </c>
      <c r="L1398" t="s">
        <v>9666</v>
      </c>
      <c r="M1398" t="s">
        <v>3133</v>
      </c>
      <c r="N1398" t="s">
        <v>10</v>
      </c>
      <c r="O1398" t="s">
        <v>54</v>
      </c>
      <c r="P1398" t="s">
        <v>946</v>
      </c>
      <c r="Q1398" t="s">
        <v>2663</v>
      </c>
      <c r="R1398" t="s">
        <v>1735</v>
      </c>
    </row>
    <row r="1399" spans="1:18" x14ac:dyDescent="0.25">
      <c r="A1399" s="28" t="str">
        <f t="shared" si="21"/>
        <v>00378522North Pointe ES875 N Bend RdHebronKY41048</v>
      </c>
      <c r="B1399" s="29" t="s">
        <v>8225</v>
      </c>
      <c r="C1399" t="s">
        <v>3215</v>
      </c>
      <c r="D1399" t="s">
        <v>7696</v>
      </c>
      <c r="E1399" t="s">
        <v>4117</v>
      </c>
      <c r="F1399" t="s">
        <v>238</v>
      </c>
      <c r="G1399" t="s">
        <v>223</v>
      </c>
      <c r="H1399" t="s">
        <v>54</v>
      </c>
      <c r="I1399" t="s">
        <v>224</v>
      </c>
      <c r="J1399" t="s">
        <v>1736</v>
      </c>
      <c r="K1399" t="s">
        <v>4117</v>
      </c>
      <c r="L1399" t="s">
        <v>9667</v>
      </c>
      <c r="M1399" t="s">
        <v>3133</v>
      </c>
      <c r="N1399" t="s">
        <v>10</v>
      </c>
      <c r="O1399" t="s">
        <v>54</v>
      </c>
      <c r="P1399" t="s">
        <v>946</v>
      </c>
      <c r="Q1399" t="s">
        <v>2663</v>
      </c>
      <c r="R1399" t="s">
        <v>1735</v>
      </c>
    </row>
    <row r="1400" spans="1:18" x14ac:dyDescent="0.25">
      <c r="A1400" s="28" t="str">
        <f t="shared" si="21"/>
        <v>00378522Spencer Co Middle School1263 Mount Washington RdTaylorsvilleKY40071</v>
      </c>
      <c r="B1400" s="29" t="s">
        <v>8225</v>
      </c>
      <c r="C1400" t="s">
        <v>3215</v>
      </c>
      <c r="D1400" t="s">
        <v>7697</v>
      </c>
      <c r="E1400" t="s">
        <v>3770</v>
      </c>
      <c r="F1400" t="s">
        <v>3771</v>
      </c>
      <c r="G1400" t="s">
        <v>2681</v>
      </c>
      <c r="H1400" t="s">
        <v>54</v>
      </c>
      <c r="I1400" t="s">
        <v>2682</v>
      </c>
      <c r="J1400" t="s">
        <v>1736</v>
      </c>
      <c r="K1400" t="s">
        <v>3770</v>
      </c>
      <c r="L1400" t="s">
        <v>9668</v>
      </c>
      <c r="M1400" t="s">
        <v>3133</v>
      </c>
      <c r="N1400" t="s">
        <v>10</v>
      </c>
      <c r="O1400" t="s">
        <v>54</v>
      </c>
      <c r="P1400" t="s">
        <v>946</v>
      </c>
      <c r="Q1400" t="s">
        <v>2663</v>
      </c>
      <c r="R1400" t="s">
        <v>1735</v>
      </c>
    </row>
    <row r="1401" spans="1:18" x14ac:dyDescent="0.25">
      <c r="A1401" s="28" t="str">
        <f t="shared" si="21"/>
        <v>00378522Jessamine Early Lrng Vlg851 Wilmore RdNicholasvilleKY40356</v>
      </c>
      <c r="B1401" s="29" t="s">
        <v>8225</v>
      </c>
      <c r="C1401" t="s">
        <v>3215</v>
      </c>
      <c r="D1401" t="s">
        <v>7698</v>
      </c>
      <c r="E1401" t="s">
        <v>1668</v>
      </c>
      <c r="F1401" t="s">
        <v>1669</v>
      </c>
      <c r="G1401" t="s">
        <v>1670</v>
      </c>
      <c r="H1401" t="s">
        <v>54</v>
      </c>
      <c r="I1401" t="s">
        <v>1671</v>
      </c>
      <c r="J1401" t="s">
        <v>1736</v>
      </c>
      <c r="K1401" t="s">
        <v>1668</v>
      </c>
      <c r="L1401" t="s">
        <v>9669</v>
      </c>
      <c r="M1401" t="s">
        <v>3133</v>
      </c>
      <c r="N1401" t="s">
        <v>10</v>
      </c>
      <c r="O1401" t="s">
        <v>54</v>
      </c>
      <c r="P1401" t="s">
        <v>946</v>
      </c>
      <c r="Q1401" t="s">
        <v>2663</v>
      </c>
      <c r="R1401" t="s">
        <v>1735</v>
      </c>
    </row>
    <row r="1402" spans="1:18" x14ac:dyDescent="0.25">
      <c r="A1402" s="28" t="str">
        <f t="shared" si="21"/>
        <v>00378522Shannon Johnson ES109 Oakwood DrBereaKY40403</v>
      </c>
      <c r="B1402" s="29" t="s">
        <v>8225</v>
      </c>
      <c r="C1402" t="s">
        <v>3215</v>
      </c>
      <c r="D1402" t="s">
        <v>7699</v>
      </c>
      <c r="E1402" t="s">
        <v>4692</v>
      </c>
      <c r="F1402" t="s">
        <v>2004</v>
      </c>
      <c r="G1402" t="s">
        <v>207</v>
      </c>
      <c r="H1402" t="s">
        <v>54</v>
      </c>
      <c r="I1402" t="s">
        <v>208</v>
      </c>
      <c r="J1402" t="s">
        <v>1736</v>
      </c>
      <c r="K1402" t="s">
        <v>4692</v>
      </c>
      <c r="L1402" t="s">
        <v>9670</v>
      </c>
      <c r="M1402" t="s">
        <v>3133</v>
      </c>
      <c r="N1402" t="s">
        <v>10</v>
      </c>
      <c r="O1402" t="s">
        <v>54</v>
      </c>
      <c r="P1402" t="s">
        <v>946</v>
      </c>
      <c r="Q1402" t="s">
        <v>2663</v>
      </c>
      <c r="R1402" t="s">
        <v>1735</v>
      </c>
    </row>
    <row r="1403" spans="1:18" x14ac:dyDescent="0.25">
      <c r="A1403" s="28" t="str">
        <f t="shared" si="21"/>
        <v>00378522Briarwood Elementary School265 Lovers LnBowling GreenKY42103</v>
      </c>
      <c r="B1403" s="29" t="s">
        <v>8225</v>
      </c>
      <c r="C1403" t="s">
        <v>3215</v>
      </c>
      <c r="D1403" t="s">
        <v>7700</v>
      </c>
      <c r="E1403" t="s">
        <v>2749</v>
      </c>
      <c r="F1403" t="s">
        <v>2750</v>
      </c>
      <c r="G1403" t="s">
        <v>267</v>
      </c>
      <c r="H1403" t="s">
        <v>54</v>
      </c>
      <c r="I1403" t="s">
        <v>275</v>
      </c>
      <c r="J1403" t="s">
        <v>1736</v>
      </c>
      <c r="K1403" t="s">
        <v>2749</v>
      </c>
      <c r="L1403" t="s">
        <v>9671</v>
      </c>
      <c r="M1403" t="s">
        <v>3133</v>
      </c>
      <c r="N1403" t="s">
        <v>10</v>
      </c>
      <c r="O1403" t="s">
        <v>54</v>
      </c>
      <c r="P1403" t="s">
        <v>946</v>
      </c>
      <c r="Q1403" t="s">
        <v>2663</v>
      </c>
      <c r="R1403" t="s">
        <v>1735</v>
      </c>
    </row>
    <row r="1404" spans="1:18" x14ac:dyDescent="0.25">
      <c r="A1404" s="28" t="str">
        <f t="shared" ref="A1404:A1467" si="22">R1404&amp;K1404&amp;F1404&amp;G1404&amp;H1404&amp;I1404</f>
        <v>00378522Freedom Elementary School4682 N Preston HwyShepherdsvlleKY40165</v>
      </c>
      <c r="B1404" s="29" t="s">
        <v>8225</v>
      </c>
      <c r="C1404" t="s">
        <v>3215</v>
      </c>
      <c r="D1404" t="s">
        <v>7701</v>
      </c>
      <c r="E1404" t="s">
        <v>372</v>
      </c>
      <c r="F1404" t="s">
        <v>373</v>
      </c>
      <c r="G1404" t="s">
        <v>365</v>
      </c>
      <c r="H1404" t="s">
        <v>54</v>
      </c>
      <c r="I1404" t="s">
        <v>366</v>
      </c>
      <c r="J1404" t="s">
        <v>1736</v>
      </c>
      <c r="K1404" t="s">
        <v>372</v>
      </c>
      <c r="L1404" t="s">
        <v>9672</v>
      </c>
      <c r="M1404" t="s">
        <v>3133</v>
      </c>
      <c r="N1404" t="s">
        <v>10</v>
      </c>
      <c r="O1404" t="s">
        <v>54</v>
      </c>
      <c r="P1404" t="s">
        <v>946</v>
      </c>
      <c r="Q1404" t="s">
        <v>2663</v>
      </c>
      <c r="R1404" t="s">
        <v>1735</v>
      </c>
    </row>
    <row r="1405" spans="1:18" x14ac:dyDescent="0.25">
      <c r="A1405" s="28" t="str">
        <f t="shared" si="22"/>
        <v>00378522Malcolm B Chancey Elem School4301 Murphy LnLouisvilleKY40241</v>
      </c>
      <c r="B1405" s="29" t="s">
        <v>8225</v>
      </c>
      <c r="C1405" t="s">
        <v>3215</v>
      </c>
      <c r="D1405" t="s">
        <v>7702</v>
      </c>
      <c r="E1405" t="s">
        <v>1558</v>
      </c>
      <c r="F1405" t="s">
        <v>1559</v>
      </c>
      <c r="G1405" t="s">
        <v>382</v>
      </c>
      <c r="H1405" t="s">
        <v>54</v>
      </c>
      <c r="I1405" t="s">
        <v>1560</v>
      </c>
      <c r="J1405" t="s">
        <v>1736</v>
      </c>
      <c r="K1405" t="s">
        <v>1558</v>
      </c>
      <c r="L1405" t="s">
        <v>9673</v>
      </c>
      <c r="M1405" t="s">
        <v>3133</v>
      </c>
      <c r="N1405" t="s">
        <v>10</v>
      </c>
      <c r="O1405" t="s">
        <v>54</v>
      </c>
      <c r="P1405" t="s">
        <v>946</v>
      </c>
      <c r="Q1405" t="s">
        <v>2663</v>
      </c>
      <c r="R1405" t="s">
        <v>1735</v>
      </c>
    </row>
    <row r="1406" spans="1:18" x14ac:dyDescent="0.25">
      <c r="A1406" s="28" t="str">
        <f t="shared" si="22"/>
        <v>00378522Anne Mason ES350 Champion WayGeorgetownKY40324</v>
      </c>
      <c r="B1406" s="29" t="s">
        <v>8225</v>
      </c>
      <c r="C1406" t="s">
        <v>3215</v>
      </c>
      <c r="D1406" t="s">
        <v>7703</v>
      </c>
      <c r="E1406" t="s">
        <v>5099</v>
      </c>
      <c r="F1406" t="s">
        <v>2609</v>
      </c>
      <c r="G1406" t="s">
        <v>2610</v>
      </c>
      <c r="H1406" t="s">
        <v>54</v>
      </c>
      <c r="I1406" t="s">
        <v>2611</v>
      </c>
      <c r="J1406" t="s">
        <v>1736</v>
      </c>
      <c r="K1406" t="s">
        <v>5099</v>
      </c>
      <c r="L1406" t="s">
        <v>9674</v>
      </c>
      <c r="M1406" t="s">
        <v>3133</v>
      </c>
      <c r="N1406" t="s">
        <v>10</v>
      </c>
      <c r="O1406" t="s">
        <v>54</v>
      </c>
      <c r="P1406" t="s">
        <v>946</v>
      </c>
      <c r="Q1406" t="s">
        <v>2663</v>
      </c>
      <c r="R1406" t="s">
        <v>1735</v>
      </c>
    </row>
    <row r="1407" spans="1:18" x14ac:dyDescent="0.25">
      <c r="A1407" s="28" t="str">
        <f t="shared" si="22"/>
        <v>00378522Meadow Lands Elementary School3500 Hayden RdOwensboroKY42303</v>
      </c>
      <c r="B1407" s="29" t="s">
        <v>8225</v>
      </c>
      <c r="C1407" t="s">
        <v>3215</v>
      </c>
      <c r="D1407" t="s">
        <v>7704</v>
      </c>
      <c r="E1407" t="s">
        <v>676</v>
      </c>
      <c r="F1407" t="s">
        <v>677</v>
      </c>
      <c r="G1407" t="s">
        <v>658</v>
      </c>
      <c r="H1407" t="s">
        <v>54</v>
      </c>
      <c r="I1407" t="s">
        <v>663</v>
      </c>
      <c r="J1407" t="s">
        <v>1736</v>
      </c>
      <c r="K1407" t="s">
        <v>676</v>
      </c>
      <c r="L1407" t="s">
        <v>9675</v>
      </c>
      <c r="M1407" t="s">
        <v>3133</v>
      </c>
      <c r="N1407" t="s">
        <v>10</v>
      </c>
      <c r="O1407" t="s">
        <v>54</v>
      </c>
      <c r="P1407" t="s">
        <v>946</v>
      </c>
      <c r="Q1407" t="s">
        <v>2663</v>
      </c>
      <c r="R1407" t="s">
        <v>1735</v>
      </c>
    </row>
    <row r="1408" spans="1:18" x14ac:dyDescent="0.25">
      <c r="A1408" s="28" t="str">
        <f t="shared" si="22"/>
        <v>00378522Bardstown Primary School1000 Templin AveBardstownKY40004</v>
      </c>
      <c r="B1408" s="29" t="s">
        <v>8225</v>
      </c>
      <c r="C1408" t="s">
        <v>3215</v>
      </c>
      <c r="D1408" t="s">
        <v>7705</v>
      </c>
      <c r="E1408" t="s">
        <v>120</v>
      </c>
      <c r="F1408" t="s">
        <v>121</v>
      </c>
      <c r="G1408" t="s">
        <v>122</v>
      </c>
      <c r="H1408" t="s">
        <v>54</v>
      </c>
      <c r="I1408" t="s">
        <v>123</v>
      </c>
      <c r="J1408" t="s">
        <v>1736</v>
      </c>
      <c r="K1408" t="s">
        <v>120</v>
      </c>
      <c r="L1408" t="s">
        <v>9676</v>
      </c>
      <c r="M1408" t="s">
        <v>3133</v>
      </c>
      <c r="N1408" t="s">
        <v>10</v>
      </c>
      <c r="O1408" t="s">
        <v>54</v>
      </c>
      <c r="P1408" t="s">
        <v>946</v>
      </c>
      <c r="Q1408" t="s">
        <v>2663</v>
      </c>
      <c r="R1408" t="s">
        <v>1735</v>
      </c>
    </row>
    <row r="1409" spans="1:18" x14ac:dyDescent="0.25">
      <c r="A1409" s="28" t="str">
        <f t="shared" si="22"/>
        <v>00378522Central Elementary School2262 State Route 121 NMayfieldKY42066</v>
      </c>
      <c r="B1409" s="29" t="s">
        <v>8225</v>
      </c>
      <c r="C1409" t="s">
        <v>3215</v>
      </c>
      <c r="D1409" t="s">
        <v>7706</v>
      </c>
      <c r="E1409" t="s">
        <v>1056</v>
      </c>
      <c r="F1409" t="s">
        <v>1057</v>
      </c>
      <c r="G1409" t="s">
        <v>1058</v>
      </c>
      <c r="H1409" t="s">
        <v>54</v>
      </c>
      <c r="I1409" t="s">
        <v>1059</v>
      </c>
      <c r="J1409" t="s">
        <v>1736</v>
      </c>
      <c r="K1409" t="s">
        <v>1056</v>
      </c>
      <c r="L1409" t="s">
        <v>9677</v>
      </c>
      <c r="M1409" t="s">
        <v>3133</v>
      </c>
      <c r="N1409" t="s">
        <v>10</v>
      </c>
      <c r="O1409" t="s">
        <v>54</v>
      </c>
      <c r="P1409" t="s">
        <v>946</v>
      </c>
      <c r="Q1409" t="s">
        <v>2663</v>
      </c>
      <c r="R1409" t="s">
        <v>1735</v>
      </c>
    </row>
    <row r="1410" spans="1:18" x14ac:dyDescent="0.25">
      <c r="A1410" s="28" t="str">
        <f t="shared" si="22"/>
        <v>00378522Central Elementary School2262 State Route 121 NMayfieldKY42066</v>
      </c>
      <c r="B1410" s="29" t="s">
        <v>8225</v>
      </c>
      <c r="C1410" t="s">
        <v>3215</v>
      </c>
      <c r="D1410" t="s">
        <v>7707</v>
      </c>
      <c r="E1410" t="s">
        <v>1056</v>
      </c>
      <c r="F1410" t="s">
        <v>1057</v>
      </c>
      <c r="G1410" t="s">
        <v>1058</v>
      </c>
      <c r="H1410" t="s">
        <v>54</v>
      </c>
      <c r="I1410" t="s">
        <v>1059</v>
      </c>
      <c r="J1410" t="s">
        <v>1736</v>
      </c>
      <c r="K1410" t="s">
        <v>1056</v>
      </c>
      <c r="L1410" t="s">
        <v>9678</v>
      </c>
      <c r="M1410" t="s">
        <v>3133</v>
      </c>
      <c r="N1410" t="s">
        <v>10</v>
      </c>
      <c r="O1410" t="s">
        <v>54</v>
      </c>
      <c r="P1410" t="s">
        <v>946</v>
      </c>
      <c r="Q1410" t="s">
        <v>2663</v>
      </c>
      <c r="R1410" t="s">
        <v>1735</v>
      </c>
    </row>
    <row r="1411" spans="1:18" x14ac:dyDescent="0.25">
      <c r="A1411" s="28" t="str">
        <f t="shared" si="22"/>
        <v>00378522North Butler Elementary School5539 Brownsville RdMorgantownKY42261</v>
      </c>
      <c r="B1411" s="29" t="s">
        <v>8225</v>
      </c>
      <c r="C1411" t="s">
        <v>3215</v>
      </c>
      <c r="D1411" t="s">
        <v>7708</v>
      </c>
      <c r="E1411" t="s">
        <v>417</v>
      </c>
      <c r="F1411" t="s">
        <v>418</v>
      </c>
      <c r="G1411" t="s">
        <v>414</v>
      </c>
      <c r="H1411" t="s">
        <v>54</v>
      </c>
      <c r="I1411" t="s">
        <v>415</v>
      </c>
      <c r="J1411" t="s">
        <v>1736</v>
      </c>
      <c r="K1411" t="s">
        <v>417</v>
      </c>
      <c r="L1411" t="s">
        <v>9679</v>
      </c>
      <c r="M1411" t="s">
        <v>3133</v>
      </c>
      <c r="N1411" t="s">
        <v>10</v>
      </c>
      <c r="O1411" t="s">
        <v>54</v>
      </c>
      <c r="P1411" t="s">
        <v>946</v>
      </c>
      <c r="Q1411" t="s">
        <v>2663</v>
      </c>
      <c r="R1411" t="s">
        <v>1735</v>
      </c>
    </row>
    <row r="1412" spans="1:18" x14ac:dyDescent="0.25">
      <c r="A1412" s="28" t="str">
        <f t="shared" si="22"/>
        <v>00378522Shepherdsville ES527 W Blue Lick RdShepherdsvlleKY40165</v>
      </c>
      <c r="B1412" s="29" t="s">
        <v>8225</v>
      </c>
      <c r="C1412" t="s">
        <v>3215</v>
      </c>
      <c r="D1412" t="s">
        <v>7709</v>
      </c>
      <c r="E1412" t="s">
        <v>4149</v>
      </c>
      <c r="F1412" t="s">
        <v>403</v>
      </c>
      <c r="G1412" t="s">
        <v>365</v>
      </c>
      <c r="H1412" t="s">
        <v>54</v>
      </c>
      <c r="I1412" t="s">
        <v>366</v>
      </c>
      <c r="J1412" t="s">
        <v>1736</v>
      </c>
      <c r="K1412" t="s">
        <v>4149</v>
      </c>
      <c r="L1412" t="s">
        <v>9680</v>
      </c>
      <c r="M1412" t="s">
        <v>3133</v>
      </c>
      <c r="N1412" t="s">
        <v>10</v>
      </c>
      <c r="O1412" t="s">
        <v>54</v>
      </c>
      <c r="P1412" t="s">
        <v>946</v>
      </c>
      <c r="Q1412" t="s">
        <v>2663</v>
      </c>
      <c r="R1412" t="s">
        <v>1735</v>
      </c>
    </row>
    <row r="1413" spans="1:18" x14ac:dyDescent="0.25">
      <c r="A1413" s="28" t="str">
        <f t="shared" si="22"/>
        <v>00378522Shepherdsville ES527 W Blue Lick RdShepherdsvlleKY40165</v>
      </c>
      <c r="B1413" s="29" t="s">
        <v>8225</v>
      </c>
      <c r="C1413" t="s">
        <v>3215</v>
      </c>
      <c r="D1413" t="s">
        <v>7710</v>
      </c>
      <c r="E1413" t="s">
        <v>4149</v>
      </c>
      <c r="F1413" t="s">
        <v>403</v>
      </c>
      <c r="G1413" t="s">
        <v>365</v>
      </c>
      <c r="H1413" t="s">
        <v>54</v>
      </c>
      <c r="I1413" t="s">
        <v>366</v>
      </c>
      <c r="J1413" t="s">
        <v>1736</v>
      </c>
      <c r="K1413" t="s">
        <v>4149</v>
      </c>
      <c r="L1413" t="s">
        <v>9681</v>
      </c>
      <c r="M1413" t="s">
        <v>3133</v>
      </c>
      <c r="N1413" t="s">
        <v>10</v>
      </c>
      <c r="O1413" t="s">
        <v>54</v>
      </c>
      <c r="P1413" t="s">
        <v>946</v>
      </c>
      <c r="Q1413" t="s">
        <v>2663</v>
      </c>
      <c r="R1413" t="s">
        <v>1735</v>
      </c>
    </row>
    <row r="1414" spans="1:18" x14ac:dyDescent="0.25">
      <c r="A1414" s="28" t="str">
        <f t="shared" si="22"/>
        <v>00378522Glenn Marshall Elementary Sch1442 Dr Robert R Martin BypRichmondKY40475</v>
      </c>
      <c r="B1414" s="29" t="s">
        <v>8225</v>
      </c>
      <c r="C1414" t="s">
        <v>3215</v>
      </c>
      <c r="D1414" t="s">
        <v>7711</v>
      </c>
      <c r="E1414" t="s">
        <v>3484</v>
      </c>
      <c r="F1414" t="s">
        <v>3485</v>
      </c>
      <c r="G1414" t="s">
        <v>1740</v>
      </c>
      <c r="H1414" t="s">
        <v>54</v>
      </c>
      <c r="I1414" t="s">
        <v>1741</v>
      </c>
      <c r="J1414" t="s">
        <v>1736</v>
      </c>
      <c r="K1414" t="s">
        <v>3484</v>
      </c>
      <c r="L1414" t="s">
        <v>9682</v>
      </c>
      <c r="M1414" t="s">
        <v>3133</v>
      </c>
      <c r="N1414" t="s">
        <v>10</v>
      </c>
      <c r="O1414" t="s">
        <v>54</v>
      </c>
      <c r="P1414" t="s">
        <v>946</v>
      </c>
      <c r="Q1414" t="s">
        <v>2663</v>
      </c>
      <c r="R1414" t="s">
        <v>1735</v>
      </c>
    </row>
    <row r="1415" spans="1:18" x14ac:dyDescent="0.25">
      <c r="A1415" s="28" t="str">
        <f t="shared" si="22"/>
        <v>00378522Rowan Co Pre-School Center455 W Sun StMoreheadKY40351</v>
      </c>
      <c r="B1415" s="29" t="s">
        <v>8225</v>
      </c>
      <c r="C1415" t="s">
        <v>3215</v>
      </c>
      <c r="D1415" t="s">
        <v>7712</v>
      </c>
      <c r="E1415" t="s">
        <v>3726</v>
      </c>
      <c r="F1415" t="s">
        <v>3727</v>
      </c>
      <c r="G1415" t="s">
        <v>2568</v>
      </c>
      <c r="H1415" t="s">
        <v>54</v>
      </c>
      <c r="I1415" t="s">
        <v>2569</v>
      </c>
      <c r="J1415" t="s">
        <v>1736</v>
      </c>
      <c r="K1415" t="s">
        <v>3726</v>
      </c>
      <c r="L1415" t="s">
        <v>9683</v>
      </c>
      <c r="M1415" t="s">
        <v>3133</v>
      </c>
      <c r="N1415" t="s">
        <v>10</v>
      </c>
      <c r="O1415" t="s">
        <v>54</v>
      </c>
      <c r="P1415" t="s">
        <v>946</v>
      </c>
      <c r="Q1415" t="s">
        <v>2663</v>
      </c>
      <c r="R1415" t="s">
        <v>1735</v>
      </c>
    </row>
    <row r="1416" spans="1:18" x14ac:dyDescent="0.25">
      <c r="A1416" s="28" t="str">
        <f t="shared" si="22"/>
        <v>00378522Shirley Mann ES10435 Us Highway 42UnionKY41091</v>
      </c>
      <c r="B1416" s="29" t="s">
        <v>8225</v>
      </c>
      <c r="C1416" t="s">
        <v>3215</v>
      </c>
      <c r="D1416" t="s">
        <v>7713</v>
      </c>
      <c r="E1416" t="s">
        <v>4113</v>
      </c>
      <c r="F1416" t="s">
        <v>242</v>
      </c>
      <c r="G1416" t="s">
        <v>233</v>
      </c>
      <c r="H1416" t="s">
        <v>54</v>
      </c>
      <c r="I1416" t="s">
        <v>234</v>
      </c>
      <c r="J1416" t="s">
        <v>1736</v>
      </c>
      <c r="K1416" t="s">
        <v>4113</v>
      </c>
      <c r="L1416" t="s">
        <v>9684</v>
      </c>
      <c r="M1416" t="s">
        <v>3133</v>
      </c>
      <c r="N1416" t="s">
        <v>10</v>
      </c>
      <c r="O1416" t="s">
        <v>54</v>
      </c>
      <c r="P1416" t="s">
        <v>946</v>
      </c>
      <c r="Q1416" t="s">
        <v>2663</v>
      </c>
      <c r="R1416" t="s">
        <v>1735</v>
      </c>
    </row>
    <row r="1417" spans="1:18" x14ac:dyDescent="0.25">
      <c r="A1417" s="28" t="str">
        <f t="shared" si="22"/>
        <v>00378522Kenwood Station ES6321 Veterans Memorial PkwyCrestwoodKY40014</v>
      </c>
      <c r="B1417" s="29" t="s">
        <v>8225</v>
      </c>
      <c r="C1417" t="s">
        <v>3215</v>
      </c>
      <c r="D1417" t="s">
        <v>7714</v>
      </c>
      <c r="E1417" t="s">
        <v>4898</v>
      </c>
      <c r="F1417" t="s">
        <v>2346</v>
      </c>
      <c r="G1417" t="s">
        <v>2330</v>
      </c>
      <c r="H1417" t="s">
        <v>54</v>
      </c>
      <c r="I1417" t="s">
        <v>2331</v>
      </c>
      <c r="J1417" t="s">
        <v>1736</v>
      </c>
      <c r="K1417" t="s">
        <v>4898</v>
      </c>
      <c r="L1417" t="s">
        <v>9685</v>
      </c>
      <c r="M1417" t="s">
        <v>3133</v>
      </c>
      <c r="N1417" t="s">
        <v>10</v>
      </c>
      <c r="O1417" t="s">
        <v>54</v>
      </c>
      <c r="P1417" t="s">
        <v>946</v>
      </c>
      <c r="Q1417" t="s">
        <v>2663</v>
      </c>
      <c r="R1417" t="s">
        <v>1735</v>
      </c>
    </row>
    <row r="1418" spans="1:18" x14ac:dyDescent="0.25">
      <c r="A1418" s="28" t="str">
        <f t="shared" si="22"/>
        <v>00378522Taylorsville Elementary School420 Highview DrTaylorsvilleKY40071</v>
      </c>
      <c r="B1418" s="29" t="s">
        <v>8225</v>
      </c>
      <c r="C1418" t="s">
        <v>3215</v>
      </c>
      <c r="D1418" t="s">
        <v>7715</v>
      </c>
      <c r="E1418" t="s">
        <v>2684</v>
      </c>
      <c r="F1418" t="s">
        <v>3794</v>
      </c>
      <c r="G1418" t="s">
        <v>2681</v>
      </c>
      <c r="H1418" t="s">
        <v>54</v>
      </c>
      <c r="I1418" t="s">
        <v>2682</v>
      </c>
      <c r="J1418" t="s">
        <v>1736</v>
      </c>
      <c r="K1418" t="s">
        <v>2684</v>
      </c>
      <c r="L1418" t="s">
        <v>9686</v>
      </c>
      <c r="M1418" t="s">
        <v>3133</v>
      </c>
      <c r="N1418" t="s">
        <v>10</v>
      </c>
      <c r="O1418" t="s">
        <v>54</v>
      </c>
      <c r="P1418" t="s">
        <v>946</v>
      </c>
      <c r="Q1418" t="s">
        <v>2663</v>
      </c>
      <c r="R1418" t="s">
        <v>1735</v>
      </c>
    </row>
    <row r="1419" spans="1:18" x14ac:dyDescent="0.25">
      <c r="A1419" s="28" t="str">
        <f t="shared" si="22"/>
        <v>00378522Harmony Elementary School1901 S Highway 1793GoshenKY40026</v>
      </c>
      <c r="B1419" s="29" t="s">
        <v>8225</v>
      </c>
      <c r="C1419" t="s">
        <v>3215</v>
      </c>
      <c r="D1419" t="s">
        <v>7716</v>
      </c>
      <c r="E1419" t="s">
        <v>2342</v>
      </c>
      <c r="F1419" t="s">
        <v>2343</v>
      </c>
      <c r="G1419" t="s">
        <v>12</v>
      </c>
      <c r="H1419" t="s">
        <v>54</v>
      </c>
      <c r="I1419" t="s">
        <v>2344</v>
      </c>
      <c r="J1419" t="s">
        <v>1736</v>
      </c>
      <c r="K1419" t="s">
        <v>2342</v>
      </c>
      <c r="L1419" t="s">
        <v>9687</v>
      </c>
      <c r="M1419" t="s">
        <v>3133</v>
      </c>
      <c r="N1419" t="s">
        <v>10</v>
      </c>
      <c r="O1419" t="s">
        <v>54</v>
      </c>
      <c r="P1419" t="s">
        <v>946</v>
      </c>
      <c r="Q1419" t="s">
        <v>2663</v>
      </c>
      <c r="R1419" t="s">
        <v>1735</v>
      </c>
    </row>
    <row r="1420" spans="1:18" x14ac:dyDescent="0.25">
      <c r="A1420" s="28" t="str">
        <f t="shared" si="22"/>
        <v>00378522Brook-Dupont School1405 Browns LnLouisvilleKY40207</v>
      </c>
      <c r="B1420" s="29" t="s">
        <v>8225</v>
      </c>
      <c r="C1420" t="s">
        <v>3215</v>
      </c>
      <c r="D1420" t="s">
        <v>7717</v>
      </c>
      <c r="E1420" t="s">
        <v>3774</v>
      </c>
      <c r="F1420" t="s">
        <v>3775</v>
      </c>
      <c r="G1420" t="s">
        <v>382</v>
      </c>
      <c r="H1420" t="s">
        <v>54</v>
      </c>
      <c r="I1420" t="s">
        <v>1419</v>
      </c>
      <c r="J1420" t="s">
        <v>1736</v>
      </c>
      <c r="K1420" t="s">
        <v>3774</v>
      </c>
      <c r="L1420" t="s">
        <v>9688</v>
      </c>
      <c r="M1420" t="s">
        <v>3133</v>
      </c>
      <c r="N1420" t="s">
        <v>10</v>
      </c>
      <c r="O1420" t="s">
        <v>54</v>
      </c>
      <c r="P1420" t="s">
        <v>946</v>
      </c>
      <c r="Q1420" t="s">
        <v>2663</v>
      </c>
      <c r="R1420" t="s">
        <v>1735</v>
      </c>
    </row>
    <row r="1421" spans="1:18" x14ac:dyDescent="0.25">
      <c r="A1421" s="28" t="str">
        <f t="shared" si="22"/>
        <v>00378522Brook-Dupont School1405 Browns LnLouisvilleKY40207</v>
      </c>
      <c r="B1421" s="29" t="s">
        <v>8225</v>
      </c>
      <c r="C1421" t="s">
        <v>3215</v>
      </c>
      <c r="D1421" t="s">
        <v>7718</v>
      </c>
      <c r="E1421" t="s">
        <v>3774</v>
      </c>
      <c r="F1421" t="s">
        <v>3775</v>
      </c>
      <c r="G1421" t="s">
        <v>382</v>
      </c>
      <c r="H1421" t="s">
        <v>54</v>
      </c>
      <c r="I1421" t="s">
        <v>1419</v>
      </c>
      <c r="J1421" t="s">
        <v>1736</v>
      </c>
      <c r="K1421" t="s">
        <v>3774</v>
      </c>
      <c r="L1421" t="s">
        <v>9689</v>
      </c>
      <c r="M1421" t="s">
        <v>3133</v>
      </c>
      <c r="N1421" t="s">
        <v>10</v>
      </c>
      <c r="O1421" t="s">
        <v>54</v>
      </c>
      <c r="P1421" t="s">
        <v>946</v>
      </c>
      <c r="Q1421" t="s">
        <v>2663</v>
      </c>
      <c r="R1421" t="s">
        <v>1735</v>
      </c>
    </row>
    <row r="1422" spans="1:18" x14ac:dyDescent="0.25">
      <c r="A1422" s="28" t="str">
        <f t="shared" si="22"/>
        <v>00378522Southside Elementary School728 Ginkgo DrShelbyvilleKY40065</v>
      </c>
      <c r="B1422" s="29" t="s">
        <v>8225</v>
      </c>
      <c r="C1422" t="s">
        <v>3215</v>
      </c>
      <c r="D1422" t="s">
        <v>7719</v>
      </c>
      <c r="E1422" t="s">
        <v>1224</v>
      </c>
      <c r="F1422" t="s">
        <v>2648</v>
      </c>
      <c r="G1422" t="s">
        <v>2634</v>
      </c>
      <c r="H1422" t="s">
        <v>54</v>
      </c>
      <c r="I1422" t="s">
        <v>2635</v>
      </c>
      <c r="J1422" t="s">
        <v>1736</v>
      </c>
      <c r="K1422" t="s">
        <v>1224</v>
      </c>
      <c r="L1422" t="s">
        <v>9690</v>
      </c>
      <c r="M1422" t="s">
        <v>3133</v>
      </c>
      <c r="N1422" t="s">
        <v>10</v>
      </c>
      <c r="O1422" t="s">
        <v>54</v>
      </c>
      <c r="P1422" t="s">
        <v>946</v>
      </c>
      <c r="Q1422" t="s">
        <v>2663</v>
      </c>
      <c r="R1422" t="s">
        <v>1735</v>
      </c>
    </row>
    <row r="1423" spans="1:18" x14ac:dyDescent="0.25">
      <c r="A1423" s="28" t="str">
        <f t="shared" si="22"/>
        <v>00378522Plano Elementary School2650 Plano RdBowling GreenKY42104</v>
      </c>
      <c r="B1423" s="29" t="s">
        <v>8225</v>
      </c>
      <c r="C1423" t="s">
        <v>3215</v>
      </c>
      <c r="D1423" t="s">
        <v>7720</v>
      </c>
      <c r="E1423" t="s">
        <v>2772</v>
      </c>
      <c r="F1423" t="s">
        <v>2773</v>
      </c>
      <c r="G1423" t="s">
        <v>267</v>
      </c>
      <c r="H1423" t="s">
        <v>54</v>
      </c>
      <c r="I1423" t="s">
        <v>279</v>
      </c>
      <c r="J1423" t="s">
        <v>1736</v>
      </c>
      <c r="K1423" t="s">
        <v>2772</v>
      </c>
      <c r="L1423" t="s">
        <v>9691</v>
      </c>
      <c r="M1423" t="s">
        <v>3133</v>
      </c>
      <c r="N1423" t="s">
        <v>10</v>
      </c>
      <c r="O1423" t="s">
        <v>54</v>
      </c>
      <c r="P1423" t="s">
        <v>946</v>
      </c>
      <c r="Q1423" t="s">
        <v>2663</v>
      </c>
      <c r="R1423" t="s">
        <v>1735</v>
      </c>
    </row>
    <row r="1424" spans="1:18" x14ac:dyDescent="0.25">
      <c r="A1424" s="28" t="str">
        <f t="shared" si="22"/>
        <v>00378522Sherman ES3987 Dixie HwyDry RidgeKY41035</v>
      </c>
      <c r="B1424" s="29" t="s">
        <v>8225</v>
      </c>
      <c r="C1424" t="s">
        <v>3215</v>
      </c>
      <c r="D1424" t="s">
        <v>7721</v>
      </c>
      <c r="E1424" t="s">
        <v>4292</v>
      </c>
      <c r="F1424" t="s">
        <v>1052</v>
      </c>
      <c r="G1424" t="s">
        <v>1041</v>
      </c>
      <c r="H1424" t="s">
        <v>54</v>
      </c>
      <c r="I1424" t="s">
        <v>1042</v>
      </c>
      <c r="J1424" t="s">
        <v>1736</v>
      </c>
      <c r="K1424" t="s">
        <v>4292</v>
      </c>
      <c r="L1424" t="s">
        <v>9692</v>
      </c>
      <c r="M1424" t="s">
        <v>3133</v>
      </c>
      <c r="N1424" t="s">
        <v>10</v>
      </c>
      <c r="O1424" t="s">
        <v>54</v>
      </c>
      <c r="P1424" t="s">
        <v>946</v>
      </c>
      <c r="Q1424" t="s">
        <v>2663</v>
      </c>
      <c r="R1424" t="s">
        <v>1735</v>
      </c>
    </row>
    <row r="1425" spans="1:18" x14ac:dyDescent="0.25">
      <c r="A1425" s="28" t="str">
        <f t="shared" si="22"/>
        <v>00378522Wyan-Pine Grove Elementary Sch2330 Keavy RdLondonKY40744</v>
      </c>
      <c r="B1425" s="29" t="s">
        <v>8225</v>
      </c>
      <c r="C1425" t="s">
        <v>3215</v>
      </c>
      <c r="D1425" t="s">
        <v>7722</v>
      </c>
      <c r="E1425" t="s">
        <v>1838</v>
      </c>
      <c r="F1425" t="s">
        <v>1839</v>
      </c>
      <c r="G1425" t="s">
        <v>1806</v>
      </c>
      <c r="H1425" t="s">
        <v>54</v>
      </c>
      <c r="I1425" t="s">
        <v>1811</v>
      </c>
      <c r="J1425" t="s">
        <v>1736</v>
      </c>
      <c r="K1425" t="s">
        <v>1838</v>
      </c>
      <c r="L1425" t="s">
        <v>9693</v>
      </c>
      <c r="M1425" t="s">
        <v>3133</v>
      </c>
      <c r="N1425" t="s">
        <v>10</v>
      </c>
      <c r="O1425" t="s">
        <v>54</v>
      </c>
      <c r="P1425" t="s">
        <v>946</v>
      </c>
      <c r="Q1425" t="s">
        <v>2663</v>
      </c>
      <c r="R1425" t="s">
        <v>1735</v>
      </c>
    </row>
    <row r="1426" spans="1:18" x14ac:dyDescent="0.25">
      <c r="A1426" s="28" t="str">
        <f t="shared" si="22"/>
        <v>00378522Farmer Elementary School6405 Gellhaus LnLouisvilleKY40299</v>
      </c>
      <c r="B1426" s="29" t="s">
        <v>8225</v>
      </c>
      <c r="C1426" t="s">
        <v>3215</v>
      </c>
      <c r="D1426" t="s">
        <v>7723</v>
      </c>
      <c r="E1426" t="s">
        <v>1462</v>
      </c>
      <c r="F1426" t="s">
        <v>1463</v>
      </c>
      <c r="G1426" t="s">
        <v>382</v>
      </c>
      <c r="H1426" t="s">
        <v>54</v>
      </c>
      <c r="I1426" t="s">
        <v>1427</v>
      </c>
      <c r="J1426" t="s">
        <v>1736</v>
      </c>
      <c r="K1426" t="s">
        <v>1462</v>
      </c>
      <c r="L1426" t="s">
        <v>9694</v>
      </c>
      <c r="M1426" t="s">
        <v>3133</v>
      </c>
      <c r="N1426" t="s">
        <v>10</v>
      </c>
      <c r="O1426" t="s">
        <v>54</v>
      </c>
      <c r="P1426" t="s">
        <v>946</v>
      </c>
      <c r="Q1426" t="s">
        <v>2663</v>
      </c>
      <c r="R1426" t="s">
        <v>1735</v>
      </c>
    </row>
    <row r="1427" spans="1:18" x14ac:dyDescent="0.25">
      <c r="A1427" s="28" t="str">
        <f t="shared" si="22"/>
        <v>00378522Stopher Elementary School14417 Aiken RdLouisvilleKY40245</v>
      </c>
      <c r="B1427" s="29" t="s">
        <v>8225</v>
      </c>
      <c r="C1427" t="s">
        <v>3215</v>
      </c>
      <c r="D1427" t="s">
        <v>7724</v>
      </c>
      <c r="E1427" t="s">
        <v>1624</v>
      </c>
      <c r="F1427" t="s">
        <v>1625</v>
      </c>
      <c r="G1427" t="s">
        <v>382</v>
      </c>
      <c r="H1427" t="s">
        <v>54</v>
      </c>
      <c r="I1427" t="s">
        <v>1626</v>
      </c>
      <c r="J1427" t="s">
        <v>1736</v>
      </c>
      <c r="K1427" t="s">
        <v>1624</v>
      </c>
      <c r="L1427" t="s">
        <v>9695</v>
      </c>
      <c r="M1427" t="s">
        <v>3133</v>
      </c>
      <c r="N1427" t="s">
        <v>10</v>
      </c>
      <c r="O1427" t="s">
        <v>54</v>
      </c>
      <c r="P1427" t="s">
        <v>946</v>
      </c>
      <c r="Q1427" t="s">
        <v>2663</v>
      </c>
      <c r="R1427" t="s">
        <v>1735</v>
      </c>
    </row>
    <row r="1428" spans="1:18" x14ac:dyDescent="0.25">
      <c r="A1428" s="28" t="str">
        <f t="shared" si="22"/>
        <v>00378522Locust Grove Elementary School1231 E Highway 22CrestwoodKY40014</v>
      </c>
      <c r="B1428" s="29" t="s">
        <v>8225</v>
      </c>
      <c r="C1428" t="s">
        <v>3215</v>
      </c>
      <c r="D1428" t="s">
        <v>7725</v>
      </c>
      <c r="E1428" t="s">
        <v>2350</v>
      </c>
      <c r="F1428" t="s">
        <v>2351</v>
      </c>
      <c r="G1428" t="s">
        <v>2330</v>
      </c>
      <c r="H1428" t="s">
        <v>54</v>
      </c>
      <c r="I1428" t="s">
        <v>2331</v>
      </c>
      <c r="J1428" t="s">
        <v>1736</v>
      </c>
      <c r="K1428" t="s">
        <v>2350</v>
      </c>
      <c r="L1428" t="s">
        <v>9696</v>
      </c>
      <c r="M1428" t="s">
        <v>3133</v>
      </c>
      <c r="N1428" t="s">
        <v>10</v>
      </c>
      <c r="O1428" t="s">
        <v>54</v>
      </c>
      <c r="P1428" t="s">
        <v>946</v>
      </c>
      <c r="Q1428" t="s">
        <v>2663</v>
      </c>
      <c r="R1428" t="s">
        <v>1735</v>
      </c>
    </row>
    <row r="1429" spans="1:18" x14ac:dyDescent="0.25">
      <c r="A1429" s="28" t="str">
        <f t="shared" si="22"/>
        <v>00378522Heartland ES2300 Nelson DrElizabethtownKY42701</v>
      </c>
      <c r="B1429" s="29" t="s">
        <v>8225</v>
      </c>
      <c r="C1429" t="s">
        <v>3215</v>
      </c>
      <c r="D1429" t="s">
        <v>7726</v>
      </c>
      <c r="E1429" t="s">
        <v>4351</v>
      </c>
      <c r="F1429" t="s">
        <v>1156</v>
      </c>
      <c r="G1429" t="s">
        <v>727</v>
      </c>
      <c r="H1429" t="s">
        <v>54</v>
      </c>
      <c r="I1429" t="s">
        <v>728</v>
      </c>
      <c r="J1429" t="s">
        <v>1736</v>
      </c>
      <c r="K1429" t="s">
        <v>4351</v>
      </c>
      <c r="L1429" t="s">
        <v>9697</v>
      </c>
      <c r="M1429" t="s">
        <v>3133</v>
      </c>
      <c r="N1429" t="s">
        <v>10</v>
      </c>
      <c r="O1429" t="s">
        <v>54</v>
      </c>
      <c r="P1429" t="s">
        <v>946</v>
      </c>
      <c r="Q1429" t="s">
        <v>2663</v>
      </c>
      <c r="R1429" t="s">
        <v>1735</v>
      </c>
    </row>
    <row r="1430" spans="1:18" x14ac:dyDescent="0.25">
      <c r="A1430" s="28" t="str">
        <f t="shared" si="22"/>
        <v>00378522Clinton Co Early Childhood Ctr204 King DrAlbanyKY42602</v>
      </c>
      <c r="B1430" s="29" t="s">
        <v>8225</v>
      </c>
      <c r="C1430" t="s">
        <v>3215</v>
      </c>
      <c r="D1430" t="s">
        <v>7727</v>
      </c>
      <c r="E1430" t="s">
        <v>590</v>
      </c>
      <c r="F1430" t="s">
        <v>591</v>
      </c>
      <c r="G1430" t="s">
        <v>592</v>
      </c>
      <c r="H1430" t="s">
        <v>54</v>
      </c>
      <c r="I1430" t="s">
        <v>593</v>
      </c>
      <c r="J1430" t="s">
        <v>1736</v>
      </c>
      <c r="K1430" t="s">
        <v>590</v>
      </c>
      <c r="L1430" t="s">
        <v>9698</v>
      </c>
      <c r="M1430" t="s">
        <v>3133</v>
      </c>
      <c r="N1430" t="s">
        <v>10</v>
      </c>
      <c r="O1430" t="s">
        <v>54</v>
      </c>
      <c r="P1430" t="s">
        <v>946</v>
      </c>
      <c r="Q1430" t="s">
        <v>2663</v>
      </c>
      <c r="R1430" t="s">
        <v>1735</v>
      </c>
    </row>
    <row r="1431" spans="1:18" x14ac:dyDescent="0.25">
      <c r="A1431" s="28" t="str">
        <f t="shared" si="22"/>
        <v>00378522Early Learning Village East200 Laralan AveFrankfortKY40601</v>
      </c>
      <c r="B1431" s="29" t="s">
        <v>8225</v>
      </c>
      <c r="C1431" t="s">
        <v>3215</v>
      </c>
      <c r="D1431" t="s">
        <v>7728</v>
      </c>
      <c r="E1431" t="s">
        <v>956</v>
      </c>
      <c r="F1431" t="s">
        <v>957</v>
      </c>
      <c r="G1431" t="s">
        <v>10</v>
      </c>
      <c r="H1431" t="s">
        <v>54</v>
      </c>
      <c r="I1431" t="s">
        <v>946</v>
      </c>
      <c r="J1431" t="s">
        <v>1736</v>
      </c>
      <c r="K1431" t="s">
        <v>956</v>
      </c>
      <c r="L1431" t="s">
        <v>9699</v>
      </c>
      <c r="M1431" t="s">
        <v>3133</v>
      </c>
      <c r="N1431" t="s">
        <v>10</v>
      </c>
      <c r="O1431" t="s">
        <v>54</v>
      </c>
      <c r="P1431" t="s">
        <v>946</v>
      </c>
      <c r="Q1431" t="s">
        <v>2663</v>
      </c>
      <c r="R1431" t="s">
        <v>1735</v>
      </c>
    </row>
    <row r="1432" spans="1:18" x14ac:dyDescent="0.25">
      <c r="A1432" s="28" t="str">
        <f t="shared" si="22"/>
        <v>00378522Corbin Primary School3551 5th Street RdCorbinKY40701</v>
      </c>
      <c r="B1432" s="29" t="s">
        <v>8225</v>
      </c>
      <c r="C1432" t="s">
        <v>3215</v>
      </c>
      <c r="D1432" t="s">
        <v>7729</v>
      </c>
      <c r="E1432" t="s">
        <v>607</v>
      </c>
      <c r="F1432" t="s">
        <v>608</v>
      </c>
      <c r="G1432" t="s">
        <v>604</v>
      </c>
      <c r="H1432" t="s">
        <v>54</v>
      </c>
      <c r="I1432" t="s">
        <v>605</v>
      </c>
      <c r="J1432" t="s">
        <v>1736</v>
      </c>
      <c r="K1432" t="s">
        <v>607</v>
      </c>
      <c r="L1432" t="s">
        <v>9700</v>
      </c>
      <c r="M1432" t="s">
        <v>3133</v>
      </c>
      <c r="N1432" t="s">
        <v>10</v>
      </c>
      <c r="O1432" t="s">
        <v>54</v>
      </c>
      <c r="P1432" t="s">
        <v>946</v>
      </c>
      <c r="Q1432" t="s">
        <v>2663</v>
      </c>
      <c r="R1432" t="s">
        <v>1735</v>
      </c>
    </row>
    <row r="1433" spans="1:18" x14ac:dyDescent="0.25">
      <c r="A1433" s="28" t="str">
        <f t="shared" si="22"/>
        <v>00378522North Magoffin Elementary Sch1991 Highway 460 WSalyersvilleKY41465</v>
      </c>
      <c r="B1433" s="29" t="s">
        <v>8225</v>
      </c>
      <c r="C1433" t="s">
        <v>3215</v>
      </c>
      <c r="D1433" t="s">
        <v>7730</v>
      </c>
      <c r="E1433" t="s">
        <v>2012</v>
      </c>
      <c r="F1433" t="s">
        <v>2013</v>
      </c>
      <c r="G1433" t="s">
        <v>2014</v>
      </c>
      <c r="H1433" t="s">
        <v>54</v>
      </c>
      <c r="I1433" t="s">
        <v>2015</v>
      </c>
      <c r="J1433" t="s">
        <v>1736</v>
      </c>
      <c r="K1433" t="s">
        <v>2012</v>
      </c>
      <c r="L1433" t="s">
        <v>9701</v>
      </c>
      <c r="M1433" t="s">
        <v>3133</v>
      </c>
      <c r="N1433" t="s">
        <v>10</v>
      </c>
      <c r="O1433" t="s">
        <v>54</v>
      </c>
      <c r="P1433" t="s">
        <v>946</v>
      </c>
      <c r="Q1433" t="s">
        <v>2663</v>
      </c>
      <c r="R1433" t="s">
        <v>1735</v>
      </c>
    </row>
    <row r="1434" spans="1:18" x14ac:dyDescent="0.25">
      <c r="A1434" s="28" t="str">
        <f t="shared" si="22"/>
        <v>00378522North Jackson Elementary Sch2002 N Jackson HwyGlasgowKY42141</v>
      </c>
      <c r="B1434" s="29" t="s">
        <v>8225</v>
      </c>
      <c r="C1434" t="s">
        <v>3215</v>
      </c>
      <c r="D1434" t="s">
        <v>7731</v>
      </c>
      <c r="E1434" t="s">
        <v>141</v>
      </c>
      <c r="F1434" t="s">
        <v>142</v>
      </c>
      <c r="G1434" t="s">
        <v>134</v>
      </c>
      <c r="H1434" t="s">
        <v>54</v>
      </c>
      <c r="I1434" t="s">
        <v>135</v>
      </c>
      <c r="J1434" t="s">
        <v>1736</v>
      </c>
      <c r="K1434" t="s">
        <v>141</v>
      </c>
      <c r="L1434" t="s">
        <v>9702</v>
      </c>
      <c r="M1434" t="s">
        <v>3133</v>
      </c>
      <c r="N1434" t="s">
        <v>10</v>
      </c>
      <c r="O1434" t="s">
        <v>54</v>
      </c>
      <c r="P1434" t="s">
        <v>946</v>
      </c>
      <c r="Q1434" t="s">
        <v>2663</v>
      </c>
      <c r="R1434" t="s">
        <v>1735</v>
      </c>
    </row>
    <row r="1435" spans="1:18" x14ac:dyDescent="0.25">
      <c r="A1435" s="28" t="str">
        <f t="shared" si="22"/>
        <v>00378522North Jackson Elementary Sch2002 N Jackson HwyGlasgowKY42141</v>
      </c>
      <c r="B1435" s="29" t="s">
        <v>8225</v>
      </c>
      <c r="C1435" t="s">
        <v>3215</v>
      </c>
      <c r="D1435" t="s">
        <v>7732</v>
      </c>
      <c r="E1435" t="s">
        <v>141</v>
      </c>
      <c r="F1435" t="s">
        <v>142</v>
      </c>
      <c r="G1435" t="s">
        <v>134</v>
      </c>
      <c r="H1435" t="s">
        <v>54</v>
      </c>
      <c r="I1435" t="s">
        <v>135</v>
      </c>
      <c r="J1435" t="s">
        <v>1736</v>
      </c>
      <c r="K1435" t="s">
        <v>141</v>
      </c>
      <c r="L1435" t="s">
        <v>9703</v>
      </c>
      <c r="M1435" t="s">
        <v>3133</v>
      </c>
      <c r="N1435" t="s">
        <v>10</v>
      </c>
      <c r="O1435" t="s">
        <v>54</v>
      </c>
      <c r="P1435" t="s">
        <v>946</v>
      </c>
      <c r="Q1435" t="s">
        <v>2663</v>
      </c>
      <c r="R1435" t="s">
        <v>1735</v>
      </c>
    </row>
    <row r="1436" spans="1:18" x14ac:dyDescent="0.25">
      <c r="A1436" s="28" t="str">
        <f t="shared" si="22"/>
        <v>00378522Longbranch ES2805 Longbranch RdUnionKY41091</v>
      </c>
      <c r="B1436" s="29" t="s">
        <v>8225</v>
      </c>
      <c r="C1436" t="s">
        <v>3215</v>
      </c>
      <c r="D1436" t="s">
        <v>7733</v>
      </c>
      <c r="E1436" t="s">
        <v>4123</v>
      </c>
      <c r="F1436" t="s">
        <v>232</v>
      </c>
      <c r="G1436" t="s">
        <v>233</v>
      </c>
      <c r="H1436" t="s">
        <v>54</v>
      </c>
      <c r="I1436" t="s">
        <v>234</v>
      </c>
      <c r="J1436" t="s">
        <v>1736</v>
      </c>
      <c r="K1436" t="s">
        <v>4123</v>
      </c>
      <c r="L1436" t="s">
        <v>9704</v>
      </c>
      <c r="M1436" t="s">
        <v>3133</v>
      </c>
      <c r="N1436" t="s">
        <v>10</v>
      </c>
      <c r="O1436" t="s">
        <v>54</v>
      </c>
      <c r="P1436" t="s">
        <v>946</v>
      </c>
      <c r="Q1436" t="s">
        <v>2663</v>
      </c>
      <c r="R1436" t="s">
        <v>1735</v>
      </c>
    </row>
    <row r="1437" spans="1:18" x14ac:dyDescent="0.25">
      <c r="A1437" s="28" t="str">
        <f t="shared" si="22"/>
        <v>00378522Crossroads Elementary School156 Erin CirMt WashingtonKY40047</v>
      </c>
      <c r="B1437" s="29" t="s">
        <v>8225</v>
      </c>
      <c r="C1437" t="s">
        <v>3215</v>
      </c>
      <c r="D1437" t="s">
        <v>7734</v>
      </c>
      <c r="E1437" t="s">
        <v>156</v>
      </c>
      <c r="F1437" t="s">
        <v>368</v>
      </c>
      <c r="G1437" t="s">
        <v>369</v>
      </c>
      <c r="H1437" t="s">
        <v>54</v>
      </c>
      <c r="I1437" t="s">
        <v>370</v>
      </c>
      <c r="J1437" t="s">
        <v>1736</v>
      </c>
      <c r="K1437" t="s">
        <v>156</v>
      </c>
      <c r="L1437" t="s">
        <v>9705</v>
      </c>
      <c r="M1437" t="s">
        <v>3133</v>
      </c>
      <c r="N1437" t="s">
        <v>10</v>
      </c>
      <c r="O1437" t="s">
        <v>54</v>
      </c>
      <c r="P1437" t="s">
        <v>946</v>
      </c>
      <c r="Q1437" t="s">
        <v>2663</v>
      </c>
      <c r="R1437" t="s">
        <v>1735</v>
      </c>
    </row>
    <row r="1438" spans="1:18" x14ac:dyDescent="0.25">
      <c r="A1438" s="28" t="str">
        <f t="shared" si="22"/>
        <v>00378522Flaherty Primary School2635 Flaherty RdEkronKY40117</v>
      </c>
      <c r="B1438" s="29" t="s">
        <v>8225</v>
      </c>
      <c r="C1438" t="s">
        <v>3215</v>
      </c>
      <c r="D1438" t="s">
        <v>7735</v>
      </c>
      <c r="E1438" t="s">
        <v>2144</v>
      </c>
      <c r="F1438" t="s">
        <v>2145</v>
      </c>
      <c r="G1438" t="s">
        <v>2141</v>
      </c>
      <c r="H1438" t="s">
        <v>54</v>
      </c>
      <c r="I1438" t="s">
        <v>2142</v>
      </c>
      <c r="J1438" t="s">
        <v>1736</v>
      </c>
      <c r="K1438" t="s">
        <v>2144</v>
      </c>
      <c r="L1438" t="s">
        <v>9706</v>
      </c>
      <c r="M1438" t="s">
        <v>3133</v>
      </c>
      <c r="N1438" t="s">
        <v>10</v>
      </c>
      <c r="O1438" t="s">
        <v>54</v>
      </c>
      <c r="P1438" t="s">
        <v>946</v>
      </c>
      <c r="Q1438" t="s">
        <v>2663</v>
      </c>
      <c r="R1438" t="s">
        <v>1735</v>
      </c>
    </row>
    <row r="1439" spans="1:18" x14ac:dyDescent="0.25">
      <c r="A1439" s="28" t="str">
        <f t="shared" si="22"/>
        <v>00378522Wellington ES3280 Keithshire WayLexingtonKY40503</v>
      </c>
      <c r="B1439" s="29" t="s">
        <v>8225</v>
      </c>
      <c r="C1439" t="s">
        <v>3215</v>
      </c>
      <c r="D1439" t="s">
        <v>7736</v>
      </c>
      <c r="E1439" t="s">
        <v>4245</v>
      </c>
      <c r="F1439" t="s">
        <v>880</v>
      </c>
      <c r="G1439" t="s">
        <v>776</v>
      </c>
      <c r="H1439" t="s">
        <v>54</v>
      </c>
      <c r="I1439" t="s">
        <v>806</v>
      </c>
      <c r="J1439" t="s">
        <v>1736</v>
      </c>
      <c r="K1439" t="s">
        <v>4245</v>
      </c>
      <c r="L1439" t="s">
        <v>9707</v>
      </c>
      <c r="M1439" t="s">
        <v>3133</v>
      </c>
      <c r="N1439" t="s">
        <v>10</v>
      </c>
      <c r="O1439" t="s">
        <v>54</v>
      </c>
      <c r="P1439" t="s">
        <v>946</v>
      </c>
      <c r="Q1439" t="s">
        <v>2663</v>
      </c>
      <c r="R1439" t="s">
        <v>1735</v>
      </c>
    </row>
    <row r="1440" spans="1:18" x14ac:dyDescent="0.25">
      <c r="A1440" s="28" t="str">
        <f t="shared" si="22"/>
        <v>00378522Harlow Early Learning Center530 Perryville StHarrodsburgKY40330</v>
      </c>
      <c r="B1440" s="29" t="s">
        <v>8225</v>
      </c>
      <c r="C1440" t="s">
        <v>3215</v>
      </c>
      <c r="D1440" t="s">
        <v>7737</v>
      </c>
      <c r="E1440" t="s">
        <v>3427</v>
      </c>
      <c r="F1440" t="s">
        <v>3151</v>
      </c>
      <c r="G1440" t="s">
        <v>2166</v>
      </c>
      <c r="H1440" t="s">
        <v>54</v>
      </c>
      <c r="I1440" t="s">
        <v>2167</v>
      </c>
      <c r="J1440" t="s">
        <v>1736</v>
      </c>
      <c r="K1440" t="s">
        <v>3427</v>
      </c>
      <c r="L1440" t="s">
        <v>9708</v>
      </c>
      <c r="M1440" t="s">
        <v>3133</v>
      </c>
      <c r="N1440" t="s">
        <v>10</v>
      </c>
      <c r="O1440" t="s">
        <v>54</v>
      </c>
      <c r="P1440" t="s">
        <v>946</v>
      </c>
      <c r="Q1440" t="s">
        <v>2663</v>
      </c>
      <c r="R1440" t="s">
        <v>1735</v>
      </c>
    </row>
    <row r="1441" spans="1:18" x14ac:dyDescent="0.25">
      <c r="A1441" s="28" t="str">
        <f t="shared" si="22"/>
        <v>00378522Jody Richards Elem School2100 Elrod RdBowling GreenKY42104</v>
      </c>
      <c r="B1441" s="29" t="s">
        <v>8225</v>
      </c>
      <c r="C1441" t="s">
        <v>3215</v>
      </c>
      <c r="D1441" t="s">
        <v>7738</v>
      </c>
      <c r="E1441" t="s">
        <v>2758</v>
      </c>
      <c r="F1441" t="s">
        <v>2759</v>
      </c>
      <c r="G1441" t="s">
        <v>267</v>
      </c>
      <c r="H1441" t="s">
        <v>54</v>
      </c>
      <c r="I1441" t="s">
        <v>279</v>
      </c>
      <c r="J1441" t="s">
        <v>1736</v>
      </c>
      <c r="K1441" t="s">
        <v>2758</v>
      </c>
      <c r="L1441" t="s">
        <v>9709</v>
      </c>
      <c r="M1441" t="s">
        <v>3133</v>
      </c>
      <c r="N1441" t="s">
        <v>10</v>
      </c>
      <c r="O1441" t="s">
        <v>54</v>
      </c>
      <c r="P1441" t="s">
        <v>946</v>
      </c>
      <c r="Q1441" t="s">
        <v>2663</v>
      </c>
      <c r="R1441" t="s">
        <v>1735</v>
      </c>
    </row>
    <row r="1442" spans="1:18" x14ac:dyDescent="0.25">
      <c r="A1442" s="28" t="str">
        <f t="shared" si="22"/>
        <v>00378522Panther Academy634 N Mulberry StElizabethtownKY42701</v>
      </c>
      <c r="B1442" s="29" t="s">
        <v>8225</v>
      </c>
      <c r="C1442" t="s">
        <v>3215</v>
      </c>
      <c r="D1442" t="s">
        <v>7739</v>
      </c>
      <c r="E1442" t="s">
        <v>725</v>
      </c>
      <c r="F1442" t="s">
        <v>726</v>
      </c>
      <c r="G1442" t="s">
        <v>727</v>
      </c>
      <c r="H1442" t="s">
        <v>54</v>
      </c>
      <c r="I1442" t="s">
        <v>728</v>
      </c>
      <c r="J1442" t="s">
        <v>1736</v>
      </c>
      <c r="K1442" t="s">
        <v>725</v>
      </c>
      <c r="L1442" t="s">
        <v>9710</v>
      </c>
      <c r="M1442" t="s">
        <v>3133</v>
      </c>
      <c r="N1442" t="s">
        <v>10</v>
      </c>
      <c r="O1442" t="s">
        <v>54</v>
      </c>
      <c r="P1442" t="s">
        <v>946</v>
      </c>
      <c r="Q1442" t="s">
        <v>2663</v>
      </c>
      <c r="R1442" t="s">
        <v>1735</v>
      </c>
    </row>
    <row r="1443" spans="1:18" x14ac:dyDescent="0.25">
      <c r="A1443" s="28" t="str">
        <f t="shared" si="22"/>
        <v>00378522Thornwilde ES1760 Elmburn LnHebronKY41048</v>
      </c>
      <c r="B1443" s="29" t="s">
        <v>8225</v>
      </c>
      <c r="C1443" t="s">
        <v>3215</v>
      </c>
      <c r="D1443" t="s">
        <v>7740</v>
      </c>
      <c r="E1443" t="s">
        <v>4115</v>
      </c>
      <c r="F1443" t="s">
        <v>246</v>
      </c>
      <c r="G1443" t="s">
        <v>223</v>
      </c>
      <c r="H1443" t="s">
        <v>54</v>
      </c>
      <c r="I1443" t="s">
        <v>224</v>
      </c>
      <c r="J1443" t="s">
        <v>1736</v>
      </c>
      <c r="K1443" t="s">
        <v>4115</v>
      </c>
      <c r="L1443" t="s">
        <v>9711</v>
      </c>
      <c r="M1443" t="s">
        <v>3133</v>
      </c>
      <c r="N1443" t="s">
        <v>10</v>
      </c>
      <c r="O1443" t="s">
        <v>54</v>
      </c>
      <c r="P1443" t="s">
        <v>946</v>
      </c>
      <c r="Q1443" t="s">
        <v>2663</v>
      </c>
      <c r="R1443" t="s">
        <v>1735</v>
      </c>
    </row>
    <row r="1444" spans="1:18" x14ac:dyDescent="0.25">
      <c r="A1444" s="28" t="str">
        <f t="shared" si="22"/>
        <v>00378522Carter City Elementary School13321 State Highway 2GraysonKY41143</v>
      </c>
      <c r="B1444" s="29" t="s">
        <v>8225</v>
      </c>
      <c r="C1444" t="s">
        <v>3215</v>
      </c>
      <c r="D1444" t="s">
        <v>7741</v>
      </c>
      <c r="E1444" t="s">
        <v>473</v>
      </c>
      <c r="F1444" t="s">
        <v>474</v>
      </c>
      <c r="G1444" t="s">
        <v>475</v>
      </c>
      <c r="H1444" t="s">
        <v>54</v>
      </c>
      <c r="I1444" t="s">
        <v>476</v>
      </c>
      <c r="J1444" t="s">
        <v>1736</v>
      </c>
      <c r="K1444" t="s">
        <v>473</v>
      </c>
      <c r="L1444" t="s">
        <v>9712</v>
      </c>
      <c r="M1444" t="s">
        <v>3133</v>
      </c>
      <c r="N1444" t="s">
        <v>10</v>
      </c>
      <c r="O1444" t="s">
        <v>54</v>
      </c>
      <c r="P1444" t="s">
        <v>946</v>
      </c>
      <c r="Q1444" t="s">
        <v>2663</v>
      </c>
      <c r="R1444" t="s">
        <v>1735</v>
      </c>
    </row>
    <row r="1445" spans="1:18" x14ac:dyDescent="0.25">
      <c r="A1445" s="28" t="str">
        <f t="shared" si="22"/>
        <v>00378522Thelma B Johnson Elc631 N Green StHendersonKY42420</v>
      </c>
      <c r="B1445" s="29" t="s">
        <v>8225</v>
      </c>
      <c r="C1445" t="s">
        <v>3215</v>
      </c>
      <c r="D1445" t="s">
        <v>7742</v>
      </c>
      <c r="E1445" t="s">
        <v>3796</v>
      </c>
      <c r="F1445" t="s">
        <v>3797</v>
      </c>
      <c r="G1445" t="s">
        <v>1269</v>
      </c>
      <c r="H1445" t="s">
        <v>54</v>
      </c>
      <c r="I1445" t="s">
        <v>1270</v>
      </c>
      <c r="J1445" t="s">
        <v>1736</v>
      </c>
      <c r="K1445" t="s">
        <v>3796</v>
      </c>
      <c r="L1445" t="s">
        <v>9713</v>
      </c>
      <c r="M1445" t="s">
        <v>3133</v>
      </c>
      <c r="N1445" t="s">
        <v>10</v>
      </c>
      <c r="O1445" t="s">
        <v>54</v>
      </c>
      <c r="P1445" t="s">
        <v>946</v>
      </c>
      <c r="Q1445" t="s">
        <v>2663</v>
      </c>
      <c r="R1445" t="s">
        <v>1735</v>
      </c>
    </row>
    <row r="1446" spans="1:18" x14ac:dyDescent="0.25">
      <c r="A1446" s="28" t="str">
        <f t="shared" si="22"/>
        <v>00378522Lemons Mill ES300 School House StGeorgetownKY40324</v>
      </c>
      <c r="B1446" s="29" t="s">
        <v>8225</v>
      </c>
      <c r="C1446" t="s">
        <v>3215</v>
      </c>
      <c r="D1446" t="s">
        <v>7743</v>
      </c>
      <c r="E1446" t="s">
        <v>5083</v>
      </c>
      <c r="F1446" t="s">
        <v>2617</v>
      </c>
      <c r="G1446" t="s">
        <v>2610</v>
      </c>
      <c r="H1446" t="s">
        <v>54</v>
      </c>
      <c r="I1446" t="s">
        <v>2611</v>
      </c>
      <c r="J1446" t="s">
        <v>1736</v>
      </c>
      <c r="K1446" t="s">
        <v>5083</v>
      </c>
      <c r="L1446" t="s">
        <v>9714</v>
      </c>
      <c r="M1446" t="s">
        <v>3133</v>
      </c>
      <c r="N1446" t="s">
        <v>10</v>
      </c>
      <c r="O1446" t="s">
        <v>54</v>
      </c>
      <c r="P1446" t="s">
        <v>946</v>
      </c>
      <c r="Q1446" t="s">
        <v>2663</v>
      </c>
      <c r="R1446" t="s">
        <v>1735</v>
      </c>
    </row>
    <row r="1447" spans="1:18" x14ac:dyDescent="0.25">
      <c r="A1447" s="28" t="str">
        <f t="shared" si="22"/>
        <v>00378522Coventry Oak Elementary2441 Huntly PlaceLexingtonKY40511</v>
      </c>
      <c r="B1447" s="29" t="s">
        <v>8225</v>
      </c>
      <c r="C1447" t="s">
        <v>3215</v>
      </c>
      <c r="D1447" t="s">
        <v>7744</v>
      </c>
      <c r="E1447" t="s">
        <v>3394</v>
      </c>
      <c r="F1447" t="s">
        <v>3395</v>
      </c>
      <c r="G1447" t="s">
        <v>776</v>
      </c>
      <c r="H1447" t="s">
        <v>54</v>
      </c>
      <c r="I1447" t="s">
        <v>810</v>
      </c>
      <c r="J1447" t="s">
        <v>1736</v>
      </c>
      <c r="K1447" t="s">
        <v>3394</v>
      </c>
      <c r="L1447" t="s">
        <v>9715</v>
      </c>
      <c r="M1447" t="s">
        <v>3133</v>
      </c>
      <c r="N1447" t="s">
        <v>10</v>
      </c>
      <c r="O1447" t="s">
        <v>54</v>
      </c>
      <c r="P1447" t="s">
        <v>946</v>
      </c>
      <c r="Q1447" t="s">
        <v>2663</v>
      </c>
      <c r="R1447" t="s">
        <v>1735</v>
      </c>
    </row>
    <row r="1448" spans="1:18" x14ac:dyDescent="0.25">
      <c r="A1448" s="28" t="str">
        <f t="shared" si="22"/>
        <v>00378522Garrett Morgan Elementary Sch1150 Passage Mound WayLexingtonKY40509</v>
      </c>
      <c r="B1448" s="29" t="s">
        <v>8225</v>
      </c>
      <c r="C1448" t="s">
        <v>3215</v>
      </c>
      <c r="D1448" t="s">
        <v>7745</v>
      </c>
      <c r="E1448" t="s">
        <v>821</v>
      </c>
      <c r="F1448" t="s">
        <v>822</v>
      </c>
      <c r="G1448" t="s">
        <v>776</v>
      </c>
      <c r="H1448" t="s">
        <v>54</v>
      </c>
      <c r="I1448" t="s">
        <v>789</v>
      </c>
      <c r="J1448" t="s">
        <v>1736</v>
      </c>
      <c r="K1448" t="s">
        <v>821</v>
      </c>
      <c r="L1448" t="s">
        <v>9716</v>
      </c>
      <c r="M1448" t="s">
        <v>3133</v>
      </c>
      <c r="N1448" t="s">
        <v>10</v>
      </c>
      <c r="O1448" t="s">
        <v>54</v>
      </c>
      <c r="P1448" t="s">
        <v>946</v>
      </c>
      <c r="Q1448" t="s">
        <v>2663</v>
      </c>
      <c r="R1448" t="s">
        <v>1735</v>
      </c>
    </row>
    <row r="1449" spans="1:18" x14ac:dyDescent="0.25">
      <c r="A1449" s="28" t="str">
        <f t="shared" si="22"/>
        <v>00378522John W Reiley ES10631 Alexandria PikeAlexandriaKY41001</v>
      </c>
      <c r="B1449" s="29" t="s">
        <v>8225</v>
      </c>
      <c r="C1449" t="s">
        <v>3215</v>
      </c>
      <c r="D1449" t="s">
        <v>7746</v>
      </c>
      <c r="E1449" t="s">
        <v>4166</v>
      </c>
      <c r="F1449" t="s">
        <v>449</v>
      </c>
      <c r="G1449" t="s">
        <v>439</v>
      </c>
      <c r="H1449" t="s">
        <v>54</v>
      </c>
      <c r="I1449" t="s">
        <v>440</v>
      </c>
      <c r="J1449" t="s">
        <v>1736</v>
      </c>
      <c r="K1449" t="s">
        <v>4166</v>
      </c>
      <c r="L1449" t="s">
        <v>9717</v>
      </c>
      <c r="M1449" t="s">
        <v>3133</v>
      </c>
      <c r="N1449" t="s">
        <v>10</v>
      </c>
      <c r="O1449" t="s">
        <v>54</v>
      </c>
      <c r="P1449" t="s">
        <v>946</v>
      </c>
      <c r="Q1449" t="s">
        <v>2663</v>
      </c>
      <c r="R1449" t="s">
        <v>1735</v>
      </c>
    </row>
    <row r="1450" spans="1:18" x14ac:dyDescent="0.25">
      <c r="A1450" s="28" t="str">
        <f t="shared" si="22"/>
        <v>00378522Campbell Ridge ES2500 Grandview RdAlexandriaKY41001</v>
      </c>
      <c r="B1450" s="29" t="s">
        <v>8225</v>
      </c>
      <c r="C1450" t="s">
        <v>3215</v>
      </c>
      <c r="D1450" t="s">
        <v>7747</v>
      </c>
      <c r="E1450" t="s">
        <v>4168</v>
      </c>
      <c r="F1450" t="s">
        <v>438</v>
      </c>
      <c r="G1450" t="s">
        <v>439</v>
      </c>
      <c r="H1450" t="s">
        <v>54</v>
      </c>
      <c r="I1450" t="s">
        <v>440</v>
      </c>
      <c r="J1450" t="s">
        <v>1736</v>
      </c>
      <c r="K1450" t="s">
        <v>4168</v>
      </c>
      <c r="L1450" t="s">
        <v>9718</v>
      </c>
      <c r="M1450" t="s">
        <v>3133</v>
      </c>
      <c r="N1450" t="s">
        <v>10</v>
      </c>
      <c r="O1450" t="s">
        <v>54</v>
      </c>
      <c r="P1450" t="s">
        <v>946</v>
      </c>
      <c r="Q1450" t="s">
        <v>2663</v>
      </c>
      <c r="R1450" t="s">
        <v>1735</v>
      </c>
    </row>
    <row r="1451" spans="1:18" x14ac:dyDescent="0.25">
      <c r="A1451" s="28" t="str">
        <f t="shared" si="22"/>
        <v>00378522Donald E Cline ES5586 E Alexandria PikeCold SpringKY41076</v>
      </c>
      <c r="B1451" s="29" t="s">
        <v>8225</v>
      </c>
      <c r="C1451" t="s">
        <v>3215</v>
      </c>
      <c r="D1451" t="s">
        <v>7748</v>
      </c>
      <c r="E1451" t="s">
        <v>4167</v>
      </c>
      <c r="F1451" t="s">
        <v>446</v>
      </c>
      <c r="G1451" t="s">
        <v>443</v>
      </c>
      <c r="H1451" t="s">
        <v>54</v>
      </c>
      <c r="I1451" t="s">
        <v>444</v>
      </c>
      <c r="J1451" t="s">
        <v>1736</v>
      </c>
      <c r="K1451" t="s">
        <v>4167</v>
      </c>
      <c r="L1451" t="s">
        <v>9719</v>
      </c>
      <c r="M1451" t="s">
        <v>3133</v>
      </c>
      <c r="N1451" t="s">
        <v>10</v>
      </c>
      <c r="O1451" t="s">
        <v>54</v>
      </c>
      <c r="P1451" t="s">
        <v>946</v>
      </c>
      <c r="Q1451" t="s">
        <v>2663</v>
      </c>
      <c r="R1451" t="s">
        <v>1735</v>
      </c>
    </row>
    <row r="1452" spans="1:18" x14ac:dyDescent="0.25">
      <c r="A1452" s="28" t="str">
        <f t="shared" si="22"/>
        <v>00378522Grants Lick ES944 Clay Ridge RdAlexandriaKY41001</v>
      </c>
      <c r="B1452" s="29" t="s">
        <v>8225</v>
      </c>
      <c r="C1452" t="s">
        <v>3215</v>
      </c>
      <c r="D1452" t="s">
        <v>7749</v>
      </c>
      <c r="E1452" t="s">
        <v>4164</v>
      </c>
      <c r="F1452" t="s">
        <v>4165</v>
      </c>
      <c r="G1452" t="s">
        <v>439</v>
      </c>
      <c r="H1452" t="s">
        <v>54</v>
      </c>
      <c r="I1452" t="s">
        <v>440</v>
      </c>
      <c r="J1452" t="s">
        <v>1736</v>
      </c>
      <c r="K1452" t="s">
        <v>4164</v>
      </c>
      <c r="L1452" t="s">
        <v>9720</v>
      </c>
      <c r="M1452" t="s">
        <v>3133</v>
      </c>
      <c r="N1452" t="s">
        <v>10</v>
      </c>
      <c r="O1452" t="s">
        <v>54</v>
      </c>
      <c r="P1452" t="s">
        <v>946</v>
      </c>
      <c r="Q1452" t="s">
        <v>2663</v>
      </c>
      <c r="R1452" t="s">
        <v>1735</v>
      </c>
    </row>
    <row r="1453" spans="1:18" x14ac:dyDescent="0.25">
      <c r="A1453" s="28" t="str">
        <f t="shared" si="22"/>
        <v>00378522Crossroads ES475 Cross Roads BlvdCold SpringKY41076</v>
      </c>
      <c r="B1453" s="29" t="s">
        <v>8225</v>
      </c>
      <c r="C1453" t="s">
        <v>3215</v>
      </c>
      <c r="D1453" t="s">
        <v>7750</v>
      </c>
      <c r="E1453" t="s">
        <v>4098</v>
      </c>
      <c r="F1453" t="s">
        <v>442</v>
      </c>
      <c r="G1453" t="s">
        <v>443</v>
      </c>
      <c r="H1453" t="s">
        <v>54</v>
      </c>
      <c r="I1453" t="s">
        <v>444</v>
      </c>
      <c r="J1453" t="s">
        <v>1736</v>
      </c>
      <c r="K1453" t="s">
        <v>4098</v>
      </c>
      <c r="L1453" t="s">
        <v>9721</v>
      </c>
      <c r="M1453" t="s">
        <v>3133</v>
      </c>
      <c r="N1453" t="s">
        <v>10</v>
      </c>
      <c r="O1453" t="s">
        <v>54</v>
      </c>
      <c r="P1453" t="s">
        <v>946</v>
      </c>
      <c r="Q1453" t="s">
        <v>2663</v>
      </c>
      <c r="R1453" t="s">
        <v>1735</v>
      </c>
    </row>
    <row r="1454" spans="1:18" x14ac:dyDescent="0.25">
      <c r="A1454" s="28" t="str">
        <f t="shared" si="22"/>
        <v>00378522Robinson ESPo Box 308AryKY41712</v>
      </c>
      <c r="B1454" s="29" t="s">
        <v>8225</v>
      </c>
      <c r="C1454" t="s">
        <v>3215</v>
      </c>
      <c r="D1454" t="s">
        <v>7751</v>
      </c>
      <c r="E1454" t="s">
        <v>4974</v>
      </c>
      <c r="F1454" t="s">
        <v>4379</v>
      </c>
      <c r="G1454" t="s">
        <v>3716</v>
      </c>
      <c r="H1454" t="s">
        <v>54</v>
      </c>
      <c r="I1454" t="s">
        <v>3714</v>
      </c>
      <c r="J1454" t="s">
        <v>1736</v>
      </c>
      <c r="K1454" t="s">
        <v>4974</v>
      </c>
      <c r="L1454" t="s">
        <v>9722</v>
      </c>
      <c r="M1454" t="s">
        <v>3133</v>
      </c>
      <c r="N1454" t="s">
        <v>10</v>
      </c>
      <c r="O1454" t="s">
        <v>54</v>
      </c>
      <c r="P1454" t="s">
        <v>946</v>
      </c>
      <c r="Q1454" t="s">
        <v>2663</v>
      </c>
      <c r="R1454" t="s">
        <v>1735</v>
      </c>
    </row>
    <row r="1455" spans="1:18" x14ac:dyDescent="0.25">
      <c r="A1455" s="28" t="str">
        <f t="shared" si="22"/>
        <v>00378522Cannonsburg Elementary School12219 Midland Trail RdAshlandKY41102</v>
      </c>
      <c r="B1455" s="29" t="s">
        <v>8225</v>
      </c>
      <c r="C1455" t="s">
        <v>3215</v>
      </c>
      <c r="D1455" t="s">
        <v>7752</v>
      </c>
      <c r="E1455" t="s">
        <v>285</v>
      </c>
      <c r="F1455" t="s">
        <v>286</v>
      </c>
      <c r="G1455" t="s">
        <v>84</v>
      </c>
      <c r="H1455" t="s">
        <v>54</v>
      </c>
      <c r="I1455" t="s">
        <v>98</v>
      </c>
      <c r="J1455" t="s">
        <v>1736</v>
      </c>
      <c r="K1455" t="s">
        <v>285</v>
      </c>
      <c r="L1455" t="s">
        <v>9723</v>
      </c>
      <c r="M1455" t="s">
        <v>3133</v>
      </c>
      <c r="N1455" t="s">
        <v>10</v>
      </c>
      <c r="O1455" t="s">
        <v>54</v>
      </c>
      <c r="P1455" t="s">
        <v>946</v>
      </c>
      <c r="Q1455" t="s">
        <v>2663</v>
      </c>
      <c r="R1455" t="s">
        <v>1735</v>
      </c>
    </row>
    <row r="1456" spans="1:18" x14ac:dyDescent="0.25">
      <c r="A1456" s="28" t="str">
        <f t="shared" si="22"/>
        <v>00378522Catlettsburg Elementary School3348 Court StCatlettsburgKY41129</v>
      </c>
      <c r="B1456" s="29" t="s">
        <v>8225</v>
      </c>
      <c r="C1456" t="s">
        <v>3215</v>
      </c>
      <c r="D1456" t="s">
        <v>7753</v>
      </c>
      <c r="E1456" t="s">
        <v>288</v>
      </c>
      <c r="F1456" t="s">
        <v>289</v>
      </c>
      <c r="G1456" t="s">
        <v>290</v>
      </c>
      <c r="H1456" t="s">
        <v>54</v>
      </c>
      <c r="I1456" t="s">
        <v>291</v>
      </c>
      <c r="J1456" t="s">
        <v>1736</v>
      </c>
      <c r="K1456" t="s">
        <v>288</v>
      </c>
      <c r="L1456" t="s">
        <v>9724</v>
      </c>
      <c r="M1456" t="s">
        <v>3133</v>
      </c>
      <c r="N1456" t="s">
        <v>10</v>
      </c>
      <c r="O1456" t="s">
        <v>54</v>
      </c>
      <c r="P1456" t="s">
        <v>946</v>
      </c>
      <c r="Q1456" t="s">
        <v>2663</v>
      </c>
      <c r="R1456" t="s">
        <v>1735</v>
      </c>
    </row>
    <row r="1457" spans="1:18" x14ac:dyDescent="0.25">
      <c r="A1457" s="28" t="str">
        <f t="shared" si="22"/>
        <v>00378522Ponderosa Elementary School16701 Ponderosa DrCatlettsburgKY41129</v>
      </c>
      <c r="B1457" s="29" t="s">
        <v>8225</v>
      </c>
      <c r="C1457" t="s">
        <v>3215</v>
      </c>
      <c r="D1457" t="s">
        <v>7754</v>
      </c>
      <c r="E1457" t="s">
        <v>293</v>
      </c>
      <c r="F1457" t="s">
        <v>294</v>
      </c>
      <c r="G1457" t="s">
        <v>290</v>
      </c>
      <c r="H1457" t="s">
        <v>54</v>
      </c>
      <c r="I1457" t="s">
        <v>291</v>
      </c>
      <c r="J1457" t="s">
        <v>1736</v>
      </c>
      <c r="K1457" t="s">
        <v>293</v>
      </c>
      <c r="L1457" t="s">
        <v>9725</v>
      </c>
      <c r="M1457" t="s">
        <v>3133</v>
      </c>
      <c r="N1457" t="s">
        <v>10</v>
      </c>
      <c r="O1457" t="s">
        <v>54</v>
      </c>
      <c r="P1457" t="s">
        <v>946</v>
      </c>
      <c r="Q1457" t="s">
        <v>2663</v>
      </c>
      <c r="R1457" t="s">
        <v>1735</v>
      </c>
    </row>
    <row r="1458" spans="1:18" x14ac:dyDescent="0.25">
      <c r="A1458" s="28" t="str">
        <f t="shared" si="22"/>
        <v>00378522Summit Elementary School830 State Route 716AshlandKY41102</v>
      </c>
      <c r="B1458" s="29" t="s">
        <v>8225</v>
      </c>
      <c r="C1458" t="s">
        <v>3215</v>
      </c>
      <c r="D1458" t="s">
        <v>7755</v>
      </c>
      <c r="E1458" t="s">
        <v>296</v>
      </c>
      <c r="F1458" t="s">
        <v>297</v>
      </c>
      <c r="G1458" t="s">
        <v>84</v>
      </c>
      <c r="H1458" t="s">
        <v>54</v>
      </c>
      <c r="I1458" t="s">
        <v>98</v>
      </c>
      <c r="J1458" t="s">
        <v>1736</v>
      </c>
      <c r="K1458" t="s">
        <v>296</v>
      </c>
      <c r="L1458" t="s">
        <v>9726</v>
      </c>
      <c r="M1458" t="s">
        <v>3133</v>
      </c>
      <c r="N1458" t="s">
        <v>10</v>
      </c>
      <c r="O1458" t="s">
        <v>54</v>
      </c>
      <c r="P1458" t="s">
        <v>946</v>
      </c>
      <c r="Q1458" t="s">
        <v>2663</v>
      </c>
      <c r="R1458" t="s">
        <v>1735</v>
      </c>
    </row>
    <row r="1459" spans="1:18" x14ac:dyDescent="0.25">
      <c r="A1459" s="28" t="str">
        <f t="shared" si="22"/>
        <v>00378522Barbourville SchoolPo Box 520BarbourvilleKY40906</v>
      </c>
      <c r="B1459" s="29" t="s">
        <v>8225</v>
      </c>
      <c r="C1459" t="s">
        <v>3215</v>
      </c>
      <c r="D1459" t="s">
        <v>7756</v>
      </c>
      <c r="E1459" t="s">
        <v>4088</v>
      </c>
      <c r="F1459" t="s">
        <v>4089</v>
      </c>
      <c r="G1459" t="s">
        <v>116</v>
      </c>
      <c r="H1459" t="s">
        <v>54</v>
      </c>
      <c r="I1459" t="s">
        <v>117</v>
      </c>
      <c r="J1459" t="s">
        <v>1736</v>
      </c>
      <c r="K1459" t="s">
        <v>4088</v>
      </c>
      <c r="L1459" t="s">
        <v>9727</v>
      </c>
      <c r="M1459" t="s">
        <v>3133</v>
      </c>
      <c r="N1459" t="s">
        <v>10</v>
      </c>
      <c r="O1459" t="s">
        <v>54</v>
      </c>
      <c r="P1459" t="s">
        <v>946</v>
      </c>
      <c r="Q1459" t="s">
        <v>2663</v>
      </c>
      <c r="R1459" t="s">
        <v>1735</v>
      </c>
    </row>
    <row r="1460" spans="1:18" x14ac:dyDescent="0.25">
      <c r="A1460" s="28" t="str">
        <f t="shared" si="22"/>
        <v>00378522Knox Co School District200 Daniel Boone DrBarbourvilleKY40906</v>
      </c>
      <c r="B1460" s="29" t="s">
        <v>8225</v>
      </c>
      <c r="C1460" t="s">
        <v>3215</v>
      </c>
      <c r="D1460" t="s">
        <v>7757</v>
      </c>
      <c r="E1460" t="s">
        <v>1770</v>
      </c>
      <c r="F1460" t="s">
        <v>3134</v>
      </c>
      <c r="G1460" t="s">
        <v>116</v>
      </c>
      <c r="H1460" t="s">
        <v>54</v>
      </c>
      <c r="I1460" t="s">
        <v>117</v>
      </c>
      <c r="J1460" t="s">
        <v>1736</v>
      </c>
      <c r="K1460" t="s">
        <v>1770</v>
      </c>
      <c r="L1460" t="s">
        <v>9728</v>
      </c>
      <c r="M1460" t="s">
        <v>3133</v>
      </c>
      <c r="N1460" t="s">
        <v>10</v>
      </c>
      <c r="O1460" t="s">
        <v>54</v>
      </c>
      <c r="P1460" t="s">
        <v>946</v>
      </c>
      <c r="Q1460" t="s">
        <v>2663</v>
      </c>
      <c r="R1460" t="s">
        <v>1735</v>
      </c>
    </row>
    <row r="1461" spans="1:18" x14ac:dyDescent="0.25">
      <c r="A1461" s="28" t="str">
        <f t="shared" si="22"/>
        <v>00378522Lee Co Elementary School1665 Highway 11 SBeattyvilleKY41311</v>
      </c>
      <c r="B1461" s="29" t="s">
        <v>8225</v>
      </c>
      <c r="C1461" t="s">
        <v>3215</v>
      </c>
      <c r="D1461" t="s">
        <v>7758</v>
      </c>
      <c r="E1461" t="s">
        <v>1858</v>
      </c>
      <c r="F1461" t="s">
        <v>1859</v>
      </c>
      <c r="G1461" t="s">
        <v>1860</v>
      </c>
      <c r="H1461" t="s">
        <v>54</v>
      </c>
      <c r="I1461" t="s">
        <v>1861</v>
      </c>
      <c r="J1461" t="s">
        <v>1736</v>
      </c>
      <c r="K1461" t="s">
        <v>1858</v>
      </c>
      <c r="L1461" t="s">
        <v>9729</v>
      </c>
      <c r="M1461" t="s">
        <v>3133</v>
      </c>
      <c r="N1461" t="s">
        <v>10</v>
      </c>
      <c r="O1461" t="s">
        <v>54</v>
      </c>
      <c r="P1461" t="s">
        <v>946</v>
      </c>
      <c r="Q1461" t="s">
        <v>2663</v>
      </c>
      <c r="R1461" t="s">
        <v>1735</v>
      </c>
    </row>
    <row r="1462" spans="1:18" x14ac:dyDescent="0.25">
      <c r="A1462" s="28" t="str">
        <f t="shared" si="22"/>
        <v>00378522Trimble Co School District116 Wentworth AveBedfordKY40006</v>
      </c>
      <c r="B1462" s="29" t="s">
        <v>8225</v>
      </c>
      <c r="C1462" t="s">
        <v>3215</v>
      </c>
      <c r="D1462" t="s">
        <v>7759</v>
      </c>
      <c r="E1462" t="s">
        <v>2710</v>
      </c>
      <c r="F1462" t="s">
        <v>3188</v>
      </c>
      <c r="G1462" t="s">
        <v>2714</v>
      </c>
      <c r="H1462" t="s">
        <v>54</v>
      </c>
      <c r="I1462" t="s">
        <v>2715</v>
      </c>
      <c r="J1462" t="s">
        <v>1736</v>
      </c>
      <c r="K1462" t="s">
        <v>2710</v>
      </c>
      <c r="L1462" t="s">
        <v>9730</v>
      </c>
      <c r="M1462" t="s">
        <v>3133</v>
      </c>
      <c r="N1462" t="s">
        <v>10</v>
      </c>
      <c r="O1462" t="s">
        <v>54</v>
      </c>
      <c r="P1462" t="s">
        <v>946</v>
      </c>
      <c r="Q1462" t="s">
        <v>2663</v>
      </c>
      <c r="R1462" t="s">
        <v>1735</v>
      </c>
    </row>
    <row r="1463" spans="1:18" x14ac:dyDescent="0.25">
      <c r="A1463" s="28" t="str">
        <f t="shared" si="22"/>
        <v>00378522Berea Ind School District3 Pirate PkwyBereaKY40403</v>
      </c>
      <c r="B1463" s="29" t="s">
        <v>8225</v>
      </c>
      <c r="C1463" t="s">
        <v>3215</v>
      </c>
      <c r="D1463" t="s">
        <v>7760</v>
      </c>
      <c r="E1463" t="s">
        <v>204</v>
      </c>
      <c r="F1463" t="s">
        <v>3075</v>
      </c>
      <c r="G1463" t="s">
        <v>207</v>
      </c>
      <c r="H1463" t="s">
        <v>54</v>
      </c>
      <c r="I1463" t="s">
        <v>208</v>
      </c>
      <c r="J1463" t="s">
        <v>1736</v>
      </c>
      <c r="K1463" t="s">
        <v>204</v>
      </c>
      <c r="L1463" t="s">
        <v>9731</v>
      </c>
      <c r="M1463" t="s">
        <v>3133</v>
      </c>
      <c r="N1463" t="s">
        <v>10</v>
      </c>
      <c r="O1463" t="s">
        <v>54</v>
      </c>
      <c r="P1463" t="s">
        <v>946</v>
      </c>
      <c r="Q1463" t="s">
        <v>2663</v>
      </c>
      <c r="R1463" t="s">
        <v>1735</v>
      </c>
    </row>
    <row r="1464" spans="1:18" x14ac:dyDescent="0.25">
      <c r="A1464" s="28" t="str">
        <f t="shared" si="22"/>
        <v>00378522Kingston Elementary School2845 Battlefield Memorial HwyBereaKY40403</v>
      </c>
      <c r="B1464" s="29" t="s">
        <v>8225</v>
      </c>
      <c r="C1464" t="s">
        <v>3215</v>
      </c>
      <c r="D1464" t="s">
        <v>7761</v>
      </c>
      <c r="E1464" t="s">
        <v>1995</v>
      </c>
      <c r="F1464" t="s">
        <v>1996</v>
      </c>
      <c r="G1464" t="s">
        <v>207</v>
      </c>
      <c r="H1464" t="s">
        <v>54</v>
      </c>
      <c r="I1464" t="s">
        <v>208</v>
      </c>
      <c r="J1464" t="s">
        <v>1736</v>
      </c>
      <c r="K1464" t="s">
        <v>1995</v>
      </c>
      <c r="L1464" t="s">
        <v>9732</v>
      </c>
      <c r="M1464" t="s">
        <v>3133</v>
      </c>
      <c r="N1464" t="s">
        <v>10</v>
      </c>
      <c r="O1464" t="s">
        <v>54</v>
      </c>
      <c r="P1464" t="s">
        <v>946</v>
      </c>
      <c r="Q1464" t="s">
        <v>2663</v>
      </c>
      <c r="R1464" t="s">
        <v>1735</v>
      </c>
    </row>
    <row r="1465" spans="1:18" x14ac:dyDescent="0.25">
      <c r="A1465" s="28" t="str">
        <f t="shared" si="22"/>
        <v>00378522Dishman McGinnis Elem School375 Glen Lily RdBowling GreenKY42101</v>
      </c>
      <c r="B1465" s="29" t="s">
        <v>8225</v>
      </c>
      <c r="C1465" t="s">
        <v>3215</v>
      </c>
      <c r="D1465" t="s">
        <v>7762</v>
      </c>
      <c r="E1465" t="s">
        <v>265</v>
      </c>
      <c r="F1465" t="s">
        <v>266</v>
      </c>
      <c r="G1465" t="s">
        <v>267</v>
      </c>
      <c r="H1465" t="s">
        <v>54</v>
      </c>
      <c r="I1465" t="s">
        <v>268</v>
      </c>
      <c r="J1465" t="s">
        <v>1736</v>
      </c>
      <c r="K1465" t="s">
        <v>265</v>
      </c>
      <c r="L1465" t="s">
        <v>9733</v>
      </c>
      <c r="M1465" t="s">
        <v>3133</v>
      </c>
      <c r="N1465" t="s">
        <v>10</v>
      </c>
      <c r="O1465" t="s">
        <v>54</v>
      </c>
      <c r="P1465" t="s">
        <v>946</v>
      </c>
      <c r="Q1465" t="s">
        <v>2663</v>
      </c>
      <c r="R1465" t="s">
        <v>1735</v>
      </c>
    </row>
    <row r="1466" spans="1:18" x14ac:dyDescent="0.25">
      <c r="A1466" s="28" t="str">
        <f t="shared" si="22"/>
        <v>00378522Buckhorn School18392 Ky Highway 28BuckhornKY41721</v>
      </c>
      <c r="B1466" s="29" t="s">
        <v>8225</v>
      </c>
      <c r="C1466" t="s">
        <v>3215</v>
      </c>
      <c r="D1466" t="s">
        <v>7763</v>
      </c>
      <c r="E1466" t="s">
        <v>2404</v>
      </c>
      <c r="F1466" t="s">
        <v>2405</v>
      </c>
      <c r="G1466" t="s">
        <v>2406</v>
      </c>
      <c r="H1466" t="s">
        <v>54</v>
      </c>
      <c r="I1466" t="s">
        <v>2407</v>
      </c>
      <c r="J1466" t="s">
        <v>1736</v>
      </c>
      <c r="K1466" t="s">
        <v>2404</v>
      </c>
      <c r="L1466" t="s">
        <v>9734</v>
      </c>
      <c r="M1466" t="s">
        <v>3133</v>
      </c>
      <c r="N1466" t="s">
        <v>10</v>
      </c>
      <c r="O1466" t="s">
        <v>54</v>
      </c>
      <c r="P1466" t="s">
        <v>946</v>
      </c>
      <c r="Q1466" t="s">
        <v>2663</v>
      </c>
      <c r="R1466" t="s">
        <v>1735</v>
      </c>
    </row>
    <row r="1467" spans="1:18" x14ac:dyDescent="0.25">
      <c r="A1467" s="28" t="str">
        <f t="shared" si="22"/>
        <v>00378522Willard ES625 Big Willard RdBusyKY41723</v>
      </c>
      <c r="B1467" s="29" t="s">
        <v>8225</v>
      </c>
      <c r="C1467" t="s">
        <v>3215</v>
      </c>
      <c r="D1467" t="s">
        <v>7764</v>
      </c>
      <c r="E1467" t="s">
        <v>4980</v>
      </c>
      <c r="F1467" t="s">
        <v>3851</v>
      </c>
      <c r="G1467" t="s">
        <v>3852</v>
      </c>
      <c r="H1467" t="s">
        <v>54</v>
      </c>
      <c r="I1467" t="s">
        <v>3850</v>
      </c>
      <c r="J1467" t="s">
        <v>1736</v>
      </c>
      <c r="K1467" t="s">
        <v>4980</v>
      </c>
      <c r="L1467" t="s">
        <v>9735</v>
      </c>
      <c r="M1467" t="s">
        <v>3133</v>
      </c>
      <c r="N1467" t="s">
        <v>10</v>
      </c>
      <c r="O1467" t="s">
        <v>54</v>
      </c>
      <c r="P1467" t="s">
        <v>946</v>
      </c>
      <c r="Q1467" t="s">
        <v>2663</v>
      </c>
      <c r="R1467" t="s">
        <v>1735</v>
      </c>
    </row>
    <row r="1468" spans="1:18" x14ac:dyDescent="0.25">
      <c r="A1468" s="28" t="str">
        <f t="shared" ref="A1468:A1531" si="23">R1468&amp;K1468&amp;F1468&amp;G1468&amp;H1468&amp;I1468</f>
        <v>00378522Trigg Co Primary School205 Main StCadizKY42211</v>
      </c>
      <c r="B1468" s="29" t="s">
        <v>8225</v>
      </c>
      <c r="C1468" t="s">
        <v>3215</v>
      </c>
      <c r="D1468" t="s">
        <v>7765</v>
      </c>
      <c r="E1468" t="s">
        <v>2705</v>
      </c>
      <c r="F1468" t="s">
        <v>2706</v>
      </c>
      <c r="G1468" t="s">
        <v>2707</v>
      </c>
      <c r="H1468" t="s">
        <v>54</v>
      </c>
      <c r="I1468" t="s">
        <v>2708</v>
      </c>
      <c r="J1468" t="s">
        <v>1736</v>
      </c>
      <c r="K1468" t="s">
        <v>2705</v>
      </c>
      <c r="L1468" t="s">
        <v>9736</v>
      </c>
      <c r="M1468" t="s">
        <v>3133</v>
      </c>
      <c r="N1468" t="s">
        <v>10</v>
      </c>
      <c r="O1468" t="s">
        <v>54</v>
      </c>
      <c r="P1468" t="s">
        <v>946</v>
      </c>
      <c r="Q1468" t="s">
        <v>2663</v>
      </c>
      <c r="R1468" t="s">
        <v>1735</v>
      </c>
    </row>
    <row r="1469" spans="1:18" x14ac:dyDescent="0.25">
      <c r="A1469" s="28" t="str">
        <f t="shared" si="23"/>
        <v>00378522Livermore Elementary SchoolPo Box 9LivermoreKY42352</v>
      </c>
      <c r="B1469" s="29" t="s">
        <v>8225</v>
      </c>
      <c r="C1469" t="s">
        <v>3215</v>
      </c>
      <c r="D1469" t="s">
        <v>7766</v>
      </c>
      <c r="E1469" t="s">
        <v>2124</v>
      </c>
      <c r="F1469" t="s">
        <v>4139</v>
      </c>
      <c r="G1469" t="s">
        <v>2125</v>
      </c>
      <c r="H1469" t="s">
        <v>54</v>
      </c>
      <c r="I1469" t="s">
        <v>2126</v>
      </c>
      <c r="J1469" t="s">
        <v>1736</v>
      </c>
      <c r="K1469" t="s">
        <v>2124</v>
      </c>
      <c r="L1469" t="s">
        <v>9737</v>
      </c>
      <c r="M1469" t="s">
        <v>3133</v>
      </c>
      <c r="N1469" t="s">
        <v>10</v>
      </c>
      <c r="O1469" t="s">
        <v>54</v>
      </c>
      <c r="P1469" t="s">
        <v>946</v>
      </c>
      <c r="Q1469" t="s">
        <v>2663</v>
      </c>
      <c r="R1469" t="s">
        <v>1735</v>
      </c>
    </row>
    <row r="1470" spans="1:18" x14ac:dyDescent="0.25">
      <c r="A1470" s="28" t="str">
        <f t="shared" si="23"/>
        <v>00378522Calhoun Elementary School755 Main StCalhounKY42327</v>
      </c>
      <c r="B1470" s="29" t="s">
        <v>8225</v>
      </c>
      <c r="C1470" t="s">
        <v>3215</v>
      </c>
      <c r="D1470" t="s">
        <v>7767</v>
      </c>
      <c r="E1470" t="s">
        <v>2119</v>
      </c>
      <c r="F1470" t="s">
        <v>2120</v>
      </c>
      <c r="G1470" t="s">
        <v>2121</v>
      </c>
      <c r="H1470" t="s">
        <v>54</v>
      </c>
      <c r="I1470" t="s">
        <v>2122</v>
      </c>
      <c r="J1470" t="s">
        <v>1736</v>
      </c>
      <c r="K1470" t="s">
        <v>2119</v>
      </c>
      <c r="L1470" t="s">
        <v>9738</v>
      </c>
      <c r="M1470" t="s">
        <v>3133</v>
      </c>
      <c r="N1470" t="s">
        <v>10</v>
      </c>
      <c r="O1470" t="s">
        <v>54</v>
      </c>
      <c r="P1470" t="s">
        <v>946</v>
      </c>
      <c r="Q1470" t="s">
        <v>2663</v>
      </c>
      <c r="R1470" t="s">
        <v>1735</v>
      </c>
    </row>
    <row r="1471" spans="1:18" x14ac:dyDescent="0.25">
      <c r="A1471" s="28" t="str">
        <f t="shared" si="23"/>
        <v>00378522Marie Gatton Phillips Elem SchPo Box 288SacramentoKY42372</v>
      </c>
      <c r="B1471" s="29" t="s">
        <v>8225</v>
      </c>
      <c r="C1471" t="s">
        <v>3215</v>
      </c>
      <c r="D1471" t="s">
        <v>7768</v>
      </c>
      <c r="E1471" t="s">
        <v>2128</v>
      </c>
      <c r="F1471" t="s">
        <v>4778</v>
      </c>
      <c r="G1471" t="s">
        <v>2129</v>
      </c>
      <c r="H1471" t="s">
        <v>54</v>
      </c>
      <c r="I1471" t="s">
        <v>2130</v>
      </c>
      <c r="J1471" t="s">
        <v>1736</v>
      </c>
      <c r="K1471" t="s">
        <v>2128</v>
      </c>
      <c r="L1471" t="s">
        <v>9739</v>
      </c>
      <c r="M1471" t="s">
        <v>3133</v>
      </c>
      <c r="N1471" t="s">
        <v>10</v>
      </c>
      <c r="O1471" t="s">
        <v>54</v>
      </c>
      <c r="P1471" t="s">
        <v>946</v>
      </c>
      <c r="Q1471" t="s">
        <v>2663</v>
      </c>
      <c r="R1471" t="s">
        <v>1735</v>
      </c>
    </row>
    <row r="1472" spans="1:18" x14ac:dyDescent="0.25">
      <c r="A1472" s="28" t="str">
        <f t="shared" si="23"/>
        <v>00378522Taylor Co School District1209 E Broadway StCampbellsvlleKY42718</v>
      </c>
      <c r="B1472" s="29" t="s">
        <v>8225</v>
      </c>
      <c r="C1472" t="s">
        <v>3215</v>
      </c>
      <c r="D1472" t="s">
        <v>7769</v>
      </c>
      <c r="E1472" t="s">
        <v>2686</v>
      </c>
      <c r="F1472" t="s">
        <v>3185</v>
      </c>
      <c r="G1472" t="s">
        <v>454</v>
      </c>
      <c r="H1472" t="s">
        <v>54</v>
      </c>
      <c r="I1472" t="s">
        <v>455</v>
      </c>
      <c r="J1472" t="s">
        <v>1736</v>
      </c>
      <c r="K1472" t="s">
        <v>2686</v>
      </c>
      <c r="L1472" t="s">
        <v>9740</v>
      </c>
      <c r="M1472" t="s">
        <v>3133</v>
      </c>
      <c r="N1472" t="s">
        <v>10</v>
      </c>
      <c r="O1472" t="s">
        <v>54</v>
      </c>
      <c r="P1472" t="s">
        <v>946</v>
      </c>
      <c r="Q1472" t="s">
        <v>2663</v>
      </c>
      <c r="R1472" t="s">
        <v>1735</v>
      </c>
    </row>
    <row r="1473" spans="1:18" x14ac:dyDescent="0.25">
      <c r="A1473" s="28" t="str">
        <f t="shared" si="23"/>
        <v>00378522Campbellsville ES315 Roberts RdCampbellsvlleKY42718</v>
      </c>
      <c r="B1473" s="29" t="s">
        <v>8225</v>
      </c>
      <c r="C1473" t="s">
        <v>3215</v>
      </c>
      <c r="D1473" t="s">
        <v>7770</v>
      </c>
      <c r="E1473" t="s">
        <v>4176</v>
      </c>
      <c r="F1473" t="s">
        <v>453</v>
      </c>
      <c r="G1473" t="s">
        <v>454</v>
      </c>
      <c r="H1473" t="s">
        <v>54</v>
      </c>
      <c r="I1473" t="s">
        <v>455</v>
      </c>
      <c r="J1473" t="s">
        <v>1736</v>
      </c>
      <c r="K1473" t="s">
        <v>4176</v>
      </c>
      <c r="L1473" t="s">
        <v>9741</v>
      </c>
      <c r="M1473" t="s">
        <v>3133</v>
      </c>
      <c r="N1473" t="s">
        <v>10</v>
      </c>
      <c r="O1473" t="s">
        <v>54</v>
      </c>
      <c r="P1473" t="s">
        <v>946</v>
      </c>
      <c r="Q1473" t="s">
        <v>2663</v>
      </c>
      <c r="R1473" t="s">
        <v>1735</v>
      </c>
    </row>
    <row r="1474" spans="1:18" x14ac:dyDescent="0.25">
      <c r="A1474" s="28" t="str">
        <f t="shared" si="23"/>
        <v>00378522Wolfe Co School DistrictPo Box 160CamptonKY41301</v>
      </c>
      <c r="B1474" s="29" t="s">
        <v>8225</v>
      </c>
      <c r="C1474" t="s">
        <v>3215</v>
      </c>
      <c r="D1474" t="s">
        <v>7771</v>
      </c>
      <c r="E1474" t="s">
        <v>2863</v>
      </c>
      <c r="F1474" t="s">
        <v>4988</v>
      </c>
      <c r="G1474" t="s">
        <v>2866</v>
      </c>
      <c r="H1474" t="s">
        <v>54</v>
      </c>
      <c r="I1474" t="s">
        <v>2867</v>
      </c>
      <c r="J1474" t="s">
        <v>1736</v>
      </c>
      <c r="K1474" t="s">
        <v>2863</v>
      </c>
      <c r="L1474" t="s">
        <v>9742</v>
      </c>
      <c r="M1474" t="s">
        <v>3133</v>
      </c>
      <c r="N1474" t="s">
        <v>10</v>
      </c>
      <c r="O1474" t="s">
        <v>54</v>
      </c>
      <c r="P1474" t="s">
        <v>946</v>
      </c>
      <c r="Q1474" t="s">
        <v>2663</v>
      </c>
      <c r="R1474" t="s">
        <v>1735</v>
      </c>
    </row>
    <row r="1475" spans="1:18" x14ac:dyDescent="0.25">
      <c r="A1475" s="28" t="str">
        <f t="shared" si="23"/>
        <v>00378522Caneyville Elementary School521 E Maple StCaneyvilleKY42721</v>
      </c>
      <c r="B1475" s="29" t="s">
        <v>8225</v>
      </c>
      <c r="C1475" t="s">
        <v>3215</v>
      </c>
      <c r="D1475" t="s">
        <v>7772</v>
      </c>
      <c r="E1475" t="s">
        <v>1088</v>
      </c>
      <c r="F1475" t="s">
        <v>1089</v>
      </c>
      <c r="G1475" t="s">
        <v>1090</v>
      </c>
      <c r="H1475" t="s">
        <v>54</v>
      </c>
      <c r="I1475" t="s">
        <v>1091</v>
      </c>
      <c r="J1475" t="s">
        <v>1736</v>
      </c>
      <c r="K1475" t="s">
        <v>1088</v>
      </c>
      <c r="L1475" t="s">
        <v>9743</v>
      </c>
      <c r="M1475" t="s">
        <v>3133</v>
      </c>
      <c r="N1475" t="s">
        <v>10</v>
      </c>
      <c r="O1475" t="s">
        <v>54</v>
      </c>
      <c r="P1475" t="s">
        <v>946</v>
      </c>
      <c r="Q1475" t="s">
        <v>2663</v>
      </c>
      <c r="R1475" t="s">
        <v>1735</v>
      </c>
    </row>
    <row r="1476" spans="1:18" x14ac:dyDescent="0.25">
      <c r="A1476" s="28" t="str">
        <f t="shared" si="23"/>
        <v>00378522William Natcher Elem SchoolPo Box 37CloverportKY40111</v>
      </c>
      <c r="B1476" s="29" t="s">
        <v>8225</v>
      </c>
      <c r="C1476" t="s">
        <v>3215</v>
      </c>
      <c r="D1476" t="s">
        <v>7773</v>
      </c>
      <c r="E1476" t="s">
        <v>597</v>
      </c>
      <c r="F1476" t="s">
        <v>4188</v>
      </c>
      <c r="G1476" t="s">
        <v>598</v>
      </c>
      <c r="H1476" t="s">
        <v>54</v>
      </c>
      <c r="I1476" t="s">
        <v>599</v>
      </c>
      <c r="J1476" t="s">
        <v>1736</v>
      </c>
      <c r="K1476" t="s">
        <v>597</v>
      </c>
      <c r="L1476" t="s">
        <v>9744</v>
      </c>
      <c r="M1476" t="s">
        <v>3133</v>
      </c>
      <c r="N1476" t="s">
        <v>10</v>
      </c>
      <c r="O1476" t="s">
        <v>54</v>
      </c>
      <c r="P1476" t="s">
        <v>946</v>
      </c>
      <c r="Q1476" t="s">
        <v>2663</v>
      </c>
      <c r="R1476" t="s">
        <v>1735</v>
      </c>
    </row>
    <row r="1477" spans="1:18" x14ac:dyDescent="0.25">
      <c r="A1477" s="28" t="str">
        <f t="shared" si="23"/>
        <v>00378522Sixth District ES1901 Maryland AveCovingtonKY41014</v>
      </c>
      <c r="B1477" s="29" t="s">
        <v>8225</v>
      </c>
      <c r="C1477" t="s">
        <v>3215</v>
      </c>
      <c r="D1477" t="s">
        <v>7774</v>
      </c>
      <c r="E1477" t="s">
        <v>4190</v>
      </c>
      <c r="F1477" t="s">
        <v>628</v>
      </c>
      <c r="G1477" t="s">
        <v>614</v>
      </c>
      <c r="H1477" t="s">
        <v>54</v>
      </c>
      <c r="I1477" t="s">
        <v>615</v>
      </c>
      <c r="J1477" t="s">
        <v>1736</v>
      </c>
      <c r="K1477" t="s">
        <v>4190</v>
      </c>
      <c r="L1477" t="s">
        <v>9745</v>
      </c>
      <c r="M1477" t="s">
        <v>3133</v>
      </c>
      <c r="N1477" t="s">
        <v>10</v>
      </c>
      <c r="O1477" t="s">
        <v>54</v>
      </c>
      <c r="P1477" t="s">
        <v>946</v>
      </c>
      <c r="Q1477" t="s">
        <v>2663</v>
      </c>
      <c r="R1477" t="s">
        <v>1735</v>
      </c>
    </row>
    <row r="1478" spans="1:18" x14ac:dyDescent="0.25">
      <c r="A1478" s="28" t="str">
        <f t="shared" si="23"/>
        <v>00378522Ninth District Elementary Sch2800 Indiana AveLatoniaKY41015</v>
      </c>
      <c r="B1478" s="29" t="s">
        <v>8225</v>
      </c>
      <c r="C1478" t="s">
        <v>3215</v>
      </c>
      <c r="D1478" t="s">
        <v>7775</v>
      </c>
      <c r="E1478" t="s">
        <v>624</v>
      </c>
      <c r="F1478" t="s">
        <v>625</v>
      </c>
      <c r="G1478" t="s">
        <v>626</v>
      </c>
      <c r="H1478" t="s">
        <v>54</v>
      </c>
      <c r="I1478" t="s">
        <v>622</v>
      </c>
      <c r="J1478" t="s">
        <v>1736</v>
      </c>
      <c r="K1478" t="s">
        <v>624</v>
      </c>
      <c r="L1478" t="s">
        <v>9746</v>
      </c>
      <c r="M1478" t="s">
        <v>3133</v>
      </c>
      <c r="N1478" t="s">
        <v>10</v>
      </c>
      <c r="O1478" t="s">
        <v>54</v>
      </c>
      <c r="P1478" t="s">
        <v>946</v>
      </c>
      <c r="Q1478" t="s">
        <v>2663</v>
      </c>
      <c r="R1478" t="s">
        <v>1735</v>
      </c>
    </row>
    <row r="1479" spans="1:18" x14ac:dyDescent="0.25">
      <c r="A1479" s="28" t="str">
        <f t="shared" si="23"/>
        <v>00378522Glenn O Swing Elem School501 W 19th StCovingtonKY41014</v>
      </c>
      <c r="B1479" s="29" t="s">
        <v>8225</v>
      </c>
      <c r="C1479" t="s">
        <v>3215</v>
      </c>
      <c r="D1479" t="s">
        <v>7776</v>
      </c>
      <c r="E1479" t="s">
        <v>612</v>
      </c>
      <c r="F1479" t="s">
        <v>613</v>
      </c>
      <c r="G1479" t="s">
        <v>614</v>
      </c>
      <c r="H1479" t="s">
        <v>54</v>
      </c>
      <c r="I1479" t="s">
        <v>615</v>
      </c>
      <c r="J1479" t="s">
        <v>1736</v>
      </c>
      <c r="K1479" t="s">
        <v>612</v>
      </c>
      <c r="L1479" t="s">
        <v>9747</v>
      </c>
      <c r="M1479" t="s">
        <v>3133</v>
      </c>
      <c r="N1479" t="s">
        <v>10</v>
      </c>
      <c r="O1479" t="s">
        <v>54</v>
      </c>
      <c r="P1479" t="s">
        <v>946</v>
      </c>
      <c r="Q1479" t="s">
        <v>2663</v>
      </c>
      <c r="R1479" t="s">
        <v>1735</v>
      </c>
    </row>
    <row r="1480" spans="1:18" x14ac:dyDescent="0.25">
      <c r="A1480" s="28" t="str">
        <f t="shared" si="23"/>
        <v>00378522John G Carlisle ES910 Holman AveCovingtonKY41011</v>
      </c>
      <c r="B1480" s="29" t="s">
        <v>8225</v>
      </c>
      <c r="C1480" t="s">
        <v>3215</v>
      </c>
      <c r="D1480" t="s">
        <v>7777</v>
      </c>
      <c r="E1480" t="s">
        <v>4191</v>
      </c>
      <c r="F1480" t="s">
        <v>617</v>
      </c>
      <c r="G1480" t="s">
        <v>614</v>
      </c>
      <c r="H1480" t="s">
        <v>54</v>
      </c>
      <c r="I1480" t="s">
        <v>618</v>
      </c>
      <c r="J1480" t="s">
        <v>1736</v>
      </c>
      <c r="K1480" t="s">
        <v>4191</v>
      </c>
      <c r="L1480" t="s">
        <v>9748</v>
      </c>
      <c r="M1480" t="s">
        <v>3133</v>
      </c>
      <c r="N1480" t="s">
        <v>10</v>
      </c>
      <c r="O1480" t="s">
        <v>54</v>
      </c>
      <c r="P1480" t="s">
        <v>946</v>
      </c>
      <c r="Q1480" t="s">
        <v>2663</v>
      </c>
      <c r="R1480" t="s">
        <v>1735</v>
      </c>
    </row>
    <row r="1481" spans="1:18" x14ac:dyDescent="0.25">
      <c r="A1481" s="28" t="str">
        <f t="shared" si="23"/>
        <v>00378522Latonia Elementary School3901 Huntington AveCovingtonKY41015</v>
      </c>
      <c r="B1481" s="29" t="s">
        <v>8225</v>
      </c>
      <c r="C1481" t="s">
        <v>3215</v>
      </c>
      <c r="D1481" t="s">
        <v>7778</v>
      </c>
      <c r="E1481" t="s">
        <v>620</v>
      </c>
      <c r="F1481" t="s">
        <v>621</v>
      </c>
      <c r="G1481" t="s">
        <v>614</v>
      </c>
      <c r="H1481" t="s">
        <v>54</v>
      </c>
      <c r="I1481" t="s">
        <v>622</v>
      </c>
      <c r="J1481" t="s">
        <v>1736</v>
      </c>
      <c r="K1481" t="s">
        <v>620</v>
      </c>
      <c r="L1481" t="s">
        <v>9749</v>
      </c>
      <c r="M1481" t="s">
        <v>3133</v>
      </c>
      <c r="N1481" t="s">
        <v>10</v>
      </c>
      <c r="O1481" t="s">
        <v>54</v>
      </c>
      <c r="P1481" t="s">
        <v>946</v>
      </c>
      <c r="Q1481" t="s">
        <v>2663</v>
      </c>
      <c r="R1481" t="s">
        <v>1735</v>
      </c>
    </row>
    <row r="1482" spans="1:18" x14ac:dyDescent="0.25">
      <c r="A1482" s="28" t="str">
        <f t="shared" si="23"/>
        <v>00378522Ludlow Ind School District525 Elm StLudlowKY41016</v>
      </c>
      <c r="B1482" s="29" t="s">
        <v>8225</v>
      </c>
      <c r="C1482" t="s">
        <v>3215</v>
      </c>
      <c r="D1482" t="s">
        <v>7779</v>
      </c>
      <c r="E1482" t="s">
        <v>1979</v>
      </c>
      <c r="F1482" t="s">
        <v>3141</v>
      </c>
      <c r="G1482" t="s">
        <v>1983</v>
      </c>
      <c r="H1482" t="s">
        <v>54</v>
      </c>
      <c r="I1482" t="s">
        <v>1984</v>
      </c>
      <c r="J1482" t="s">
        <v>1736</v>
      </c>
      <c r="K1482" t="s">
        <v>1979</v>
      </c>
      <c r="L1482" t="s">
        <v>9750</v>
      </c>
      <c r="M1482" t="s">
        <v>3133</v>
      </c>
      <c r="N1482" t="s">
        <v>10</v>
      </c>
      <c r="O1482" t="s">
        <v>54</v>
      </c>
      <c r="P1482" t="s">
        <v>946</v>
      </c>
      <c r="Q1482" t="s">
        <v>2663</v>
      </c>
      <c r="R1482" t="s">
        <v>1735</v>
      </c>
    </row>
    <row r="1483" spans="1:18" x14ac:dyDescent="0.25">
      <c r="A1483" s="28" t="str">
        <f t="shared" si="23"/>
        <v>00378522Jennie Rogers Elem School410 E Main StDanvilleKY40422</v>
      </c>
      <c r="B1483" s="29" t="s">
        <v>8225</v>
      </c>
      <c r="C1483" t="s">
        <v>3215</v>
      </c>
      <c r="D1483" t="s">
        <v>7780</v>
      </c>
      <c r="E1483" t="s">
        <v>648</v>
      </c>
      <c r="F1483" t="s">
        <v>649</v>
      </c>
      <c r="G1483" t="s">
        <v>312</v>
      </c>
      <c r="H1483" t="s">
        <v>54</v>
      </c>
      <c r="I1483" t="s">
        <v>313</v>
      </c>
      <c r="J1483" t="s">
        <v>1736</v>
      </c>
      <c r="K1483" t="s">
        <v>648</v>
      </c>
      <c r="L1483" t="s">
        <v>9751</v>
      </c>
      <c r="M1483" t="s">
        <v>3133</v>
      </c>
      <c r="N1483" t="s">
        <v>10</v>
      </c>
      <c r="O1483" t="s">
        <v>54</v>
      </c>
      <c r="P1483" t="s">
        <v>946</v>
      </c>
      <c r="Q1483" t="s">
        <v>2663</v>
      </c>
      <c r="R1483" t="s">
        <v>1735</v>
      </c>
    </row>
    <row r="1484" spans="1:18" x14ac:dyDescent="0.25">
      <c r="A1484" s="28" t="str">
        <f t="shared" si="23"/>
        <v>00378522Hogsett Elementary School300 Waveland AveDanvilleKY40422</v>
      </c>
      <c r="B1484" s="29" t="s">
        <v>8225</v>
      </c>
      <c r="C1484" t="s">
        <v>3215</v>
      </c>
      <c r="D1484" t="s">
        <v>7781</v>
      </c>
      <c r="E1484" t="s">
        <v>645</v>
      </c>
      <c r="F1484" t="s">
        <v>646</v>
      </c>
      <c r="G1484" t="s">
        <v>312</v>
      </c>
      <c r="H1484" t="s">
        <v>54</v>
      </c>
      <c r="I1484" t="s">
        <v>313</v>
      </c>
      <c r="J1484" t="s">
        <v>1736</v>
      </c>
      <c r="K1484" t="s">
        <v>645</v>
      </c>
      <c r="L1484" t="s">
        <v>9752</v>
      </c>
      <c r="M1484" t="s">
        <v>3133</v>
      </c>
      <c r="N1484" t="s">
        <v>10</v>
      </c>
      <c r="O1484" t="s">
        <v>54</v>
      </c>
      <c r="P1484" t="s">
        <v>946</v>
      </c>
      <c r="Q1484" t="s">
        <v>2663</v>
      </c>
      <c r="R1484" t="s">
        <v>1735</v>
      </c>
    </row>
    <row r="1485" spans="1:18" x14ac:dyDescent="0.25">
      <c r="A1485" s="28" t="str">
        <f t="shared" si="23"/>
        <v>00378522Toliver Elementary School209 N Maple AveDanvilleKY40422</v>
      </c>
      <c r="B1485" s="29" t="s">
        <v>8225</v>
      </c>
      <c r="C1485" t="s">
        <v>3215</v>
      </c>
      <c r="D1485" t="s">
        <v>7782</v>
      </c>
      <c r="E1485" t="s">
        <v>651</v>
      </c>
      <c r="F1485" t="s">
        <v>652</v>
      </c>
      <c r="G1485" t="s">
        <v>312</v>
      </c>
      <c r="H1485" t="s">
        <v>54</v>
      </c>
      <c r="I1485" t="s">
        <v>313</v>
      </c>
      <c r="J1485" t="s">
        <v>1736</v>
      </c>
      <c r="K1485" t="s">
        <v>651</v>
      </c>
      <c r="L1485" t="s">
        <v>9753</v>
      </c>
      <c r="M1485" t="s">
        <v>3133</v>
      </c>
      <c r="N1485" t="s">
        <v>10</v>
      </c>
      <c r="O1485" t="s">
        <v>54</v>
      </c>
      <c r="P1485" t="s">
        <v>946</v>
      </c>
      <c r="Q1485" t="s">
        <v>2663</v>
      </c>
      <c r="R1485" t="s">
        <v>1735</v>
      </c>
    </row>
    <row r="1486" spans="1:18" x14ac:dyDescent="0.25">
      <c r="A1486" s="28" t="str">
        <f t="shared" si="23"/>
        <v>00378522Earlington Elementary School1967 Championship DrEarlingtonKY42410</v>
      </c>
      <c r="B1486" s="29" t="s">
        <v>8225</v>
      </c>
      <c r="C1486" t="s">
        <v>3215</v>
      </c>
      <c r="D1486" t="s">
        <v>7783</v>
      </c>
      <c r="E1486" t="s">
        <v>1315</v>
      </c>
      <c r="F1486" t="s">
        <v>1316</v>
      </c>
      <c r="G1486" t="s">
        <v>1317</v>
      </c>
      <c r="H1486" t="s">
        <v>54</v>
      </c>
      <c r="I1486" t="s">
        <v>1318</v>
      </c>
      <c r="J1486" t="s">
        <v>1736</v>
      </c>
      <c r="K1486" t="s">
        <v>1315</v>
      </c>
      <c r="L1486" t="s">
        <v>9754</v>
      </c>
      <c r="M1486" t="s">
        <v>3133</v>
      </c>
      <c r="N1486" t="s">
        <v>10</v>
      </c>
      <c r="O1486" t="s">
        <v>54</v>
      </c>
      <c r="P1486" t="s">
        <v>946</v>
      </c>
      <c r="Q1486" t="s">
        <v>2663</v>
      </c>
      <c r="R1486" t="s">
        <v>1735</v>
      </c>
    </row>
    <row r="1487" spans="1:18" x14ac:dyDescent="0.25">
      <c r="A1487" s="28" t="str">
        <f t="shared" si="23"/>
        <v>00378522G C Burkhead ES1323 Saint John RdElizabethtownKY42701</v>
      </c>
      <c r="B1487" s="29" t="s">
        <v>8225</v>
      </c>
      <c r="C1487" t="s">
        <v>3215</v>
      </c>
      <c r="D1487" t="s">
        <v>7784</v>
      </c>
      <c r="E1487" t="s">
        <v>4327</v>
      </c>
      <c r="F1487" t="s">
        <v>1154</v>
      </c>
      <c r="G1487" t="s">
        <v>727</v>
      </c>
      <c r="H1487" t="s">
        <v>54</v>
      </c>
      <c r="I1487" t="s">
        <v>728</v>
      </c>
      <c r="J1487" t="s">
        <v>1736</v>
      </c>
      <c r="K1487" t="s">
        <v>4327</v>
      </c>
      <c r="L1487" t="s">
        <v>9755</v>
      </c>
      <c r="M1487" t="s">
        <v>3133</v>
      </c>
      <c r="N1487" t="s">
        <v>10</v>
      </c>
      <c r="O1487" t="s">
        <v>54</v>
      </c>
      <c r="P1487" t="s">
        <v>946</v>
      </c>
      <c r="Q1487" t="s">
        <v>2663</v>
      </c>
      <c r="R1487" t="s">
        <v>1735</v>
      </c>
    </row>
    <row r="1488" spans="1:18" x14ac:dyDescent="0.25">
      <c r="A1488" s="28" t="str">
        <f t="shared" si="23"/>
        <v>00378522Moyer Elementary School219 Highland AveFort ThomasKY41075</v>
      </c>
      <c r="B1488" s="29" t="s">
        <v>8225</v>
      </c>
      <c r="C1488" t="s">
        <v>3215</v>
      </c>
      <c r="D1488" t="s">
        <v>7785</v>
      </c>
      <c r="E1488" t="s">
        <v>991</v>
      </c>
      <c r="F1488" t="s">
        <v>992</v>
      </c>
      <c r="G1488" t="s">
        <v>988</v>
      </c>
      <c r="H1488" t="s">
        <v>54</v>
      </c>
      <c r="I1488" t="s">
        <v>989</v>
      </c>
      <c r="J1488" t="s">
        <v>1736</v>
      </c>
      <c r="K1488" t="s">
        <v>991</v>
      </c>
      <c r="L1488" t="s">
        <v>9756</v>
      </c>
      <c r="M1488" t="s">
        <v>3133</v>
      </c>
      <c r="N1488" t="s">
        <v>10</v>
      </c>
      <c r="O1488" t="s">
        <v>54</v>
      </c>
      <c r="P1488" t="s">
        <v>946</v>
      </c>
      <c r="Q1488" t="s">
        <v>2663</v>
      </c>
      <c r="R1488" t="s">
        <v>1735</v>
      </c>
    </row>
    <row r="1489" spans="1:18" x14ac:dyDescent="0.25">
      <c r="A1489" s="28" t="str">
        <f t="shared" si="23"/>
        <v>00378522Woodfill Elementary School1025 Alexandria PikeFort ThomasKY41075</v>
      </c>
      <c r="B1489" s="29" t="s">
        <v>8225</v>
      </c>
      <c r="C1489" t="s">
        <v>3215</v>
      </c>
      <c r="D1489" t="s">
        <v>7786</v>
      </c>
      <c r="E1489" t="s">
        <v>994</v>
      </c>
      <c r="F1489" t="s">
        <v>995</v>
      </c>
      <c r="G1489" t="s">
        <v>988</v>
      </c>
      <c r="H1489" t="s">
        <v>54</v>
      </c>
      <c r="I1489" t="s">
        <v>989</v>
      </c>
      <c r="J1489" t="s">
        <v>1736</v>
      </c>
      <c r="K1489" t="s">
        <v>994</v>
      </c>
      <c r="L1489" t="s">
        <v>9757</v>
      </c>
      <c r="M1489" t="s">
        <v>3133</v>
      </c>
      <c r="N1489" t="s">
        <v>10</v>
      </c>
      <c r="O1489" t="s">
        <v>54</v>
      </c>
      <c r="P1489" t="s">
        <v>946</v>
      </c>
      <c r="Q1489" t="s">
        <v>2663</v>
      </c>
      <c r="R1489" t="s">
        <v>1735</v>
      </c>
    </row>
    <row r="1490" spans="1:18" x14ac:dyDescent="0.25">
      <c r="A1490" s="28" t="str">
        <f t="shared" si="23"/>
        <v>00378522Frakes School Center29 Henderson Settlement LoopFrakesKY40940</v>
      </c>
      <c r="B1490" s="29" t="s">
        <v>8225</v>
      </c>
      <c r="C1490" t="s">
        <v>3215</v>
      </c>
      <c r="D1490" t="s">
        <v>7787</v>
      </c>
      <c r="E1490" t="s">
        <v>176</v>
      </c>
      <c r="F1490" t="s">
        <v>4100</v>
      </c>
      <c r="G1490" t="s">
        <v>177</v>
      </c>
      <c r="H1490" t="s">
        <v>54</v>
      </c>
      <c r="I1490" t="s">
        <v>178</v>
      </c>
      <c r="J1490" t="s">
        <v>1736</v>
      </c>
      <c r="K1490" t="s">
        <v>176</v>
      </c>
      <c r="L1490" t="s">
        <v>9758</v>
      </c>
      <c r="M1490" t="s">
        <v>3133</v>
      </c>
      <c r="N1490" t="s">
        <v>10</v>
      </c>
      <c r="O1490" t="s">
        <v>54</v>
      </c>
      <c r="P1490" t="s">
        <v>946</v>
      </c>
      <c r="Q1490" t="s">
        <v>2663</v>
      </c>
      <c r="R1490" t="s">
        <v>1735</v>
      </c>
    </row>
    <row r="1491" spans="1:18" x14ac:dyDescent="0.25">
      <c r="A1491" s="28" t="str">
        <f t="shared" si="23"/>
        <v>00378522Westridge ES200 Oak Ridge DrFrankfortKY40601</v>
      </c>
      <c r="B1491" s="29" t="s">
        <v>8225</v>
      </c>
      <c r="C1491" t="s">
        <v>3215</v>
      </c>
      <c r="D1491" t="s">
        <v>7788</v>
      </c>
      <c r="E1491" t="s">
        <v>4281</v>
      </c>
      <c r="F1491" t="s">
        <v>959</v>
      </c>
      <c r="G1491" t="s">
        <v>10</v>
      </c>
      <c r="H1491" t="s">
        <v>54</v>
      </c>
      <c r="I1491" t="s">
        <v>946</v>
      </c>
      <c r="J1491" t="s">
        <v>1736</v>
      </c>
      <c r="K1491" t="s">
        <v>4281</v>
      </c>
      <c r="L1491" t="s">
        <v>9759</v>
      </c>
      <c r="M1491" t="s">
        <v>3133</v>
      </c>
      <c r="N1491" t="s">
        <v>10</v>
      </c>
      <c r="O1491" t="s">
        <v>54</v>
      </c>
      <c r="P1491" t="s">
        <v>946</v>
      </c>
      <c r="Q1491" t="s">
        <v>2663</v>
      </c>
      <c r="R1491" t="s">
        <v>1735</v>
      </c>
    </row>
    <row r="1492" spans="1:18" x14ac:dyDescent="0.25">
      <c r="A1492" s="28" t="str">
        <f t="shared" si="23"/>
        <v>00378522Whites Tower ES2977 Harris PikeIndependenceKY41051</v>
      </c>
      <c r="B1492" s="29" t="s">
        <v>8225</v>
      </c>
      <c r="C1492" t="s">
        <v>3215</v>
      </c>
      <c r="D1492" t="s">
        <v>7789</v>
      </c>
      <c r="E1492" t="s">
        <v>4442</v>
      </c>
      <c r="F1492" t="s">
        <v>1734</v>
      </c>
      <c r="G1492" t="s">
        <v>1701</v>
      </c>
      <c r="H1492" t="s">
        <v>54</v>
      </c>
      <c r="I1492" t="s">
        <v>1702</v>
      </c>
      <c r="J1492" t="s">
        <v>1736</v>
      </c>
      <c r="K1492" t="s">
        <v>4442</v>
      </c>
      <c r="L1492" t="s">
        <v>9760</v>
      </c>
      <c r="M1492" t="s">
        <v>3133</v>
      </c>
      <c r="N1492" t="s">
        <v>10</v>
      </c>
      <c r="O1492" t="s">
        <v>54</v>
      </c>
      <c r="P1492" t="s">
        <v>946</v>
      </c>
      <c r="Q1492" t="s">
        <v>2663</v>
      </c>
      <c r="R1492" t="s">
        <v>1735</v>
      </c>
    </row>
    <row r="1493" spans="1:18" x14ac:dyDescent="0.25">
      <c r="A1493" s="28" t="str">
        <f t="shared" si="23"/>
        <v>00378522Bedford Elementary School204 Mount Pleasant RdBedfordKY40006</v>
      </c>
      <c r="B1493" s="29" t="s">
        <v>8225</v>
      </c>
      <c r="C1493" t="s">
        <v>3215</v>
      </c>
      <c r="D1493" t="s">
        <v>7790</v>
      </c>
      <c r="E1493" t="s">
        <v>2712</v>
      </c>
      <c r="F1493" t="s">
        <v>2713</v>
      </c>
      <c r="G1493" t="s">
        <v>2714</v>
      </c>
      <c r="H1493" t="s">
        <v>54</v>
      </c>
      <c r="I1493" t="s">
        <v>2715</v>
      </c>
      <c r="J1493" t="s">
        <v>1736</v>
      </c>
      <c r="K1493" t="s">
        <v>2712</v>
      </c>
      <c r="L1493" t="s">
        <v>9761</v>
      </c>
      <c r="M1493" t="s">
        <v>3133</v>
      </c>
      <c r="N1493" t="s">
        <v>10</v>
      </c>
      <c r="O1493" t="s">
        <v>54</v>
      </c>
      <c r="P1493" t="s">
        <v>946</v>
      </c>
      <c r="Q1493" t="s">
        <v>2663</v>
      </c>
      <c r="R1493" t="s">
        <v>1735</v>
      </c>
    </row>
    <row r="1494" spans="1:18" x14ac:dyDescent="0.25">
      <c r="A1494" s="28" t="str">
        <f t="shared" si="23"/>
        <v>00378522Shelby Traditional Acad735 Ziegler StLouisvilleKY40217</v>
      </c>
      <c r="B1494" s="29" t="s">
        <v>8225</v>
      </c>
      <c r="C1494" t="s">
        <v>3215</v>
      </c>
      <c r="D1494" t="s">
        <v>7791</v>
      </c>
      <c r="E1494" t="s">
        <v>1611</v>
      </c>
      <c r="F1494" t="s">
        <v>1612</v>
      </c>
      <c r="G1494" t="s">
        <v>382</v>
      </c>
      <c r="H1494" t="s">
        <v>54</v>
      </c>
      <c r="I1494" t="s">
        <v>1379</v>
      </c>
      <c r="J1494" t="s">
        <v>1736</v>
      </c>
      <c r="K1494" t="s">
        <v>1611</v>
      </c>
      <c r="L1494" t="s">
        <v>9762</v>
      </c>
      <c r="M1494" t="s">
        <v>3133</v>
      </c>
      <c r="N1494" t="s">
        <v>10</v>
      </c>
      <c r="O1494" t="s">
        <v>54</v>
      </c>
      <c r="P1494" t="s">
        <v>946</v>
      </c>
      <c r="Q1494" t="s">
        <v>2663</v>
      </c>
      <c r="R1494" t="s">
        <v>1735</v>
      </c>
    </row>
    <row r="1495" spans="1:18" x14ac:dyDescent="0.25">
      <c r="A1495" s="28" t="str">
        <f t="shared" si="23"/>
        <v>00378522Frankfort Ind School District959 Leestown LnFrankfortKY40601</v>
      </c>
      <c r="B1495" s="29" t="s">
        <v>8225</v>
      </c>
      <c r="C1495" t="s">
        <v>3215</v>
      </c>
      <c r="D1495" t="s">
        <v>7792</v>
      </c>
      <c r="E1495" t="s">
        <v>942</v>
      </c>
      <c r="F1495" t="s">
        <v>3104</v>
      </c>
      <c r="G1495" t="s">
        <v>10</v>
      </c>
      <c r="H1495" t="s">
        <v>54</v>
      </c>
      <c r="I1495" t="s">
        <v>946</v>
      </c>
      <c r="J1495" t="s">
        <v>1736</v>
      </c>
      <c r="K1495" t="s">
        <v>942</v>
      </c>
      <c r="L1495" t="s">
        <v>9763</v>
      </c>
      <c r="M1495" t="s">
        <v>3133</v>
      </c>
      <c r="N1495" t="s">
        <v>10</v>
      </c>
      <c r="O1495" t="s">
        <v>54</v>
      </c>
      <c r="P1495" t="s">
        <v>946</v>
      </c>
      <c r="Q1495" t="s">
        <v>2663</v>
      </c>
      <c r="R1495" t="s">
        <v>1735</v>
      </c>
    </row>
    <row r="1496" spans="1:18" x14ac:dyDescent="0.25">
      <c r="A1496" s="28" t="str">
        <f t="shared" si="23"/>
        <v>00378522Botts Elementary SchoolPo Box 39DennistonKY40316</v>
      </c>
      <c r="B1496" s="29" t="s">
        <v>8225</v>
      </c>
      <c r="C1496" t="s">
        <v>3215</v>
      </c>
      <c r="D1496" t="s">
        <v>7793</v>
      </c>
      <c r="E1496" t="s">
        <v>2153</v>
      </c>
      <c r="F1496" t="s">
        <v>4143</v>
      </c>
      <c r="G1496" t="s">
        <v>2154</v>
      </c>
      <c r="H1496" t="s">
        <v>54</v>
      </c>
      <c r="I1496" t="s">
        <v>2155</v>
      </c>
      <c r="J1496" t="s">
        <v>1736</v>
      </c>
      <c r="K1496" t="s">
        <v>2153</v>
      </c>
      <c r="L1496" t="s">
        <v>9764</v>
      </c>
      <c r="M1496" t="s">
        <v>3133</v>
      </c>
      <c r="N1496" t="s">
        <v>10</v>
      </c>
      <c r="O1496" t="s">
        <v>54</v>
      </c>
      <c r="P1496" t="s">
        <v>946</v>
      </c>
      <c r="Q1496" t="s">
        <v>2663</v>
      </c>
      <c r="R1496" t="s">
        <v>1735</v>
      </c>
    </row>
    <row r="1497" spans="1:18" x14ac:dyDescent="0.25">
      <c r="A1497" s="28" t="str">
        <f t="shared" si="23"/>
        <v>00378522Carr Elementary School400 W State Line StFultonKY42041</v>
      </c>
      <c r="B1497" s="29" t="s">
        <v>8225</v>
      </c>
      <c r="C1497" t="s">
        <v>3215</v>
      </c>
      <c r="D1497" t="s">
        <v>7794</v>
      </c>
      <c r="E1497" t="s">
        <v>1005</v>
      </c>
      <c r="F1497" t="s">
        <v>1006</v>
      </c>
      <c r="G1497" t="s">
        <v>1007</v>
      </c>
      <c r="H1497" t="s">
        <v>54</v>
      </c>
      <c r="I1497" t="s">
        <v>1008</v>
      </c>
      <c r="J1497" t="s">
        <v>1736</v>
      </c>
      <c r="K1497" t="s">
        <v>1005</v>
      </c>
      <c r="L1497" t="s">
        <v>9765</v>
      </c>
      <c r="M1497" t="s">
        <v>3133</v>
      </c>
      <c r="N1497" t="s">
        <v>10</v>
      </c>
      <c r="O1497" t="s">
        <v>54</v>
      </c>
      <c r="P1497" t="s">
        <v>946</v>
      </c>
      <c r="Q1497" t="s">
        <v>2663</v>
      </c>
      <c r="R1497" t="s">
        <v>1735</v>
      </c>
    </row>
    <row r="1498" spans="1:18" x14ac:dyDescent="0.25">
      <c r="A1498" s="28" t="str">
        <f t="shared" si="23"/>
        <v>00378522Southern ES1200 Fairfax WayGeorgetownKY40324</v>
      </c>
      <c r="B1498" s="29" t="s">
        <v>8225</v>
      </c>
      <c r="C1498" t="s">
        <v>3215</v>
      </c>
      <c r="D1498" t="s">
        <v>7795</v>
      </c>
      <c r="E1498" t="s">
        <v>5100</v>
      </c>
      <c r="F1498" t="s">
        <v>2621</v>
      </c>
      <c r="G1498" t="s">
        <v>2610</v>
      </c>
      <c r="H1498" t="s">
        <v>54</v>
      </c>
      <c r="I1498" t="s">
        <v>2611</v>
      </c>
      <c r="J1498" t="s">
        <v>1736</v>
      </c>
      <c r="K1498" t="s">
        <v>5100</v>
      </c>
      <c r="L1498" t="s">
        <v>9766</v>
      </c>
      <c r="M1498" t="s">
        <v>3133</v>
      </c>
      <c r="N1498" t="s">
        <v>10</v>
      </c>
      <c r="O1498" t="s">
        <v>54</v>
      </c>
      <c r="P1498" t="s">
        <v>946</v>
      </c>
      <c r="Q1498" t="s">
        <v>2663</v>
      </c>
      <c r="R1498" t="s">
        <v>1735</v>
      </c>
    </row>
    <row r="1499" spans="1:18" x14ac:dyDescent="0.25">
      <c r="A1499" s="28" t="str">
        <f t="shared" si="23"/>
        <v>00378522Carter Co School District228 S Carol Malone BlvdGraysonKY41143</v>
      </c>
      <c r="B1499" s="29" t="s">
        <v>8225</v>
      </c>
      <c r="C1499" t="s">
        <v>3215</v>
      </c>
      <c r="D1499" t="s">
        <v>7796</v>
      </c>
      <c r="E1499" t="s">
        <v>471</v>
      </c>
      <c r="F1499" t="s">
        <v>3086</v>
      </c>
      <c r="G1499" t="s">
        <v>475</v>
      </c>
      <c r="H1499" t="s">
        <v>54</v>
      </c>
      <c r="I1499" t="s">
        <v>476</v>
      </c>
      <c r="J1499" t="s">
        <v>1736</v>
      </c>
      <c r="K1499" t="s">
        <v>471</v>
      </c>
      <c r="L1499" t="s">
        <v>9767</v>
      </c>
      <c r="M1499" t="s">
        <v>3133</v>
      </c>
      <c r="N1499" t="s">
        <v>10</v>
      </c>
      <c r="O1499" t="s">
        <v>54</v>
      </c>
      <c r="P1499" t="s">
        <v>946</v>
      </c>
      <c r="Q1499" t="s">
        <v>2663</v>
      </c>
      <c r="R1499" t="s">
        <v>1735</v>
      </c>
    </row>
    <row r="1500" spans="1:18" x14ac:dyDescent="0.25">
      <c r="A1500" s="28" t="str">
        <f t="shared" si="23"/>
        <v>00378522Argillite Elementary School4157 State Route 1ArgilliteKY41121</v>
      </c>
      <c r="B1500" s="29" t="s">
        <v>8225</v>
      </c>
      <c r="C1500" t="s">
        <v>3215</v>
      </c>
      <c r="D1500" t="s">
        <v>7797</v>
      </c>
      <c r="E1500" t="s">
        <v>1113</v>
      </c>
      <c r="F1500" t="s">
        <v>1114</v>
      </c>
      <c r="G1500" t="s">
        <v>1115</v>
      </c>
      <c r="H1500" t="s">
        <v>54</v>
      </c>
      <c r="I1500" t="s">
        <v>1116</v>
      </c>
      <c r="J1500" t="s">
        <v>1736</v>
      </c>
      <c r="K1500" t="s">
        <v>1113</v>
      </c>
      <c r="L1500" t="s">
        <v>9768</v>
      </c>
      <c r="M1500" t="s">
        <v>3133</v>
      </c>
      <c r="N1500" t="s">
        <v>10</v>
      </c>
      <c r="O1500" t="s">
        <v>54</v>
      </c>
      <c r="P1500" t="s">
        <v>946</v>
      </c>
      <c r="Q1500" t="s">
        <v>2663</v>
      </c>
      <c r="R1500" t="s">
        <v>1735</v>
      </c>
    </row>
    <row r="1501" spans="1:18" x14ac:dyDescent="0.25">
      <c r="A1501" s="28" t="str">
        <f t="shared" si="23"/>
        <v>00378522Greysbranch Elementary School1487 Ohio River RdGreenupKY41144</v>
      </c>
      <c r="B1501" s="29" t="s">
        <v>8225</v>
      </c>
      <c r="C1501" t="s">
        <v>3215</v>
      </c>
      <c r="D1501" t="s">
        <v>7798</v>
      </c>
      <c r="E1501" t="s">
        <v>1118</v>
      </c>
      <c r="F1501" t="s">
        <v>1119</v>
      </c>
      <c r="G1501" t="s">
        <v>1120</v>
      </c>
      <c r="H1501" t="s">
        <v>54</v>
      </c>
      <c r="I1501" t="s">
        <v>1121</v>
      </c>
      <c r="J1501" t="s">
        <v>1736</v>
      </c>
      <c r="K1501" t="s">
        <v>1118</v>
      </c>
      <c r="L1501" t="s">
        <v>9769</v>
      </c>
      <c r="M1501" t="s">
        <v>3133</v>
      </c>
      <c r="N1501" t="s">
        <v>10</v>
      </c>
      <c r="O1501" t="s">
        <v>54</v>
      </c>
      <c r="P1501" t="s">
        <v>946</v>
      </c>
      <c r="Q1501" t="s">
        <v>2663</v>
      </c>
      <c r="R1501" t="s">
        <v>1735</v>
      </c>
    </row>
    <row r="1502" spans="1:18" x14ac:dyDescent="0.25">
      <c r="A1502" s="28" t="str">
        <f t="shared" si="23"/>
        <v>00378522Wurtland Middle School700 Center StWurtlandKY41144</v>
      </c>
      <c r="B1502" s="29" t="s">
        <v>8225</v>
      </c>
      <c r="C1502" t="s">
        <v>3215</v>
      </c>
      <c r="D1502" t="s">
        <v>7799</v>
      </c>
      <c r="E1502" t="s">
        <v>3860</v>
      </c>
      <c r="F1502" t="s">
        <v>3861</v>
      </c>
      <c r="G1502" t="s">
        <v>1130</v>
      </c>
      <c r="H1502" t="s">
        <v>54</v>
      </c>
      <c r="I1502" t="s">
        <v>1121</v>
      </c>
      <c r="J1502" t="s">
        <v>1736</v>
      </c>
      <c r="K1502" t="s">
        <v>3860</v>
      </c>
      <c r="L1502" t="s">
        <v>9770</v>
      </c>
      <c r="M1502" t="s">
        <v>3133</v>
      </c>
      <c r="N1502" t="s">
        <v>10</v>
      </c>
      <c r="O1502" t="s">
        <v>54</v>
      </c>
      <c r="P1502" t="s">
        <v>946</v>
      </c>
      <c r="Q1502" t="s">
        <v>2663</v>
      </c>
      <c r="R1502" t="s">
        <v>1735</v>
      </c>
    </row>
    <row r="1503" spans="1:18" x14ac:dyDescent="0.25">
      <c r="A1503" s="28" t="str">
        <f t="shared" si="23"/>
        <v>00378522McKell Elementary School28978 Us 23 HwySouth ShoreKY41175</v>
      </c>
      <c r="B1503" s="29" t="s">
        <v>8225</v>
      </c>
      <c r="C1503" t="s">
        <v>3215</v>
      </c>
      <c r="D1503" t="s">
        <v>7800</v>
      </c>
      <c r="E1503" t="s">
        <v>1123</v>
      </c>
      <c r="F1503" t="s">
        <v>1124</v>
      </c>
      <c r="G1503" t="s">
        <v>1125</v>
      </c>
      <c r="H1503" t="s">
        <v>54</v>
      </c>
      <c r="I1503" t="s">
        <v>1126</v>
      </c>
      <c r="J1503" t="s">
        <v>1736</v>
      </c>
      <c r="K1503" t="s">
        <v>1123</v>
      </c>
      <c r="L1503" t="s">
        <v>9771</v>
      </c>
      <c r="M1503" t="s">
        <v>3133</v>
      </c>
      <c r="N1503" t="s">
        <v>10</v>
      </c>
      <c r="O1503" t="s">
        <v>54</v>
      </c>
      <c r="P1503" t="s">
        <v>946</v>
      </c>
      <c r="Q1503" t="s">
        <v>2663</v>
      </c>
      <c r="R1503" t="s">
        <v>1735</v>
      </c>
    </row>
    <row r="1504" spans="1:18" x14ac:dyDescent="0.25">
      <c r="A1504" s="28" t="str">
        <f t="shared" si="23"/>
        <v>00378522Harlow Early Learning Center530 Perryville StHarrodsburgKY40330</v>
      </c>
      <c r="B1504" s="29" t="s">
        <v>8225</v>
      </c>
      <c r="C1504" t="s">
        <v>3215</v>
      </c>
      <c r="D1504" t="s">
        <v>7801</v>
      </c>
      <c r="E1504" t="s">
        <v>3427</v>
      </c>
      <c r="F1504" t="s">
        <v>3151</v>
      </c>
      <c r="G1504" t="s">
        <v>2166</v>
      </c>
      <c r="H1504" t="s">
        <v>54</v>
      </c>
      <c r="I1504" t="s">
        <v>2167</v>
      </c>
      <c r="J1504" t="s">
        <v>1736</v>
      </c>
      <c r="K1504" t="s">
        <v>3427</v>
      </c>
      <c r="L1504" t="s">
        <v>9772</v>
      </c>
      <c r="M1504" t="s">
        <v>3133</v>
      </c>
      <c r="N1504" t="s">
        <v>10</v>
      </c>
      <c r="O1504" t="s">
        <v>54</v>
      </c>
      <c r="P1504" t="s">
        <v>946</v>
      </c>
      <c r="Q1504" t="s">
        <v>2663</v>
      </c>
      <c r="R1504" t="s">
        <v>1735</v>
      </c>
    </row>
    <row r="1505" spans="1:18" x14ac:dyDescent="0.25">
      <c r="A1505" s="28" t="str">
        <f t="shared" si="23"/>
        <v>00378522Cordia School6050 Lotts Creek RdHazardKY41701</v>
      </c>
      <c r="B1505" s="29" t="s">
        <v>8225</v>
      </c>
      <c r="C1505" t="s">
        <v>3215</v>
      </c>
      <c r="D1505" t="s">
        <v>7802</v>
      </c>
      <c r="E1505" t="s">
        <v>1755</v>
      </c>
      <c r="F1505" t="s">
        <v>1756</v>
      </c>
      <c r="G1505" t="s">
        <v>1258</v>
      </c>
      <c r="H1505" t="s">
        <v>54</v>
      </c>
      <c r="I1505" t="s">
        <v>1259</v>
      </c>
      <c r="J1505" t="s">
        <v>1736</v>
      </c>
      <c r="K1505" t="s">
        <v>1755</v>
      </c>
      <c r="L1505" t="s">
        <v>9773</v>
      </c>
      <c r="M1505" t="s">
        <v>3133</v>
      </c>
      <c r="N1505" t="s">
        <v>10</v>
      </c>
      <c r="O1505" t="s">
        <v>54</v>
      </c>
      <c r="P1505" t="s">
        <v>946</v>
      </c>
      <c r="Q1505" t="s">
        <v>2663</v>
      </c>
      <c r="R1505" t="s">
        <v>1735</v>
      </c>
    </row>
    <row r="1506" spans="1:18" x14ac:dyDescent="0.25">
      <c r="A1506" s="28" t="str">
        <f t="shared" si="23"/>
        <v>00378522Emmalena Elementary SchoolPo Box 149TinaKY41740</v>
      </c>
      <c r="B1506" s="29" t="s">
        <v>8225</v>
      </c>
      <c r="C1506" t="s">
        <v>3215</v>
      </c>
      <c r="D1506" t="s">
        <v>7803</v>
      </c>
      <c r="E1506" t="s">
        <v>1758</v>
      </c>
      <c r="F1506" t="s">
        <v>4611</v>
      </c>
      <c r="G1506" t="s">
        <v>4612</v>
      </c>
      <c r="H1506" t="s">
        <v>54</v>
      </c>
      <c r="I1506" t="s">
        <v>1759</v>
      </c>
      <c r="J1506" t="s">
        <v>1736</v>
      </c>
      <c r="K1506" t="s">
        <v>1758</v>
      </c>
      <c r="L1506" t="s">
        <v>9774</v>
      </c>
      <c r="M1506" t="s">
        <v>3133</v>
      </c>
      <c r="N1506" t="s">
        <v>10</v>
      </c>
      <c r="O1506" t="s">
        <v>54</v>
      </c>
      <c r="P1506" t="s">
        <v>946</v>
      </c>
      <c r="Q1506" t="s">
        <v>2663</v>
      </c>
      <c r="R1506" t="s">
        <v>1735</v>
      </c>
    </row>
    <row r="1507" spans="1:18" x14ac:dyDescent="0.25">
      <c r="A1507" s="28" t="str">
        <f t="shared" si="23"/>
        <v>00378522Hindman Elementary School875 W Main StHindmanKY41822</v>
      </c>
      <c r="B1507" s="29" t="s">
        <v>8225</v>
      </c>
      <c r="C1507" t="s">
        <v>3215</v>
      </c>
      <c r="D1507" t="s">
        <v>7804</v>
      </c>
      <c r="E1507" t="s">
        <v>1761</v>
      </c>
      <c r="F1507" t="s">
        <v>1762</v>
      </c>
      <c r="G1507" t="s">
        <v>1763</v>
      </c>
      <c r="H1507" t="s">
        <v>54</v>
      </c>
      <c r="I1507" t="s">
        <v>1764</v>
      </c>
      <c r="J1507" t="s">
        <v>1736</v>
      </c>
      <c r="K1507" t="s">
        <v>1761</v>
      </c>
      <c r="L1507" t="s">
        <v>9775</v>
      </c>
      <c r="M1507" t="s">
        <v>3133</v>
      </c>
      <c r="N1507" t="s">
        <v>10</v>
      </c>
      <c r="O1507" t="s">
        <v>54</v>
      </c>
      <c r="P1507" t="s">
        <v>946</v>
      </c>
      <c r="Q1507" t="s">
        <v>2663</v>
      </c>
      <c r="R1507" t="s">
        <v>1735</v>
      </c>
    </row>
    <row r="1508" spans="1:18" x14ac:dyDescent="0.25">
      <c r="A1508" s="28" t="str">
        <f t="shared" si="23"/>
        <v>00378522Jones Fork Elementary SchoolPo Box 129MousieKY41839</v>
      </c>
      <c r="B1508" s="29" t="s">
        <v>8225</v>
      </c>
      <c r="C1508" t="s">
        <v>3215</v>
      </c>
      <c r="D1508" t="s">
        <v>7805</v>
      </c>
      <c r="E1508" t="s">
        <v>1766</v>
      </c>
      <c r="F1508" t="s">
        <v>4270</v>
      </c>
      <c r="G1508" t="s">
        <v>1767</v>
      </c>
      <c r="H1508" t="s">
        <v>54</v>
      </c>
      <c r="I1508" t="s">
        <v>1768</v>
      </c>
      <c r="J1508" t="s">
        <v>1736</v>
      </c>
      <c r="K1508" t="s">
        <v>1766</v>
      </c>
      <c r="L1508" t="s">
        <v>9776</v>
      </c>
      <c r="M1508" t="s">
        <v>3133</v>
      </c>
      <c r="N1508" t="s">
        <v>10</v>
      </c>
      <c r="O1508" t="s">
        <v>54</v>
      </c>
      <c r="P1508" t="s">
        <v>946</v>
      </c>
      <c r="Q1508" t="s">
        <v>2663</v>
      </c>
      <c r="R1508" t="s">
        <v>1735</v>
      </c>
    </row>
    <row r="1509" spans="1:18" x14ac:dyDescent="0.25">
      <c r="A1509" s="28" t="str">
        <f t="shared" si="23"/>
        <v>00378522Carr Creek Elementary School8596 Highway 160 SLittcarrKY41834</v>
      </c>
      <c r="B1509" s="29" t="s">
        <v>8225</v>
      </c>
      <c r="C1509" t="s">
        <v>3215</v>
      </c>
      <c r="D1509" t="s">
        <v>7806</v>
      </c>
      <c r="E1509" t="s">
        <v>1750</v>
      </c>
      <c r="F1509" t="s">
        <v>1751</v>
      </c>
      <c r="G1509" t="s">
        <v>1752</v>
      </c>
      <c r="H1509" t="s">
        <v>54</v>
      </c>
      <c r="I1509" t="s">
        <v>1753</v>
      </c>
      <c r="J1509" t="s">
        <v>1736</v>
      </c>
      <c r="K1509" t="s">
        <v>1750</v>
      </c>
      <c r="L1509" t="s">
        <v>9777</v>
      </c>
      <c r="M1509" t="s">
        <v>3133</v>
      </c>
      <c r="N1509" t="s">
        <v>10</v>
      </c>
      <c r="O1509" t="s">
        <v>54</v>
      </c>
      <c r="P1509" t="s">
        <v>946</v>
      </c>
      <c r="Q1509" t="s">
        <v>2663</v>
      </c>
      <c r="R1509" t="s">
        <v>1735</v>
      </c>
    </row>
    <row r="1510" spans="1:18" x14ac:dyDescent="0.25">
      <c r="A1510" s="28" t="str">
        <f t="shared" si="23"/>
        <v>00378522Beaver Creek Elementary School8000 Highway 7 STopmostKY41862</v>
      </c>
      <c r="B1510" s="29" t="s">
        <v>8225</v>
      </c>
      <c r="C1510" t="s">
        <v>3215</v>
      </c>
      <c r="D1510" t="s">
        <v>7807</v>
      </c>
      <c r="E1510" t="s">
        <v>1745</v>
      </c>
      <c r="F1510" t="s">
        <v>1746</v>
      </c>
      <c r="G1510" t="s">
        <v>1747</v>
      </c>
      <c r="H1510" t="s">
        <v>54</v>
      </c>
      <c r="I1510" t="s">
        <v>1748</v>
      </c>
      <c r="J1510" t="s">
        <v>1736</v>
      </c>
      <c r="K1510" t="s">
        <v>1745</v>
      </c>
      <c r="L1510" t="s">
        <v>9778</v>
      </c>
      <c r="M1510" t="s">
        <v>3133</v>
      </c>
      <c r="N1510" t="s">
        <v>10</v>
      </c>
      <c r="O1510" t="s">
        <v>54</v>
      </c>
      <c r="P1510" t="s">
        <v>946</v>
      </c>
      <c r="Q1510" t="s">
        <v>2663</v>
      </c>
      <c r="R1510" t="s">
        <v>1735</v>
      </c>
    </row>
    <row r="1511" spans="1:18" x14ac:dyDescent="0.25">
      <c r="A1511" s="28" t="str">
        <f t="shared" si="23"/>
        <v>00378522Freedom Elementary School831 North DrHopkinsvilleKY42240</v>
      </c>
      <c r="B1511" s="29" t="s">
        <v>8225</v>
      </c>
      <c r="C1511" t="s">
        <v>3215</v>
      </c>
      <c r="D1511" t="s">
        <v>7808</v>
      </c>
      <c r="E1511" t="s">
        <v>372</v>
      </c>
      <c r="F1511" t="s">
        <v>521</v>
      </c>
      <c r="G1511" t="s">
        <v>522</v>
      </c>
      <c r="H1511" t="s">
        <v>54</v>
      </c>
      <c r="I1511" t="s">
        <v>523</v>
      </c>
      <c r="J1511" t="s">
        <v>1736</v>
      </c>
      <c r="K1511" t="s">
        <v>372</v>
      </c>
      <c r="L1511" t="s">
        <v>9779</v>
      </c>
      <c r="M1511" t="s">
        <v>3133</v>
      </c>
      <c r="N1511" t="s">
        <v>10</v>
      </c>
      <c r="O1511" t="s">
        <v>54</v>
      </c>
      <c r="P1511" t="s">
        <v>946</v>
      </c>
      <c r="Q1511" t="s">
        <v>2663</v>
      </c>
      <c r="R1511" t="s">
        <v>1735</v>
      </c>
    </row>
    <row r="1512" spans="1:18" x14ac:dyDescent="0.25">
      <c r="A1512" s="28" t="str">
        <f t="shared" si="23"/>
        <v>00378522Salem ES1409 S Highway 76Russell SpgsKY42642</v>
      </c>
      <c r="B1512" s="29" t="s">
        <v>8225</v>
      </c>
      <c r="C1512" t="s">
        <v>3215</v>
      </c>
      <c r="D1512" t="s">
        <v>7809</v>
      </c>
      <c r="E1512" t="s">
        <v>5066</v>
      </c>
      <c r="F1512" t="s">
        <v>2589</v>
      </c>
      <c r="G1512" t="s">
        <v>2586</v>
      </c>
      <c r="H1512" t="s">
        <v>54</v>
      </c>
      <c r="I1512" t="s">
        <v>2587</v>
      </c>
      <c r="J1512" t="s">
        <v>1736</v>
      </c>
      <c r="K1512" t="s">
        <v>5066</v>
      </c>
      <c r="L1512" t="s">
        <v>9780</v>
      </c>
      <c r="M1512" t="s">
        <v>3133</v>
      </c>
      <c r="N1512" t="s">
        <v>10</v>
      </c>
      <c r="O1512" t="s">
        <v>54</v>
      </c>
      <c r="P1512" t="s">
        <v>946</v>
      </c>
      <c r="Q1512" t="s">
        <v>2663</v>
      </c>
      <c r="R1512" t="s">
        <v>1735</v>
      </c>
    </row>
    <row r="1513" spans="1:18" x14ac:dyDescent="0.25">
      <c r="A1513" s="28" t="str">
        <f t="shared" si="23"/>
        <v>00378522Russell Springs ES1554 N Highway 127Russell SpgsKY42642</v>
      </c>
      <c r="B1513" s="29" t="s">
        <v>8225</v>
      </c>
      <c r="C1513" t="s">
        <v>3215</v>
      </c>
      <c r="D1513" t="s">
        <v>7810</v>
      </c>
      <c r="E1513" t="s">
        <v>5065</v>
      </c>
      <c r="F1513" t="s">
        <v>2585</v>
      </c>
      <c r="G1513" t="s">
        <v>2586</v>
      </c>
      <c r="H1513" t="s">
        <v>54</v>
      </c>
      <c r="I1513" t="s">
        <v>2587</v>
      </c>
      <c r="J1513" t="s">
        <v>1736</v>
      </c>
      <c r="K1513" t="s">
        <v>5065</v>
      </c>
      <c r="L1513" t="s">
        <v>9781</v>
      </c>
      <c r="M1513" t="s">
        <v>3133</v>
      </c>
      <c r="N1513" t="s">
        <v>10</v>
      </c>
      <c r="O1513" t="s">
        <v>54</v>
      </c>
      <c r="P1513" t="s">
        <v>946</v>
      </c>
      <c r="Q1513" t="s">
        <v>2663</v>
      </c>
      <c r="R1513" t="s">
        <v>1735</v>
      </c>
    </row>
    <row r="1514" spans="1:18" x14ac:dyDescent="0.25">
      <c r="A1514" s="28" t="str">
        <f t="shared" si="23"/>
        <v>00378522Jamestown Elementary School342 S Main StJamestownKY42629</v>
      </c>
      <c r="B1514" s="29" t="s">
        <v>8225</v>
      </c>
      <c r="C1514" t="s">
        <v>3215</v>
      </c>
      <c r="D1514" t="s">
        <v>7811</v>
      </c>
      <c r="E1514" t="s">
        <v>2580</v>
      </c>
      <c r="F1514" t="s">
        <v>2581</v>
      </c>
      <c r="G1514" t="s">
        <v>2582</v>
      </c>
      <c r="H1514" t="s">
        <v>54</v>
      </c>
      <c r="I1514" t="s">
        <v>2583</v>
      </c>
      <c r="J1514" t="s">
        <v>1736</v>
      </c>
      <c r="K1514" t="s">
        <v>2580</v>
      </c>
      <c r="L1514" t="s">
        <v>9782</v>
      </c>
      <c r="M1514" t="s">
        <v>3133</v>
      </c>
      <c r="N1514" t="s">
        <v>10</v>
      </c>
      <c r="O1514" t="s">
        <v>54</v>
      </c>
      <c r="P1514" t="s">
        <v>946</v>
      </c>
      <c r="Q1514" t="s">
        <v>2663</v>
      </c>
      <c r="R1514" t="s">
        <v>1735</v>
      </c>
    </row>
    <row r="1515" spans="1:18" x14ac:dyDescent="0.25">
      <c r="A1515" s="28" t="str">
        <f t="shared" si="23"/>
        <v>00378522Robert B Turner ES1411 Fox Creek RdLawrenceburgKY40342</v>
      </c>
      <c r="B1515" s="29" t="s">
        <v>8225</v>
      </c>
      <c r="C1515" t="s">
        <v>3215</v>
      </c>
      <c r="D1515" t="s">
        <v>7812</v>
      </c>
      <c r="E1515" t="s">
        <v>4084</v>
      </c>
      <c r="F1515" t="s">
        <v>78</v>
      </c>
      <c r="G1515" t="s">
        <v>75</v>
      </c>
      <c r="H1515" t="s">
        <v>54</v>
      </c>
      <c r="I1515" t="s">
        <v>76</v>
      </c>
      <c r="J1515" t="s">
        <v>1736</v>
      </c>
      <c r="K1515" t="s">
        <v>4084</v>
      </c>
      <c r="L1515" t="s">
        <v>9783</v>
      </c>
      <c r="M1515" t="s">
        <v>3133</v>
      </c>
      <c r="N1515" t="s">
        <v>10</v>
      </c>
      <c r="O1515" t="s">
        <v>54</v>
      </c>
      <c r="P1515" t="s">
        <v>946</v>
      </c>
      <c r="Q1515" t="s">
        <v>2663</v>
      </c>
      <c r="R1515" t="s">
        <v>1735</v>
      </c>
    </row>
    <row r="1516" spans="1:18" x14ac:dyDescent="0.25">
      <c r="A1516" s="28" t="str">
        <f t="shared" si="23"/>
        <v>00378522Rosa Parks ES1251 Beaumont Centre LnLexingtonKY40513</v>
      </c>
      <c r="B1516" s="29" t="s">
        <v>8225</v>
      </c>
      <c r="C1516" t="s">
        <v>3215</v>
      </c>
      <c r="D1516" t="s">
        <v>7813</v>
      </c>
      <c r="E1516" t="s">
        <v>4239</v>
      </c>
      <c r="F1516" t="s">
        <v>857</v>
      </c>
      <c r="G1516" t="s">
        <v>776</v>
      </c>
      <c r="H1516" t="s">
        <v>54</v>
      </c>
      <c r="I1516" t="s">
        <v>858</v>
      </c>
      <c r="J1516" t="s">
        <v>1736</v>
      </c>
      <c r="K1516" t="s">
        <v>4239</v>
      </c>
      <c r="L1516" t="s">
        <v>9784</v>
      </c>
      <c r="M1516" t="s">
        <v>3133</v>
      </c>
      <c r="N1516" t="s">
        <v>10</v>
      </c>
      <c r="O1516" t="s">
        <v>54</v>
      </c>
      <c r="P1516" t="s">
        <v>946</v>
      </c>
      <c r="Q1516" t="s">
        <v>2663</v>
      </c>
      <c r="R1516" t="s">
        <v>1735</v>
      </c>
    </row>
    <row r="1517" spans="1:18" x14ac:dyDescent="0.25">
      <c r="A1517" s="28" t="str">
        <f t="shared" si="23"/>
        <v>00378522Maxwell Spanish Immersion Sch301 Woodland AveLexingtonKY40508</v>
      </c>
      <c r="B1517" s="29" t="s">
        <v>8225</v>
      </c>
      <c r="C1517" t="s">
        <v>3215</v>
      </c>
      <c r="D1517" t="s">
        <v>7814</v>
      </c>
      <c r="E1517" t="s">
        <v>845</v>
      </c>
      <c r="F1517" t="s">
        <v>846</v>
      </c>
      <c r="G1517" t="s">
        <v>776</v>
      </c>
      <c r="H1517" t="s">
        <v>54</v>
      </c>
      <c r="I1517" t="s">
        <v>792</v>
      </c>
      <c r="J1517" t="s">
        <v>1736</v>
      </c>
      <c r="K1517" t="s">
        <v>845</v>
      </c>
      <c r="L1517" t="s">
        <v>9785</v>
      </c>
      <c r="M1517" t="s">
        <v>3133</v>
      </c>
      <c r="N1517" t="s">
        <v>10</v>
      </c>
      <c r="O1517" t="s">
        <v>54</v>
      </c>
      <c r="P1517" t="s">
        <v>946</v>
      </c>
      <c r="Q1517" t="s">
        <v>2663</v>
      </c>
      <c r="R1517" t="s">
        <v>1735</v>
      </c>
    </row>
    <row r="1518" spans="1:18" x14ac:dyDescent="0.25">
      <c r="A1518" s="28" t="str">
        <f t="shared" si="23"/>
        <v>00378522Northern Elementary School340 Rookwood PkwyLexingtonKY40505</v>
      </c>
      <c r="B1518" s="29" t="s">
        <v>8225</v>
      </c>
      <c r="C1518" t="s">
        <v>3215</v>
      </c>
      <c r="D1518" t="s">
        <v>7815</v>
      </c>
      <c r="E1518" t="s">
        <v>851</v>
      </c>
      <c r="F1518" t="s">
        <v>852</v>
      </c>
      <c r="G1518" t="s">
        <v>776</v>
      </c>
      <c r="H1518" t="s">
        <v>54</v>
      </c>
      <c r="I1518" t="s">
        <v>781</v>
      </c>
      <c r="J1518" t="s">
        <v>1736</v>
      </c>
      <c r="K1518" t="s">
        <v>851</v>
      </c>
      <c r="L1518" t="s">
        <v>9786</v>
      </c>
      <c r="M1518" t="s">
        <v>3133</v>
      </c>
      <c r="N1518" t="s">
        <v>10</v>
      </c>
      <c r="O1518" t="s">
        <v>54</v>
      </c>
      <c r="P1518" t="s">
        <v>946</v>
      </c>
      <c r="Q1518" t="s">
        <v>2663</v>
      </c>
      <c r="R1518" t="s">
        <v>1735</v>
      </c>
    </row>
    <row r="1519" spans="1:18" x14ac:dyDescent="0.25">
      <c r="A1519" s="28" t="str">
        <f t="shared" si="23"/>
        <v>00378522Cassidy Elementary School1125 Tates Creek RdLexingtonKY40502</v>
      </c>
      <c r="B1519" s="29" t="s">
        <v>8225</v>
      </c>
      <c r="C1519" t="s">
        <v>3215</v>
      </c>
      <c r="D1519" t="s">
        <v>7816</v>
      </c>
      <c r="E1519" t="s">
        <v>801</v>
      </c>
      <c r="F1519" t="s">
        <v>802</v>
      </c>
      <c r="G1519" t="s">
        <v>776</v>
      </c>
      <c r="H1519" t="s">
        <v>54</v>
      </c>
      <c r="I1519" t="s">
        <v>785</v>
      </c>
      <c r="J1519" t="s">
        <v>1736</v>
      </c>
      <c r="K1519" t="s">
        <v>801</v>
      </c>
      <c r="L1519" t="s">
        <v>9787</v>
      </c>
      <c r="M1519" t="s">
        <v>3133</v>
      </c>
      <c r="N1519" t="s">
        <v>10</v>
      </c>
      <c r="O1519" t="s">
        <v>54</v>
      </c>
      <c r="P1519" t="s">
        <v>946</v>
      </c>
      <c r="Q1519" t="s">
        <v>2663</v>
      </c>
      <c r="R1519" t="s">
        <v>1735</v>
      </c>
    </row>
    <row r="1520" spans="1:18" x14ac:dyDescent="0.25">
      <c r="A1520" s="28" t="str">
        <f t="shared" si="23"/>
        <v>00378522Sandersville ES3025 Sandersville RdLexingtonKY40511</v>
      </c>
      <c r="B1520" s="29" t="s">
        <v>8225</v>
      </c>
      <c r="C1520" t="s">
        <v>3215</v>
      </c>
      <c r="D1520" t="s">
        <v>7817</v>
      </c>
      <c r="E1520" t="s">
        <v>4241</v>
      </c>
      <c r="F1520" t="s">
        <v>862</v>
      </c>
      <c r="G1520" t="s">
        <v>776</v>
      </c>
      <c r="H1520" t="s">
        <v>54</v>
      </c>
      <c r="I1520" t="s">
        <v>810</v>
      </c>
      <c r="J1520" t="s">
        <v>1736</v>
      </c>
      <c r="K1520" t="s">
        <v>4241</v>
      </c>
      <c r="L1520" t="s">
        <v>9788</v>
      </c>
      <c r="M1520" t="s">
        <v>3133</v>
      </c>
      <c r="N1520" t="s">
        <v>10</v>
      </c>
      <c r="O1520" t="s">
        <v>54</v>
      </c>
      <c r="P1520" t="s">
        <v>946</v>
      </c>
      <c r="Q1520" t="s">
        <v>2663</v>
      </c>
      <c r="R1520" t="s">
        <v>1735</v>
      </c>
    </row>
    <row r="1521" spans="1:18" x14ac:dyDescent="0.25">
      <c r="A1521" s="28" t="str">
        <f t="shared" si="23"/>
        <v>00378522Liberty Elementary School2585 Liberty RdLexingtonKY40509</v>
      </c>
      <c r="B1521" s="29" t="s">
        <v>8225</v>
      </c>
      <c r="C1521" t="s">
        <v>3215</v>
      </c>
      <c r="D1521" t="s">
        <v>7818</v>
      </c>
      <c r="E1521" t="s">
        <v>6</v>
      </c>
      <c r="F1521" t="s">
        <v>840</v>
      </c>
      <c r="G1521" t="s">
        <v>776</v>
      </c>
      <c r="H1521" t="s">
        <v>54</v>
      </c>
      <c r="I1521" t="s">
        <v>789</v>
      </c>
      <c r="J1521" t="s">
        <v>1736</v>
      </c>
      <c r="K1521" t="s">
        <v>6</v>
      </c>
      <c r="L1521" t="s">
        <v>9789</v>
      </c>
      <c r="M1521" t="s">
        <v>3133</v>
      </c>
      <c r="N1521" t="s">
        <v>10</v>
      </c>
      <c r="O1521" t="s">
        <v>54</v>
      </c>
      <c r="P1521" t="s">
        <v>946</v>
      </c>
      <c r="Q1521" t="s">
        <v>2663</v>
      </c>
      <c r="R1521" t="s">
        <v>1735</v>
      </c>
    </row>
    <row r="1522" spans="1:18" x14ac:dyDescent="0.25">
      <c r="A1522" s="28" t="str">
        <f t="shared" si="23"/>
        <v>00378522Glendover Elementary School710 Glendover RdLexingtonKY40502</v>
      </c>
      <c r="B1522" s="29" t="s">
        <v>8225</v>
      </c>
      <c r="C1522" t="s">
        <v>3215</v>
      </c>
      <c r="D1522" t="s">
        <v>7819</v>
      </c>
      <c r="E1522" t="s">
        <v>824</v>
      </c>
      <c r="F1522" t="s">
        <v>825</v>
      </c>
      <c r="G1522" t="s">
        <v>776</v>
      </c>
      <c r="H1522" t="s">
        <v>54</v>
      </c>
      <c r="I1522" t="s">
        <v>785</v>
      </c>
      <c r="J1522" t="s">
        <v>1736</v>
      </c>
      <c r="K1522" t="s">
        <v>824</v>
      </c>
      <c r="L1522" t="s">
        <v>9790</v>
      </c>
      <c r="M1522" t="s">
        <v>3133</v>
      </c>
      <c r="N1522" t="s">
        <v>10</v>
      </c>
      <c r="O1522" t="s">
        <v>54</v>
      </c>
      <c r="P1522" t="s">
        <v>946</v>
      </c>
      <c r="Q1522" t="s">
        <v>2663</v>
      </c>
      <c r="R1522" t="s">
        <v>1735</v>
      </c>
    </row>
    <row r="1523" spans="1:18" x14ac:dyDescent="0.25">
      <c r="A1523" s="28" t="str">
        <f t="shared" si="23"/>
        <v>00378522Deep Springs Elementary School1919 Brynell DrLexingtonKY40505</v>
      </c>
      <c r="B1523" s="29" t="s">
        <v>8225</v>
      </c>
      <c r="C1523" t="s">
        <v>3215</v>
      </c>
      <c r="D1523" t="s">
        <v>7820</v>
      </c>
      <c r="E1523" t="s">
        <v>812</v>
      </c>
      <c r="F1523" t="s">
        <v>813</v>
      </c>
      <c r="G1523" t="s">
        <v>776</v>
      </c>
      <c r="H1523" t="s">
        <v>54</v>
      </c>
      <c r="I1523" t="s">
        <v>781</v>
      </c>
      <c r="J1523" t="s">
        <v>1736</v>
      </c>
      <c r="K1523" t="s">
        <v>812</v>
      </c>
      <c r="L1523" t="s">
        <v>9791</v>
      </c>
      <c r="M1523" t="s">
        <v>3133</v>
      </c>
      <c r="N1523" t="s">
        <v>10</v>
      </c>
      <c r="O1523" t="s">
        <v>54</v>
      </c>
      <c r="P1523" t="s">
        <v>946</v>
      </c>
      <c r="Q1523" t="s">
        <v>2663</v>
      </c>
      <c r="R1523" t="s">
        <v>1735</v>
      </c>
    </row>
    <row r="1524" spans="1:18" x14ac:dyDescent="0.25">
      <c r="A1524" s="28" t="str">
        <f t="shared" si="23"/>
        <v>00378522Athens-Chilesburg Elem School930 Jouett Creek DrLexingtonKY40509</v>
      </c>
      <c r="B1524" s="29" t="s">
        <v>8225</v>
      </c>
      <c r="C1524" t="s">
        <v>3215</v>
      </c>
      <c r="D1524" t="s">
        <v>7821</v>
      </c>
      <c r="E1524" t="s">
        <v>787</v>
      </c>
      <c r="F1524" t="s">
        <v>788</v>
      </c>
      <c r="G1524" t="s">
        <v>776</v>
      </c>
      <c r="H1524" t="s">
        <v>54</v>
      </c>
      <c r="I1524" t="s">
        <v>789</v>
      </c>
      <c r="J1524" t="s">
        <v>1736</v>
      </c>
      <c r="K1524" t="s">
        <v>787</v>
      </c>
      <c r="L1524" t="s">
        <v>9792</v>
      </c>
      <c r="M1524" t="s">
        <v>3133</v>
      </c>
      <c r="N1524" t="s">
        <v>10</v>
      </c>
      <c r="O1524" t="s">
        <v>54</v>
      </c>
      <c r="P1524" t="s">
        <v>946</v>
      </c>
      <c r="Q1524" t="s">
        <v>2663</v>
      </c>
      <c r="R1524" t="s">
        <v>1735</v>
      </c>
    </row>
    <row r="1525" spans="1:18" x14ac:dyDescent="0.25">
      <c r="A1525" s="28" t="str">
        <f t="shared" si="23"/>
        <v>00378522Meadowthorpe Elementary School1710 N Forbes RdLexingtonKY40511</v>
      </c>
      <c r="B1525" s="29" t="s">
        <v>8225</v>
      </c>
      <c r="C1525" t="s">
        <v>3215</v>
      </c>
      <c r="D1525" t="s">
        <v>7822</v>
      </c>
      <c r="E1525" t="s">
        <v>848</v>
      </c>
      <c r="F1525" t="s">
        <v>849</v>
      </c>
      <c r="G1525" t="s">
        <v>776</v>
      </c>
      <c r="H1525" t="s">
        <v>54</v>
      </c>
      <c r="I1525" t="s">
        <v>810</v>
      </c>
      <c r="J1525" t="s">
        <v>1736</v>
      </c>
      <c r="K1525" t="s">
        <v>848</v>
      </c>
      <c r="L1525" t="s">
        <v>9793</v>
      </c>
      <c r="M1525" t="s">
        <v>3133</v>
      </c>
      <c r="N1525" t="s">
        <v>10</v>
      </c>
      <c r="O1525" t="s">
        <v>54</v>
      </c>
      <c r="P1525" t="s">
        <v>946</v>
      </c>
      <c r="Q1525" t="s">
        <v>2663</v>
      </c>
      <c r="R1525" t="s">
        <v>1735</v>
      </c>
    </row>
    <row r="1526" spans="1:18" x14ac:dyDescent="0.25">
      <c r="A1526" s="28" t="str">
        <f t="shared" si="23"/>
        <v>00378522Veterans Park Elem School4351 Clearwater WayLexingtonKY40515</v>
      </c>
      <c r="B1526" s="29" t="s">
        <v>8225</v>
      </c>
      <c r="C1526" t="s">
        <v>3215</v>
      </c>
      <c r="D1526" t="s">
        <v>7823</v>
      </c>
      <c r="E1526" t="s">
        <v>877</v>
      </c>
      <c r="F1526" t="s">
        <v>878</v>
      </c>
      <c r="G1526" t="s">
        <v>776</v>
      </c>
      <c r="H1526" t="s">
        <v>54</v>
      </c>
      <c r="I1526" t="s">
        <v>869</v>
      </c>
      <c r="J1526" t="s">
        <v>1736</v>
      </c>
      <c r="K1526" t="s">
        <v>877</v>
      </c>
      <c r="L1526" t="s">
        <v>9794</v>
      </c>
      <c r="M1526" t="s">
        <v>3133</v>
      </c>
      <c r="N1526" t="s">
        <v>10</v>
      </c>
      <c r="O1526" t="s">
        <v>54</v>
      </c>
      <c r="P1526" t="s">
        <v>946</v>
      </c>
      <c r="Q1526" t="s">
        <v>2663</v>
      </c>
      <c r="R1526" t="s">
        <v>1735</v>
      </c>
    </row>
    <row r="1527" spans="1:18" x14ac:dyDescent="0.25">
      <c r="A1527" s="28" t="str">
        <f t="shared" si="23"/>
        <v>00378522Cardinal Valley Elem School218 Mandalay RdLexingtonKY40504</v>
      </c>
      <c r="B1527" s="29" t="s">
        <v>8225</v>
      </c>
      <c r="C1527" t="s">
        <v>3215</v>
      </c>
      <c r="D1527" t="s">
        <v>7824</v>
      </c>
      <c r="E1527" t="s">
        <v>797</v>
      </c>
      <c r="F1527" t="s">
        <v>798</v>
      </c>
      <c r="G1527" t="s">
        <v>776</v>
      </c>
      <c r="H1527" t="s">
        <v>54</v>
      </c>
      <c r="I1527" t="s">
        <v>799</v>
      </c>
      <c r="J1527" t="s">
        <v>1736</v>
      </c>
      <c r="K1527" t="s">
        <v>797</v>
      </c>
      <c r="L1527" t="s">
        <v>9795</v>
      </c>
      <c r="M1527" t="s">
        <v>3133</v>
      </c>
      <c r="N1527" t="s">
        <v>10</v>
      </c>
      <c r="O1527" t="s">
        <v>54</v>
      </c>
      <c r="P1527" t="s">
        <v>946</v>
      </c>
      <c r="Q1527" t="s">
        <v>2663</v>
      </c>
      <c r="R1527" t="s">
        <v>1735</v>
      </c>
    </row>
    <row r="1528" spans="1:18" x14ac:dyDescent="0.25">
      <c r="A1528" s="28" t="str">
        <f t="shared" si="23"/>
        <v>00378522Colony Elementary School3656 Somerset RdLondonKY40741</v>
      </c>
      <c r="B1528" s="29" t="s">
        <v>8225</v>
      </c>
      <c r="C1528" t="s">
        <v>3215</v>
      </c>
      <c r="D1528" t="s">
        <v>7825</v>
      </c>
      <c r="E1528" t="s">
        <v>1816</v>
      </c>
      <c r="F1528" t="s">
        <v>1817</v>
      </c>
      <c r="G1528" t="s">
        <v>1806</v>
      </c>
      <c r="H1528" t="s">
        <v>54</v>
      </c>
      <c r="I1528" t="s">
        <v>1807</v>
      </c>
      <c r="J1528" t="s">
        <v>1736</v>
      </c>
      <c r="K1528" t="s">
        <v>1816</v>
      </c>
      <c r="L1528" t="s">
        <v>9796</v>
      </c>
      <c r="M1528" t="s">
        <v>3133</v>
      </c>
      <c r="N1528" t="s">
        <v>10</v>
      </c>
      <c r="O1528" t="s">
        <v>54</v>
      </c>
      <c r="P1528" t="s">
        <v>946</v>
      </c>
      <c r="Q1528" t="s">
        <v>2663</v>
      </c>
      <c r="R1528" t="s">
        <v>1735</v>
      </c>
    </row>
    <row r="1529" spans="1:18" x14ac:dyDescent="0.25">
      <c r="A1529" s="28" t="str">
        <f t="shared" si="23"/>
        <v>00378522Fallsburg Elementary School6869 N Highway 3LouisaKY41230</v>
      </c>
      <c r="B1529" s="29" t="s">
        <v>8225</v>
      </c>
      <c r="C1529" t="s">
        <v>3215</v>
      </c>
      <c r="D1529" t="s">
        <v>7826</v>
      </c>
      <c r="E1529" t="s">
        <v>1848</v>
      </c>
      <c r="F1529" t="s">
        <v>1849</v>
      </c>
      <c r="G1529" t="s">
        <v>1850</v>
      </c>
      <c r="H1529" t="s">
        <v>54</v>
      </c>
      <c r="I1529" t="s">
        <v>1851</v>
      </c>
      <c r="J1529" t="s">
        <v>1736</v>
      </c>
      <c r="K1529" t="s">
        <v>1848</v>
      </c>
      <c r="L1529" t="s">
        <v>9797</v>
      </c>
      <c r="M1529" t="s">
        <v>3133</v>
      </c>
      <c r="N1529" t="s">
        <v>10</v>
      </c>
      <c r="O1529" t="s">
        <v>54</v>
      </c>
      <c r="P1529" t="s">
        <v>946</v>
      </c>
      <c r="Q1529" t="s">
        <v>2663</v>
      </c>
      <c r="R1529" t="s">
        <v>1735</v>
      </c>
    </row>
    <row r="1530" spans="1:18" x14ac:dyDescent="0.25">
      <c r="A1530" s="28" t="str">
        <f t="shared" si="23"/>
        <v>00378522Western Day Treatment Program1900 S 7th StLouisvilleKY40208</v>
      </c>
      <c r="B1530" s="29" t="s">
        <v>8225</v>
      </c>
      <c r="C1530" t="s">
        <v>3215</v>
      </c>
      <c r="D1530" t="s">
        <v>7827</v>
      </c>
      <c r="E1530" t="s">
        <v>1640</v>
      </c>
      <c r="F1530" t="s">
        <v>1566</v>
      </c>
      <c r="G1530" t="s">
        <v>382</v>
      </c>
      <c r="H1530" t="s">
        <v>54</v>
      </c>
      <c r="I1530" t="s">
        <v>1423</v>
      </c>
      <c r="J1530" t="s">
        <v>1736</v>
      </c>
      <c r="K1530" t="s">
        <v>1640</v>
      </c>
      <c r="L1530" t="s">
        <v>9798</v>
      </c>
      <c r="M1530" t="s">
        <v>3133</v>
      </c>
      <c r="N1530" t="s">
        <v>10</v>
      </c>
      <c r="O1530" t="s">
        <v>54</v>
      </c>
      <c r="P1530" t="s">
        <v>946</v>
      </c>
      <c r="Q1530" t="s">
        <v>2663</v>
      </c>
      <c r="R1530" t="s">
        <v>1735</v>
      </c>
    </row>
    <row r="1531" spans="1:18" x14ac:dyDescent="0.25">
      <c r="A1531" s="28" t="str">
        <f t="shared" si="23"/>
        <v>00378522Atkinson Academy2811 Duncan StLouisvilleKY40212</v>
      </c>
      <c r="B1531" s="29" t="s">
        <v>8225</v>
      </c>
      <c r="C1531" t="s">
        <v>3215</v>
      </c>
      <c r="D1531" t="s">
        <v>7828</v>
      </c>
      <c r="E1531" t="s">
        <v>1369</v>
      </c>
      <c r="F1531" t="s">
        <v>1370</v>
      </c>
      <c r="G1531" t="s">
        <v>382</v>
      </c>
      <c r="H1531" t="s">
        <v>54</v>
      </c>
      <c r="I1531" t="s">
        <v>1371</v>
      </c>
      <c r="J1531" t="s">
        <v>1736</v>
      </c>
      <c r="K1531" t="s">
        <v>1369</v>
      </c>
      <c r="L1531" t="s">
        <v>9799</v>
      </c>
      <c r="M1531" t="s">
        <v>3133</v>
      </c>
      <c r="N1531" t="s">
        <v>10</v>
      </c>
      <c r="O1531" t="s">
        <v>54</v>
      </c>
      <c r="P1531" t="s">
        <v>946</v>
      </c>
      <c r="Q1531" t="s">
        <v>2663</v>
      </c>
      <c r="R1531" t="s">
        <v>1735</v>
      </c>
    </row>
    <row r="1532" spans="1:18" x14ac:dyDescent="0.25">
      <c r="A1532" s="28" t="str">
        <f t="shared" ref="A1532:A1595" si="24">R1532&amp;K1532&amp;F1532&amp;G1532&amp;H1532&amp;I1532</f>
        <v>00378522Alex R Kennedy ES4515 Taylorsville RdLouisvilleKY40220</v>
      </c>
      <c r="B1532" s="29" t="s">
        <v>8225</v>
      </c>
      <c r="C1532" t="s">
        <v>3215</v>
      </c>
      <c r="D1532" t="s">
        <v>7829</v>
      </c>
      <c r="E1532" t="s">
        <v>4418</v>
      </c>
      <c r="F1532" t="s">
        <v>1366</v>
      </c>
      <c r="G1532" t="s">
        <v>382</v>
      </c>
      <c r="H1532" t="s">
        <v>54</v>
      </c>
      <c r="I1532" t="s">
        <v>1367</v>
      </c>
      <c r="J1532" t="s">
        <v>1736</v>
      </c>
      <c r="K1532" t="s">
        <v>4418</v>
      </c>
      <c r="L1532" t="s">
        <v>9800</v>
      </c>
      <c r="M1532" t="s">
        <v>3133</v>
      </c>
      <c r="N1532" t="s">
        <v>10</v>
      </c>
      <c r="O1532" t="s">
        <v>54</v>
      </c>
      <c r="P1532" t="s">
        <v>946</v>
      </c>
      <c r="Q1532" t="s">
        <v>2663</v>
      </c>
      <c r="R1532" t="s">
        <v>1735</v>
      </c>
    </row>
    <row r="1533" spans="1:18" x14ac:dyDescent="0.25">
      <c r="A1533" s="28" t="str">
        <f t="shared" si="24"/>
        <v>00378522Robertson Co School1760 Sardis RdMount OlivetKY41064</v>
      </c>
      <c r="B1533" s="29" t="s">
        <v>8225</v>
      </c>
      <c r="C1533" t="s">
        <v>3215</v>
      </c>
      <c r="D1533" t="s">
        <v>7830</v>
      </c>
      <c r="E1533" t="s">
        <v>2543</v>
      </c>
      <c r="F1533" t="s">
        <v>2544</v>
      </c>
      <c r="G1533" t="s">
        <v>2545</v>
      </c>
      <c r="H1533" t="s">
        <v>54</v>
      </c>
      <c r="I1533" t="s">
        <v>2546</v>
      </c>
      <c r="J1533" t="s">
        <v>1736</v>
      </c>
      <c r="K1533" t="s">
        <v>2543</v>
      </c>
      <c r="L1533" t="s">
        <v>9801</v>
      </c>
      <c r="M1533" t="s">
        <v>3133</v>
      </c>
      <c r="N1533" t="s">
        <v>10</v>
      </c>
      <c r="O1533" t="s">
        <v>54</v>
      </c>
      <c r="P1533" t="s">
        <v>946</v>
      </c>
      <c r="Q1533" t="s">
        <v>2663</v>
      </c>
      <c r="R1533" t="s">
        <v>1735</v>
      </c>
    </row>
    <row r="1534" spans="1:18" x14ac:dyDescent="0.25">
      <c r="A1534" s="28" t="str">
        <f t="shared" si="24"/>
        <v>00378522Bonnieville Elementary School7874 N Dixie HwyBonnievilleKY42713</v>
      </c>
      <c r="B1534" s="29" t="s">
        <v>8225</v>
      </c>
      <c r="C1534" t="s">
        <v>3215</v>
      </c>
      <c r="D1534" t="s">
        <v>7831</v>
      </c>
      <c r="E1534" t="s">
        <v>1230</v>
      </c>
      <c r="F1534" t="s">
        <v>1231</v>
      </c>
      <c r="G1534" t="s">
        <v>1232</v>
      </c>
      <c r="H1534" t="s">
        <v>54</v>
      </c>
      <c r="I1534" t="s">
        <v>1233</v>
      </c>
      <c r="J1534" t="s">
        <v>1736</v>
      </c>
      <c r="K1534" t="s">
        <v>1230</v>
      </c>
      <c r="L1534" t="s">
        <v>9802</v>
      </c>
      <c r="M1534" t="s">
        <v>3133</v>
      </c>
      <c r="N1534" t="s">
        <v>10</v>
      </c>
      <c r="O1534" t="s">
        <v>54</v>
      </c>
      <c r="P1534" t="s">
        <v>946</v>
      </c>
      <c r="Q1534" t="s">
        <v>2663</v>
      </c>
      <c r="R1534" t="s">
        <v>1735</v>
      </c>
    </row>
    <row r="1535" spans="1:18" x14ac:dyDescent="0.25">
      <c r="A1535" s="28" t="str">
        <f t="shared" si="24"/>
        <v>00378522Cub Run Elementary School170 E Gap Hill RdCub RunKY42729</v>
      </c>
      <c r="B1535" s="29" t="s">
        <v>8225</v>
      </c>
      <c r="C1535" t="s">
        <v>3215</v>
      </c>
      <c r="D1535" t="s">
        <v>7832</v>
      </c>
      <c r="E1535" t="s">
        <v>1235</v>
      </c>
      <c r="F1535" t="s">
        <v>1236</v>
      </c>
      <c r="G1535" t="s">
        <v>1237</v>
      </c>
      <c r="H1535" t="s">
        <v>54</v>
      </c>
      <c r="I1535" t="s">
        <v>1238</v>
      </c>
      <c r="J1535" t="s">
        <v>1736</v>
      </c>
      <c r="K1535" t="s">
        <v>1235</v>
      </c>
      <c r="L1535" t="s">
        <v>9803</v>
      </c>
      <c r="M1535" t="s">
        <v>3133</v>
      </c>
      <c r="N1535" t="s">
        <v>10</v>
      </c>
      <c r="O1535" t="s">
        <v>54</v>
      </c>
      <c r="P1535" t="s">
        <v>946</v>
      </c>
      <c r="Q1535" t="s">
        <v>2663</v>
      </c>
      <c r="R1535" t="s">
        <v>1735</v>
      </c>
    </row>
    <row r="1536" spans="1:18" x14ac:dyDescent="0.25">
      <c r="A1536" s="28" t="str">
        <f t="shared" si="24"/>
        <v>00378522Legrande Elementary School70 Legrande School RdHorse CaveKY42749</v>
      </c>
      <c r="B1536" s="29" t="s">
        <v>8225</v>
      </c>
      <c r="C1536" t="s">
        <v>3215</v>
      </c>
      <c r="D1536" t="s">
        <v>7833</v>
      </c>
      <c r="E1536" t="s">
        <v>1240</v>
      </c>
      <c r="F1536" t="s">
        <v>1241</v>
      </c>
      <c r="G1536" t="s">
        <v>1242</v>
      </c>
      <c r="H1536" t="s">
        <v>54</v>
      </c>
      <c r="I1536" t="s">
        <v>1243</v>
      </c>
      <c r="J1536" t="s">
        <v>1736</v>
      </c>
      <c r="K1536" t="s">
        <v>1240</v>
      </c>
      <c r="L1536" t="s">
        <v>9804</v>
      </c>
      <c r="M1536" t="s">
        <v>3133</v>
      </c>
      <c r="N1536" t="s">
        <v>10</v>
      </c>
      <c r="O1536" t="s">
        <v>54</v>
      </c>
      <c r="P1536" t="s">
        <v>946</v>
      </c>
      <c r="Q1536" t="s">
        <v>2663</v>
      </c>
      <c r="R1536" t="s">
        <v>1735</v>
      </c>
    </row>
    <row r="1537" spans="1:18" x14ac:dyDescent="0.25">
      <c r="A1537" s="28" t="str">
        <f t="shared" si="24"/>
        <v>00378522Memorial Elementary School1400 N Jackson HwyHardyvilleKY42746</v>
      </c>
      <c r="B1537" s="29" t="s">
        <v>8225</v>
      </c>
      <c r="C1537" t="s">
        <v>3215</v>
      </c>
      <c r="D1537" t="s">
        <v>7834</v>
      </c>
      <c r="E1537" t="s">
        <v>1245</v>
      </c>
      <c r="F1537" t="s">
        <v>1246</v>
      </c>
      <c r="G1537" t="s">
        <v>1247</v>
      </c>
      <c r="H1537" t="s">
        <v>54</v>
      </c>
      <c r="I1537" t="s">
        <v>1248</v>
      </c>
      <c r="J1537" t="s">
        <v>1736</v>
      </c>
      <c r="K1537" t="s">
        <v>1245</v>
      </c>
      <c r="L1537" t="s">
        <v>9805</v>
      </c>
      <c r="M1537" t="s">
        <v>3133</v>
      </c>
      <c r="N1537" t="s">
        <v>10</v>
      </c>
      <c r="O1537" t="s">
        <v>54</v>
      </c>
      <c r="P1537" t="s">
        <v>946</v>
      </c>
      <c r="Q1537" t="s">
        <v>2663</v>
      </c>
      <c r="R1537" t="s">
        <v>1735</v>
      </c>
    </row>
    <row r="1538" spans="1:18" x14ac:dyDescent="0.25">
      <c r="A1538" s="28" t="str">
        <f t="shared" si="24"/>
        <v>00378522Munfordville Elementary School505 W Union StMunfordvilleKY42765</v>
      </c>
      <c r="B1538" s="29" t="s">
        <v>8225</v>
      </c>
      <c r="C1538" t="s">
        <v>3215</v>
      </c>
      <c r="D1538" t="s">
        <v>7835</v>
      </c>
      <c r="E1538" t="s">
        <v>1250</v>
      </c>
      <c r="F1538" t="s">
        <v>1251</v>
      </c>
      <c r="G1538" t="s">
        <v>1252</v>
      </c>
      <c r="H1538" t="s">
        <v>54</v>
      </c>
      <c r="I1538" t="s">
        <v>1253</v>
      </c>
      <c r="J1538" t="s">
        <v>1736</v>
      </c>
      <c r="K1538" t="s">
        <v>1250</v>
      </c>
      <c r="L1538" t="s">
        <v>9806</v>
      </c>
      <c r="M1538" t="s">
        <v>3133</v>
      </c>
      <c r="N1538" t="s">
        <v>10</v>
      </c>
      <c r="O1538" t="s">
        <v>54</v>
      </c>
      <c r="P1538" t="s">
        <v>946</v>
      </c>
      <c r="Q1538" t="s">
        <v>2663</v>
      </c>
      <c r="R1538" t="s">
        <v>1735</v>
      </c>
    </row>
    <row r="1539" spans="1:18" x14ac:dyDescent="0.25">
      <c r="A1539" s="28" t="str">
        <f t="shared" si="24"/>
        <v>00378522Henry Co Public School Dist326 S Main StNew CastleKY40050</v>
      </c>
      <c r="B1539" s="29" t="s">
        <v>8225</v>
      </c>
      <c r="C1539" t="s">
        <v>3215</v>
      </c>
      <c r="D1539" t="s">
        <v>7836</v>
      </c>
      <c r="E1539" t="s">
        <v>1292</v>
      </c>
      <c r="F1539" t="s">
        <v>3123</v>
      </c>
      <c r="G1539" t="s">
        <v>16</v>
      </c>
      <c r="H1539" t="s">
        <v>54</v>
      </c>
      <c r="I1539" t="s">
        <v>1304</v>
      </c>
      <c r="J1539" t="s">
        <v>1736</v>
      </c>
      <c r="K1539" t="s">
        <v>1292</v>
      </c>
      <c r="L1539" t="s">
        <v>9807</v>
      </c>
      <c r="M1539" t="s">
        <v>3133</v>
      </c>
      <c r="N1539" t="s">
        <v>10</v>
      </c>
      <c r="O1539" t="s">
        <v>54</v>
      </c>
      <c r="P1539" t="s">
        <v>946</v>
      </c>
      <c r="Q1539" t="s">
        <v>2663</v>
      </c>
      <c r="R1539" t="s">
        <v>1735</v>
      </c>
    </row>
    <row r="1540" spans="1:18" x14ac:dyDescent="0.25">
      <c r="A1540" s="28" t="str">
        <f t="shared" si="24"/>
        <v>00378522Campbellsburg Elem School270 Cardinal DrCampbellsburgKY40011</v>
      </c>
      <c r="B1540" s="29" t="s">
        <v>8225</v>
      </c>
      <c r="C1540" t="s">
        <v>3215</v>
      </c>
      <c r="D1540" t="s">
        <v>7837</v>
      </c>
      <c r="E1540" t="s">
        <v>1294</v>
      </c>
      <c r="F1540" t="s">
        <v>1295</v>
      </c>
      <c r="G1540" t="s">
        <v>17</v>
      </c>
      <c r="H1540" t="s">
        <v>54</v>
      </c>
      <c r="I1540" t="s">
        <v>1296</v>
      </c>
      <c r="J1540" t="s">
        <v>1736</v>
      </c>
      <c r="K1540" t="s">
        <v>1294</v>
      </c>
      <c r="L1540" t="s">
        <v>9808</v>
      </c>
      <c r="M1540" t="s">
        <v>3133</v>
      </c>
      <c r="N1540" t="s">
        <v>10</v>
      </c>
      <c r="O1540" t="s">
        <v>54</v>
      </c>
      <c r="P1540" t="s">
        <v>946</v>
      </c>
      <c r="Q1540" t="s">
        <v>2663</v>
      </c>
      <c r="R1540" t="s">
        <v>1735</v>
      </c>
    </row>
    <row r="1541" spans="1:18" x14ac:dyDescent="0.25">
      <c r="A1541" s="28" t="str">
        <f t="shared" si="24"/>
        <v>00378522Sutton ES2060 Lewis LnOwensboroKY42301</v>
      </c>
      <c r="B1541" s="29" t="s">
        <v>8225</v>
      </c>
      <c r="C1541" t="s">
        <v>3215</v>
      </c>
      <c r="D1541" t="s">
        <v>7838</v>
      </c>
      <c r="E1541" t="s">
        <v>4933</v>
      </c>
      <c r="F1541" t="s">
        <v>2369</v>
      </c>
      <c r="G1541" t="s">
        <v>658</v>
      </c>
      <c r="H1541" t="s">
        <v>54</v>
      </c>
      <c r="I1541" t="s">
        <v>659</v>
      </c>
      <c r="J1541" t="s">
        <v>1736</v>
      </c>
      <c r="K1541" t="s">
        <v>4933</v>
      </c>
      <c r="L1541" t="s">
        <v>9809</v>
      </c>
      <c r="M1541" t="s">
        <v>3133</v>
      </c>
      <c r="N1541" t="s">
        <v>10</v>
      </c>
      <c r="O1541" t="s">
        <v>54</v>
      </c>
      <c r="P1541" t="s">
        <v>946</v>
      </c>
      <c r="Q1541" t="s">
        <v>2663</v>
      </c>
      <c r="R1541" t="s">
        <v>1735</v>
      </c>
    </row>
    <row r="1542" spans="1:18" x14ac:dyDescent="0.25">
      <c r="A1542" s="28" t="str">
        <f t="shared" si="24"/>
        <v>00378522Pikeville Elementary School105 Bailey BlvdPikevilleKY41501</v>
      </c>
      <c r="B1542" s="29" t="s">
        <v>8225</v>
      </c>
      <c r="C1542" t="s">
        <v>3215</v>
      </c>
      <c r="D1542" t="s">
        <v>7839</v>
      </c>
      <c r="E1542" t="s">
        <v>2481</v>
      </c>
      <c r="F1542" t="s">
        <v>2482</v>
      </c>
      <c r="G1542" t="s">
        <v>2455</v>
      </c>
      <c r="H1542" t="s">
        <v>54</v>
      </c>
      <c r="I1542" t="s">
        <v>2456</v>
      </c>
      <c r="J1542" t="s">
        <v>1736</v>
      </c>
      <c r="K1542" t="s">
        <v>2481</v>
      </c>
      <c r="L1542" t="s">
        <v>9810</v>
      </c>
      <c r="M1542" t="s">
        <v>3133</v>
      </c>
      <c r="N1542" t="s">
        <v>10</v>
      </c>
      <c r="O1542" t="s">
        <v>54</v>
      </c>
      <c r="P1542" t="s">
        <v>946</v>
      </c>
      <c r="Q1542" t="s">
        <v>2663</v>
      </c>
      <c r="R1542" t="s">
        <v>1735</v>
      </c>
    </row>
    <row r="1543" spans="1:18" x14ac:dyDescent="0.25">
      <c r="A1543" s="28" t="str">
        <f t="shared" si="24"/>
        <v>00378522Johns Creek Elementary School8302 Meta HwyPikevilleKY41501</v>
      </c>
      <c r="B1543" s="29" t="s">
        <v>8225</v>
      </c>
      <c r="C1543" t="s">
        <v>3215</v>
      </c>
      <c r="D1543" t="s">
        <v>7840</v>
      </c>
      <c r="E1543" t="s">
        <v>2453</v>
      </c>
      <c r="F1543" t="s">
        <v>2454</v>
      </c>
      <c r="G1543" t="s">
        <v>2455</v>
      </c>
      <c r="H1543" t="s">
        <v>54</v>
      </c>
      <c r="I1543" t="s">
        <v>2456</v>
      </c>
      <c r="J1543" t="s">
        <v>1736</v>
      </c>
      <c r="K1543" t="s">
        <v>2453</v>
      </c>
      <c r="L1543" t="s">
        <v>9811</v>
      </c>
      <c r="M1543" t="s">
        <v>3133</v>
      </c>
      <c r="N1543" t="s">
        <v>10</v>
      </c>
      <c r="O1543" t="s">
        <v>54</v>
      </c>
      <c r="P1543" t="s">
        <v>946</v>
      </c>
      <c r="Q1543" t="s">
        <v>2663</v>
      </c>
      <c r="R1543" t="s">
        <v>1735</v>
      </c>
    </row>
    <row r="1544" spans="1:18" x14ac:dyDescent="0.25">
      <c r="A1544" s="28" t="str">
        <f t="shared" si="24"/>
        <v>00378522Muhlenberg South Middle School200 Pritchett DrGreenvilleKY42345</v>
      </c>
      <c r="B1544" s="29" t="s">
        <v>8225</v>
      </c>
      <c r="C1544" t="s">
        <v>3215</v>
      </c>
      <c r="D1544" t="s">
        <v>7841</v>
      </c>
      <c r="E1544" t="s">
        <v>3643</v>
      </c>
      <c r="F1544" t="s">
        <v>3644</v>
      </c>
      <c r="G1544" t="s">
        <v>2240</v>
      </c>
      <c r="H1544" t="s">
        <v>54</v>
      </c>
      <c r="I1544" t="s">
        <v>2241</v>
      </c>
      <c r="J1544" t="s">
        <v>1736</v>
      </c>
      <c r="K1544" t="s">
        <v>3643</v>
      </c>
      <c r="L1544" t="s">
        <v>9812</v>
      </c>
      <c r="M1544" t="s">
        <v>3133</v>
      </c>
      <c r="N1544" t="s">
        <v>10</v>
      </c>
      <c r="O1544" t="s">
        <v>54</v>
      </c>
      <c r="P1544" t="s">
        <v>946</v>
      </c>
      <c r="Q1544" t="s">
        <v>2663</v>
      </c>
      <c r="R1544" t="s">
        <v>1735</v>
      </c>
    </row>
    <row r="1545" spans="1:18" x14ac:dyDescent="0.25">
      <c r="A1545" s="28" t="str">
        <f t="shared" si="24"/>
        <v>00378522Longest Elementary School1020 N Main StGreenvilleKY42345</v>
      </c>
      <c r="B1545" s="29" t="s">
        <v>8225</v>
      </c>
      <c r="C1545" t="s">
        <v>3215</v>
      </c>
      <c r="D1545" t="s">
        <v>7842</v>
      </c>
      <c r="E1545" t="s">
        <v>2243</v>
      </c>
      <c r="F1545" t="s">
        <v>2244</v>
      </c>
      <c r="G1545" t="s">
        <v>2240</v>
      </c>
      <c r="H1545" t="s">
        <v>54</v>
      </c>
      <c r="I1545" t="s">
        <v>2241</v>
      </c>
      <c r="J1545" t="s">
        <v>1736</v>
      </c>
      <c r="K1545" t="s">
        <v>2243</v>
      </c>
      <c r="L1545" t="s">
        <v>9813</v>
      </c>
      <c r="M1545" t="s">
        <v>3133</v>
      </c>
      <c r="N1545" t="s">
        <v>10</v>
      </c>
      <c r="O1545" t="s">
        <v>54</v>
      </c>
      <c r="P1545" t="s">
        <v>946</v>
      </c>
      <c r="Q1545" t="s">
        <v>2663</v>
      </c>
      <c r="R1545" t="s">
        <v>1735</v>
      </c>
    </row>
    <row r="1546" spans="1:18" x14ac:dyDescent="0.25">
      <c r="A1546" s="28" t="str">
        <f t="shared" si="24"/>
        <v>00378522Greenville Elementary School201 E Main Cross StGreenvilleKY42345</v>
      </c>
      <c r="B1546" s="29" t="s">
        <v>8225</v>
      </c>
      <c r="C1546" t="s">
        <v>3215</v>
      </c>
      <c r="D1546" t="s">
        <v>7843</v>
      </c>
      <c r="E1546" t="s">
        <v>2238</v>
      </c>
      <c r="F1546" t="s">
        <v>2239</v>
      </c>
      <c r="G1546" t="s">
        <v>2240</v>
      </c>
      <c r="H1546" t="s">
        <v>54</v>
      </c>
      <c r="I1546" t="s">
        <v>2241</v>
      </c>
      <c r="J1546" t="s">
        <v>1736</v>
      </c>
      <c r="K1546" t="s">
        <v>2238</v>
      </c>
      <c r="L1546" t="s">
        <v>9814</v>
      </c>
      <c r="M1546" t="s">
        <v>3133</v>
      </c>
      <c r="N1546" t="s">
        <v>10</v>
      </c>
      <c r="O1546" t="s">
        <v>54</v>
      </c>
      <c r="P1546" t="s">
        <v>946</v>
      </c>
      <c r="Q1546" t="s">
        <v>2663</v>
      </c>
      <c r="R1546" t="s">
        <v>1735</v>
      </c>
    </row>
    <row r="1547" spans="1:18" x14ac:dyDescent="0.25">
      <c r="A1547" s="28" t="str">
        <f t="shared" si="24"/>
        <v>00378522Central City Elementary School1501 N 2nd StCentral CityKY42330</v>
      </c>
      <c r="B1547" s="29" t="s">
        <v>8225</v>
      </c>
      <c r="C1547" t="s">
        <v>3215</v>
      </c>
      <c r="D1547" t="s">
        <v>7844</v>
      </c>
      <c r="E1547" t="s">
        <v>2233</v>
      </c>
      <c r="F1547" t="s">
        <v>2234</v>
      </c>
      <c r="G1547" t="s">
        <v>2235</v>
      </c>
      <c r="H1547" t="s">
        <v>54</v>
      </c>
      <c r="I1547" t="s">
        <v>2236</v>
      </c>
      <c r="J1547" t="s">
        <v>1736</v>
      </c>
      <c r="K1547" t="s">
        <v>2233</v>
      </c>
      <c r="L1547" t="s">
        <v>9815</v>
      </c>
      <c r="M1547" t="s">
        <v>3133</v>
      </c>
      <c r="N1547" t="s">
        <v>10</v>
      </c>
      <c r="O1547" t="s">
        <v>54</v>
      </c>
      <c r="P1547" t="s">
        <v>946</v>
      </c>
      <c r="Q1547" t="s">
        <v>2663</v>
      </c>
      <c r="R1547" t="s">
        <v>1735</v>
      </c>
    </row>
    <row r="1548" spans="1:18" x14ac:dyDescent="0.25">
      <c r="A1548" s="28" t="str">
        <f t="shared" si="24"/>
        <v>00378522Bremen Elementary School5000 Main StBremenKY42325</v>
      </c>
      <c r="B1548" s="29" t="s">
        <v>8225</v>
      </c>
      <c r="C1548" t="s">
        <v>3215</v>
      </c>
      <c r="D1548" t="s">
        <v>7845</v>
      </c>
      <c r="E1548" t="s">
        <v>2228</v>
      </c>
      <c r="F1548" t="s">
        <v>2229</v>
      </c>
      <c r="G1548" t="s">
        <v>2230</v>
      </c>
      <c r="H1548" t="s">
        <v>54</v>
      </c>
      <c r="I1548" t="s">
        <v>2231</v>
      </c>
      <c r="J1548" t="s">
        <v>1736</v>
      </c>
      <c r="K1548" t="s">
        <v>2228</v>
      </c>
      <c r="L1548" t="s">
        <v>9816</v>
      </c>
      <c r="M1548" t="s">
        <v>3133</v>
      </c>
      <c r="N1548" t="s">
        <v>10</v>
      </c>
      <c r="O1548" t="s">
        <v>54</v>
      </c>
      <c r="P1548" t="s">
        <v>946</v>
      </c>
      <c r="Q1548" t="s">
        <v>2663</v>
      </c>
      <c r="R1548" t="s">
        <v>1735</v>
      </c>
    </row>
    <row r="1549" spans="1:18" x14ac:dyDescent="0.25">
      <c r="A1549" s="28" t="str">
        <f t="shared" si="24"/>
        <v>00378522Madison Kindergarten Academy300 Bond StRichmondKY40475</v>
      </c>
      <c r="B1549" s="29" t="s">
        <v>8225</v>
      </c>
      <c r="C1549" t="s">
        <v>3215</v>
      </c>
      <c r="D1549" t="s">
        <v>7846</v>
      </c>
      <c r="E1549" t="s">
        <v>2001</v>
      </c>
      <c r="F1549" t="s">
        <v>2002</v>
      </c>
      <c r="G1549" t="s">
        <v>1740</v>
      </c>
      <c r="H1549" t="s">
        <v>54</v>
      </c>
      <c r="I1549" t="s">
        <v>1741</v>
      </c>
      <c r="J1549" t="s">
        <v>1736</v>
      </c>
      <c r="K1549" t="s">
        <v>2001</v>
      </c>
      <c r="L1549" t="s">
        <v>9817</v>
      </c>
      <c r="M1549" t="s">
        <v>3133</v>
      </c>
      <c r="N1549" t="s">
        <v>10</v>
      </c>
      <c r="O1549" t="s">
        <v>54</v>
      </c>
      <c r="P1549" t="s">
        <v>946</v>
      </c>
      <c r="Q1549" t="s">
        <v>2663</v>
      </c>
      <c r="R1549" t="s">
        <v>1735</v>
      </c>
    </row>
    <row r="1550" spans="1:18" x14ac:dyDescent="0.25">
      <c r="A1550" s="28" t="str">
        <f t="shared" si="24"/>
        <v>00378522R E Stevenson ES1000 N Main StRussellvilleKY42276</v>
      </c>
      <c r="B1550" s="29" t="s">
        <v>8225</v>
      </c>
      <c r="C1550" t="s">
        <v>3215</v>
      </c>
      <c r="D1550" t="s">
        <v>7847</v>
      </c>
      <c r="E1550" t="s">
        <v>5076</v>
      </c>
      <c r="F1550" t="s">
        <v>2599</v>
      </c>
      <c r="G1550" t="s">
        <v>1966</v>
      </c>
      <c r="H1550" t="s">
        <v>54</v>
      </c>
      <c r="I1550" t="s">
        <v>1967</v>
      </c>
      <c r="J1550" t="s">
        <v>1736</v>
      </c>
      <c r="K1550" t="s">
        <v>5076</v>
      </c>
      <c r="L1550" t="s">
        <v>9818</v>
      </c>
      <c r="M1550" t="s">
        <v>3133</v>
      </c>
      <c r="N1550" t="s">
        <v>10</v>
      </c>
      <c r="O1550" t="s">
        <v>54</v>
      </c>
      <c r="P1550" t="s">
        <v>946</v>
      </c>
      <c r="Q1550" t="s">
        <v>2663</v>
      </c>
      <c r="R1550" t="s">
        <v>1735</v>
      </c>
    </row>
    <row r="1551" spans="1:18" x14ac:dyDescent="0.25">
      <c r="A1551" s="28" t="str">
        <f t="shared" si="24"/>
        <v>00378522Wright Elementary School500 Rocket LnShelbyvilleKY40065</v>
      </c>
      <c r="B1551" s="29" t="s">
        <v>8225</v>
      </c>
      <c r="C1551" t="s">
        <v>3215</v>
      </c>
      <c r="D1551" t="s">
        <v>7848</v>
      </c>
      <c r="E1551" t="s">
        <v>2650</v>
      </c>
      <c r="F1551" t="s">
        <v>2651</v>
      </c>
      <c r="G1551" t="s">
        <v>2634</v>
      </c>
      <c r="H1551" t="s">
        <v>54</v>
      </c>
      <c r="I1551" t="s">
        <v>2635</v>
      </c>
      <c r="J1551" t="s">
        <v>1736</v>
      </c>
      <c r="K1551" t="s">
        <v>2650</v>
      </c>
      <c r="L1551" t="s">
        <v>9819</v>
      </c>
      <c r="M1551" t="s">
        <v>3133</v>
      </c>
      <c r="N1551" t="s">
        <v>10</v>
      </c>
      <c r="O1551" t="s">
        <v>54</v>
      </c>
      <c r="P1551" t="s">
        <v>946</v>
      </c>
      <c r="Q1551" t="s">
        <v>2663</v>
      </c>
      <c r="R1551" t="s">
        <v>1735</v>
      </c>
    </row>
    <row r="1552" spans="1:18" x14ac:dyDescent="0.25">
      <c r="A1552" s="28" t="str">
        <f t="shared" si="24"/>
        <v>00378522Hopkins Elementary School210 May StSomersetKY42501</v>
      </c>
      <c r="B1552" s="29" t="s">
        <v>8225</v>
      </c>
      <c r="C1552" t="s">
        <v>3215</v>
      </c>
      <c r="D1552" t="s">
        <v>7849</v>
      </c>
      <c r="E1552" t="s">
        <v>2668</v>
      </c>
      <c r="F1552" t="s">
        <v>2669</v>
      </c>
      <c r="G1552" t="s">
        <v>2520</v>
      </c>
      <c r="H1552" t="s">
        <v>54</v>
      </c>
      <c r="I1552" t="s">
        <v>2532</v>
      </c>
      <c r="J1552" t="s">
        <v>1736</v>
      </c>
      <c r="K1552" t="s">
        <v>2668</v>
      </c>
      <c r="L1552" t="s">
        <v>9820</v>
      </c>
      <c r="M1552" t="s">
        <v>3133</v>
      </c>
      <c r="N1552" t="s">
        <v>10</v>
      </c>
      <c r="O1552" t="s">
        <v>54</v>
      </c>
      <c r="P1552" t="s">
        <v>946</v>
      </c>
      <c r="Q1552" t="s">
        <v>2663</v>
      </c>
      <c r="R1552" t="s">
        <v>1735</v>
      </c>
    </row>
    <row r="1553" spans="1:18" x14ac:dyDescent="0.25">
      <c r="A1553" s="28" t="str">
        <f t="shared" si="24"/>
        <v>00378522Creekside ES151 Horseshoe Bend RdSonoraKY42776</v>
      </c>
      <c r="B1553" s="29" t="s">
        <v>8225</v>
      </c>
      <c r="C1553" t="s">
        <v>3215</v>
      </c>
      <c r="D1553" t="s">
        <v>7850</v>
      </c>
      <c r="E1553" t="s">
        <v>4326</v>
      </c>
      <c r="F1553" t="s">
        <v>1150</v>
      </c>
      <c r="G1553" t="s">
        <v>1151</v>
      </c>
      <c r="H1553" t="s">
        <v>54</v>
      </c>
      <c r="I1553" t="s">
        <v>1152</v>
      </c>
      <c r="J1553" t="s">
        <v>1736</v>
      </c>
      <c r="K1553" t="s">
        <v>4326</v>
      </c>
      <c r="L1553" t="s">
        <v>9821</v>
      </c>
      <c r="M1553" t="s">
        <v>3133</v>
      </c>
      <c r="N1553" t="s">
        <v>10</v>
      </c>
      <c r="O1553" t="s">
        <v>54</v>
      </c>
      <c r="P1553" t="s">
        <v>946</v>
      </c>
      <c r="Q1553" t="s">
        <v>2663</v>
      </c>
      <c r="R1553" t="s">
        <v>1735</v>
      </c>
    </row>
    <row r="1554" spans="1:18" x14ac:dyDescent="0.25">
      <c r="A1554" s="28" t="str">
        <f t="shared" si="24"/>
        <v>00378522Gamaliel Elementary School320 W Main StGamalielKY42140</v>
      </c>
      <c r="B1554" s="29" t="s">
        <v>8225</v>
      </c>
      <c r="C1554" t="s">
        <v>3215</v>
      </c>
      <c r="D1554" t="s">
        <v>7851</v>
      </c>
      <c r="E1554" t="s">
        <v>2182</v>
      </c>
      <c r="F1554" t="s">
        <v>2183</v>
      </c>
      <c r="G1554" t="s">
        <v>2184</v>
      </c>
      <c r="H1554" t="s">
        <v>54</v>
      </c>
      <c r="I1554" t="s">
        <v>2185</v>
      </c>
      <c r="J1554" t="s">
        <v>1736</v>
      </c>
      <c r="K1554" t="s">
        <v>2182</v>
      </c>
      <c r="L1554" t="s">
        <v>9822</v>
      </c>
      <c r="M1554" t="s">
        <v>3133</v>
      </c>
      <c r="N1554" t="s">
        <v>10</v>
      </c>
      <c r="O1554" t="s">
        <v>54</v>
      </c>
      <c r="P1554" t="s">
        <v>946</v>
      </c>
      <c r="Q1554" t="s">
        <v>2663</v>
      </c>
      <c r="R1554" t="s">
        <v>1735</v>
      </c>
    </row>
    <row r="1555" spans="1:18" x14ac:dyDescent="0.25">
      <c r="A1555" s="28" t="str">
        <f t="shared" si="24"/>
        <v>00378522Tompkinsville Elem School420 Elementary School RdTompkinsvilleKY42167</v>
      </c>
      <c r="B1555" s="29" t="s">
        <v>8225</v>
      </c>
      <c r="C1555" t="s">
        <v>3215</v>
      </c>
      <c r="D1555" t="s">
        <v>7852</v>
      </c>
      <c r="E1555" t="s">
        <v>2192</v>
      </c>
      <c r="F1555" t="s">
        <v>2193</v>
      </c>
      <c r="G1555" t="s">
        <v>2189</v>
      </c>
      <c r="H1555" t="s">
        <v>54</v>
      </c>
      <c r="I1555" t="s">
        <v>2190</v>
      </c>
      <c r="J1555" t="s">
        <v>1736</v>
      </c>
      <c r="K1555" t="s">
        <v>2192</v>
      </c>
      <c r="L1555" t="s">
        <v>9823</v>
      </c>
      <c r="M1555" t="s">
        <v>3133</v>
      </c>
      <c r="N1555" t="s">
        <v>10</v>
      </c>
      <c r="O1555" t="s">
        <v>54</v>
      </c>
      <c r="P1555" t="s">
        <v>946</v>
      </c>
      <c r="Q1555" t="s">
        <v>2663</v>
      </c>
      <c r="R1555" t="s">
        <v>1735</v>
      </c>
    </row>
    <row r="1556" spans="1:18" x14ac:dyDescent="0.25">
      <c r="A1556" s="28" t="str">
        <f t="shared" si="24"/>
        <v>00378522Joe Harrison Carter Elem Sch3888 Edmonton RdTompkinsvilleKY42167</v>
      </c>
      <c r="B1556" s="29" t="s">
        <v>8225</v>
      </c>
      <c r="C1556" t="s">
        <v>3215</v>
      </c>
      <c r="D1556" t="s">
        <v>7853</v>
      </c>
      <c r="E1556" t="s">
        <v>2187</v>
      </c>
      <c r="F1556" t="s">
        <v>2188</v>
      </c>
      <c r="G1556" t="s">
        <v>2189</v>
      </c>
      <c r="H1556" t="s">
        <v>54</v>
      </c>
      <c r="I1556" t="s">
        <v>2190</v>
      </c>
      <c r="J1556" t="s">
        <v>1736</v>
      </c>
      <c r="K1556" t="s">
        <v>2187</v>
      </c>
      <c r="L1556" t="s">
        <v>9824</v>
      </c>
      <c r="M1556" t="s">
        <v>3133</v>
      </c>
      <c r="N1556" t="s">
        <v>10</v>
      </c>
      <c r="O1556" t="s">
        <v>54</v>
      </c>
      <c r="P1556" t="s">
        <v>946</v>
      </c>
      <c r="Q1556" t="s">
        <v>2663</v>
      </c>
      <c r="R1556" t="s">
        <v>1735</v>
      </c>
    </row>
    <row r="1557" spans="1:18" x14ac:dyDescent="0.25">
      <c r="A1557" s="28" t="str">
        <f t="shared" si="24"/>
        <v>00378522Garrison ESPo Box 547GarrisonKY41141</v>
      </c>
      <c r="B1557" s="29" t="s">
        <v>8225</v>
      </c>
      <c r="C1557" t="s">
        <v>3215</v>
      </c>
      <c r="D1557" t="s">
        <v>7854</v>
      </c>
      <c r="E1557" t="s">
        <v>4642</v>
      </c>
      <c r="F1557" t="s">
        <v>4643</v>
      </c>
      <c r="G1557" t="s">
        <v>1904</v>
      </c>
      <c r="H1557" t="s">
        <v>54</v>
      </c>
      <c r="I1557" t="s">
        <v>1905</v>
      </c>
      <c r="J1557" t="s">
        <v>1736</v>
      </c>
      <c r="K1557" t="s">
        <v>4642</v>
      </c>
      <c r="L1557" t="s">
        <v>9825</v>
      </c>
      <c r="M1557" t="s">
        <v>3133</v>
      </c>
      <c r="N1557" t="s">
        <v>10</v>
      </c>
      <c r="O1557" t="s">
        <v>54</v>
      </c>
      <c r="P1557" t="s">
        <v>946</v>
      </c>
      <c r="Q1557" t="s">
        <v>2663</v>
      </c>
      <c r="R1557" t="s">
        <v>1735</v>
      </c>
    </row>
    <row r="1558" spans="1:18" x14ac:dyDescent="0.25">
      <c r="A1558" s="28" t="str">
        <f t="shared" si="24"/>
        <v>00378522West Whitesburg ES330 Parks StWhitesburgKY41858</v>
      </c>
      <c r="B1558" s="29" t="s">
        <v>8225</v>
      </c>
      <c r="C1558" t="s">
        <v>3215</v>
      </c>
      <c r="D1558" t="s">
        <v>7855</v>
      </c>
      <c r="E1558" t="s">
        <v>4641</v>
      </c>
      <c r="F1558" t="s">
        <v>1900</v>
      </c>
      <c r="G1558" t="s">
        <v>1889</v>
      </c>
      <c r="H1558" t="s">
        <v>54</v>
      </c>
      <c r="I1558" t="s">
        <v>1890</v>
      </c>
      <c r="J1558" t="s">
        <v>1736</v>
      </c>
      <c r="K1558" t="s">
        <v>4641</v>
      </c>
      <c r="L1558" t="s">
        <v>9826</v>
      </c>
      <c r="M1558" t="s">
        <v>3133</v>
      </c>
      <c r="N1558" t="s">
        <v>10</v>
      </c>
      <c r="O1558" t="s">
        <v>54</v>
      </c>
      <c r="P1558" t="s">
        <v>946</v>
      </c>
      <c r="Q1558" t="s">
        <v>2663</v>
      </c>
      <c r="R1558" t="s">
        <v>1735</v>
      </c>
    </row>
    <row r="1559" spans="1:18" x14ac:dyDescent="0.25">
      <c r="A1559" s="28" t="str">
        <f t="shared" si="24"/>
        <v>00378522Martha Jane Potter School55 Kona DrWhitesburgKY41858</v>
      </c>
      <c r="B1559" s="29" t="s">
        <v>8225</v>
      </c>
      <c r="C1559" t="s">
        <v>3215</v>
      </c>
      <c r="D1559" t="s">
        <v>7856</v>
      </c>
      <c r="E1559" t="s">
        <v>1897</v>
      </c>
      <c r="F1559" t="s">
        <v>1898</v>
      </c>
      <c r="G1559" t="s">
        <v>1889</v>
      </c>
      <c r="H1559" t="s">
        <v>54</v>
      </c>
      <c r="I1559" t="s">
        <v>1890</v>
      </c>
      <c r="J1559" t="s">
        <v>1736</v>
      </c>
      <c r="K1559" t="s">
        <v>1897</v>
      </c>
      <c r="L1559" t="s">
        <v>9827</v>
      </c>
      <c r="M1559" t="s">
        <v>3133</v>
      </c>
      <c r="N1559" t="s">
        <v>10</v>
      </c>
      <c r="O1559" t="s">
        <v>54</v>
      </c>
      <c r="P1559" t="s">
        <v>946</v>
      </c>
      <c r="Q1559" t="s">
        <v>2663</v>
      </c>
      <c r="R1559" t="s">
        <v>1735</v>
      </c>
    </row>
    <row r="1560" spans="1:18" x14ac:dyDescent="0.25">
      <c r="A1560" s="28" t="str">
        <f t="shared" si="24"/>
        <v>00378522Letcher Co Area Tech Center515 Cougar DrWhitesburgKY41858</v>
      </c>
      <c r="B1560" s="29" t="s">
        <v>8225</v>
      </c>
      <c r="C1560" t="s">
        <v>3215</v>
      </c>
      <c r="D1560" t="s">
        <v>7857</v>
      </c>
      <c r="E1560" t="s">
        <v>3582</v>
      </c>
      <c r="F1560" t="s">
        <v>3583</v>
      </c>
      <c r="G1560" t="s">
        <v>1889</v>
      </c>
      <c r="H1560" t="s">
        <v>54</v>
      </c>
      <c r="I1560" t="s">
        <v>1890</v>
      </c>
      <c r="J1560" t="s">
        <v>1736</v>
      </c>
      <c r="K1560" t="s">
        <v>3582</v>
      </c>
      <c r="L1560" t="s">
        <v>9828</v>
      </c>
      <c r="M1560" t="s">
        <v>3133</v>
      </c>
      <c r="N1560" t="s">
        <v>10</v>
      </c>
      <c r="O1560" t="s">
        <v>54</v>
      </c>
      <c r="P1560" t="s">
        <v>946</v>
      </c>
      <c r="Q1560" t="s">
        <v>2663</v>
      </c>
      <c r="R1560" t="s">
        <v>1735</v>
      </c>
    </row>
    <row r="1561" spans="1:18" x14ac:dyDescent="0.25">
      <c r="A1561" s="28" t="str">
        <f t="shared" si="24"/>
        <v>00378522Cowan Elementary School3125 Highway 931 SWhitesburgKY41858</v>
      </c>
      <c r="B1561" s="29" t="s">
        <v>8225</v>
      </c>
      <c r="C1561" t="s">
        <v>3215</v>
      </c>
      <c r="D1561" t="s">
        <v>7858</v>
      </c>
      <c r="E1561" t="s">
        <v>1887</v>
      </c>
      <c r="F1561" t="s">
        <v>1888</v>
      </c>
      <c r="G1561" t="s">
        <v>1889</v>
      </c>
      <c r="H1561" t="s">
        <v>54</v>
      </c>
      <c r="I1561" t="s">
        <v>1890</v>
      </c>
      <c r="J1561" t="s">
        <v>1736</v>
      </c>
      <c r="K1561" t="s">
        <v>1887</v>
      </c>
      <c r="L1561" t="s">
        <v>9829</v>
      </c>
      <c r="M1561" t="s">
        <v>3133</v>
      </c>
      <c r="N1561" t="s">
        <v>10</v>
      </c>
      <c r="O1561" t="s">
        <v>54</v>
      </c>
      <c r="P1561" t="s">
        <v>946</v>
      </c>
      <c r="Q1561" t="s">
        <v>2663</v>
      </c>
      <c r="R1561" t="s">
        <v>1735</v>
      </c>
    </row>
    <row r="1562" spans="1:18" x14ac:dyDescent="0.25">
      <c r="A1562" s="28" t="str">
        <f t="shared" si="24"/>
        <v>00378522Arlie Boggs Elementary SchoolPo Box 87EoliaKY40826</v>
      </c>
      <c r="B1562" s="29" t="s">
        <v>8225</v>
      </c>
      <c r="C1562" t="s">
        <v>3215</v>
      </c>
      <c r="D1562" t="s">
        <v>7859</v>
      </c>
      <c r="E1562" t="s">
        <v>1883</v>
      </c>
      <c r="F1562" t="s">
        <v>4640</v>
      </c>
      <c r="G1562" t="s">
        <v>1884</v>
      </c>
      <c r="H1562" t="s">
        <v>54</v>
      </c>
      <c r="I1562" t="s">
        <v>1885</v>
      </c>
      <c r="J1562" t="s">
        <v>1736</v>
      </c>
      <c r="K1562" t="s">
        <v>1883</v>
      </c>
      <c r="L1562" t="s">
        <v>9830</v>
      </c>
      <c r="M1562" t="s">
        <v>3133</v>
      </c>
      <c r="N1562" t="s">
        <v>10</v>
      </c>
      <c r="O1562" t="s">
        <v>54</v>
      </c>
      <c r="P1562" t="s">
        <v>946</v>
      </c>
      <c r="Q1562" t="s">
        <v>2663</v>
      </c>
      <c r="R1562" t="s">
        <v>1735</v>
      </c>
    </row>
    <row r="1563" spans="1:18" x14ac:dyDescent="0.25">
      <c r="A1563" s="28" t="str">
        <f t="shared" si="24"/>
        <v>00378522Pleasant View ES5554 Hwy 25w SouthWilliamsburgKY40769</v>
      </c>
      <c r="B1563" s="29" t="s">
        <v>8225</v>
      </c>
      <c r="C1563" t="s">
        <v>3215</v>
      </c>
      <c r="D1563" t="s">
        <v>7860</v>
      </c>
      <c r="E1563" t="s">
        <v>5259</v>
      </c>
      <c r="F1563" t="s">
        <v>2843</v>
      </c>
      <c r="G1563" t="s">
        <v>2837</v>
      </c>
      <c r="H1563" t="s">
        <v>54</v>
      </c>
      <c r="I1563" t="s">
        <v>2838</v>
      </c>
      <c r="J1563" t="s">
        <v>1736</v>
      </c>
      <c r="K1563" t="s">
        <v>5259</v>
      </c>
      <c r="L1563" t="s">
        <v>9831</v>
      </c>
      <c r="M1563" t="s">
        <v>3133</v>
      </c>
      <c r="N1563" t="s">
        <v>10</v>
      </c>
      <c r="O1563" t="s">
        <v>54</v>
      </c>
      <c r="P1563" t="s">
        <v>946</v>
      </c>
      <c r="Q1563" t="s">
        <v>2663</v>
      </c>
      <c r="R1563" t="s">
        <v>1735</v>
      </c>
    </row>
    <row r="1564" spans="1:18" x14ac:dyDescent="0.25">
      <c r="A1564" s="28" t="str">
        <f t="shared" si="24"/>
        <v>00378522Kentucky Dept of Education300 Sower Blvd 5th FlFrankfortKY40601</v>
      </c>
      <c r="B1564" s="29" t="s">
        <v>8225</v>
      </c>
      <c r="C1564" t="s">
        <v>3215</v>
      </c>
      <c r="D1564" t="s">
        <v>3554</v>
      </c>
      <c r="E1564" t="s">
        <v>1736</v>
      </c>
      <c r="F1564" t="s">
        <v>3133</v>
      </c>
      <c r="G1564" t="s">
        <v>10</v>
      </c>
      <c r="H1564" t="s">
        <v>54</v>
      </c>
      <c r="I1564" t="s">
        <v>946</v>
      </c>
      <c r="J1564" t="s">
        <v>1736</v>
      </c>
      <c r="K1564" t="s">
        <v>1736</v>
      </c>
      <c r="L1564" t="s">
        <v>9832</v>
      </c>
      <c r="M1564" t="s">
        <v>3133</v>
      </c>
      <c r="N1564" t="s">
        <v>10</v>
      </c>
      <c r="O1564" t="s">
        <v>54</v>
      </c>
      <c r="P1564" t="s">
        <v>946</v>
      </c>
      <c r="Q1564" t="s">
        <v>2663</v>
      </c>
      <c r="R1564" t="s">
        <v>1735</v>
      </c>
    </row>
    <row r="1565" spans="1:18" x14ac:dyDescent="0.25">
      <c r="A1565" s="28" t="str">
        <f t="shared" si="24"/>
        <v>00378522Trimble Co School District116 Wentworth AveBedfordKY40006</v>
      </c>
      <c r="B1565" s="29" t="s">
        <v>8225</v>
      </c>
      <c r="C1565" t="s">
        <v>3215</v>
      </c>
      <c r="D1565" t="s">
        <v>3809</v>
      </c>
      <c r="E1565" t="s">
        <v>2710</v>
      </c>
      <c r="F1565" t="s">
        <v>3188</v>
      </c>
      <c r="G1565" t="s">
        <v>2714</v>
      </c>
      <c r="H1565" t="s">
        <v>54</v>
      </c>
      <c r="I1565" t="s">
        <v>2715</v>
      </c>
      <c r="J1565" t="s">
        <v>1736</v>
      </c>
      <c r="K1565" t="s">
        <v>2710</v>
      </c>
      <c r="L1565" t="s">
        <v>9833</v>
      </c>
      <c r="M1565" t="s">
        <v>3133</v>
      </c>
      <c r="N1565" t="s">
        <v>10</v>
      </c>
      <c r="O1565" t="s">
        <v>54</v>
      </c>
      <c r="P1565" t="s">
        <v>946</v>
      </c>
      <c r="Q1565" t="s">
        <v>2663</v>
      </c>
      <c r="R1565" t="s">
        <v>1735</v>
      </c>
    </row>
    <row r="1566" spans="1:18" x14ac:dyDescent="0.25">
      <c r="A1566" s="28" t="str">
        <f t="shared" si="24"/>
        <v>00378522Corbin Preschool Center614 Master StCorbinKY40701</v>
      </c>
      <c r="B1566" s="29" t="s">
        <v>8225</v>
      </c>
      <c r="C1566" t="s">
        <v>3215</v>
      </c>
      <c r="D1566" t="s">
        <v>3391</v>
      </c>
      <c r="E1566" t="s">
        <v>4189</v>
      </c>
      <c r="F1566" t="s">
        <v>603</v>
      </c>
      <c r="G1566" t="s">
        <v>604</v>
      </c>
      <c r="H1566" t="s">
        <v>54</v>
      </c>
      <c r="I1566" t="s">
        <v>605</v>
      </c>
      <c r="J1566" t="s">
        <v>1736</v>
      </c>
      <c r="K1566" t="s">
        <v>4189</v>
      </c>
      <c r="L1566" t="s">
        <v>9834</v>
      </c>
      <c r="M1566" t="s">
        <v>3133</v>
      </c>
      <c r="N1566" t="s">
        <v>10</v>
      </c>
      <c r="O1566" t="s">
        <v>54</v>
      </c>
      <c r="P1566" t="s">
        <v>946</v>
      </c>
      <c r="Q1566" t="s">
        <v>2663</v>
      </c>
      <c r="R1566" t="s">
        <v>1735</v>
      </c>
    </row>
    <row r="1567" spans="1:18" x14ac:dyDescent="0.25">
      <c r="A1567" s="28" t="str">
        <f t="shared" si="24"/>
        <v>00392097Lincoln Co School District285 Education WayStanfordKY40484</v>
      </c>
      <c r="B1567" s="29" t="s">
        <v>8225</v>
      </c>
      <c r="C1567" t="s">
        <v>3215</v>
      </c>
      <c r="D1567" t="s">
        <v>6489</v>
      </c>
      <c r="E1567" t="s">
        <v>1918</v>
      </c>
      <c r="F1567" t="s">
        <v>4660</v>
      </c>
      <c r="G1567" t="s">
        <v>1935</v>
      </c>
      <c r="H1567" t="s">
        <v>54</v>
      </c>
      <c r="I1567" t="s">
        <v>1936</v>
      </c>
      <c r="J1567" t="s">
        <v>4659</v>
      </c>
      <c r="K1567" t="s">
        <v>1918</v>
      </c>
      <c r="L1567" t="s">
        <v>6484</v>
      </c>
      <c r="M1567" t="s">
        <v>3139</v>
      </c>
      <c r="N1567" t="s">
        <v>1935</v>
      </c>
      <c r="O1567" t="s">
        <v>54</v>
      </c>
      <c r="P1567" t="s">
        <v>1936</v>
      </c>
      <c r="Q1567" t="s">
        <v>3399</v>
      </c>
      <c r="R1567" t="s">
        <v>1917</v>
      </c>
    </row>
    <row r="1568" spans="1:18" x14ac:dyDescent="0.25">
      <c r="A1568" s="28" t="str">
        <f t="shared" si="24"/>
        <v>00392097Lincoln Co School District285 Education WayStanfordKY40484</v>
      </c>
      <c r="B1568" s="29" t="s">
        <v>8225</v>
      </c>
      <c r="C1568" t="s">
        <v>3215</v>
      </c>
      <c r="D1568" t="s">
        <v>6499</v>
      </c>
      <c r="E1568" t="s">
        <v>1918</v>
      </c>
      <c r="F1568" t="s">
        <v>4660</v>
      </c>
      <c r="G1568" t="s">
        <v>1935</v>
      </c>
      <c r="H1568" t="s">
        <v>54</v>
      </c>
      <c r="I1568" t="s">
        <v>1936</v>
      </c>
      <c r="J1568" t="s">
        <v>4659</v>
      </c>
      <c r="K1568" t="s">
        <v>1918</v>
      </c>
      <c r="L1568" t="s">
        <v>6484</v>
      </c>
      <c r="M1568" t="s">
        <v>3139</v>
      </c>
      <c r="N1568" t="s">
        <v>1935</v>
      </c>
      <c r="O1568" t="s">
        <v>54</v>
      </c>
      <c r="P1568" t="s">
        <v>1936</v>
      </c>
      <c r="Q1568" t="s">
        <v>3399</v>
      </c>
      <c r="R1568" t="s">
        <v>1917</v>
      </c>
    </row>
    <row r="1569" spans="1:18" x14ac:dyDescent="0.25">
      <c r="A1569" s="28" t="str">
        <f t="shared" si="24"/>
        <v>00392097Lincoln Co School District305 Danville AveStanfordKY40484</v>
      </c>
      <c r="B1569" s="29" t="s">
        <v>8225</v>
      </c>
      <c r="C1569" t="s">
        <v>3215</v>
      </c>
      <c r="D1569" t="s">
        <v>6483</v>
      </c>
      <c r="E1569" t="s">
        <v>1918</v>
      </c>
      <c r="F1569" t="s">
        <v>3139</v>
      </c>
      <c r="G1569" t="s">
        <v>1935</v>
      </c>
      <c r="H1569" t="s">
        <v>54</v>
      </c>
      <c r="I1569" t="s">
        <v>1936</v>
      </c>
      <c r="J1569" t="s">
        <v>1918</v>
      </c>
      <c r="K1569" t="s">
        <v>1918</v>
      </c>
      <c r="L1569" t="s">
        <v>6484</v>
      </c>
      <c r="M1569" t="s">
        <v>3139</v>
      </c>
      <c r="N1569" t="s">
        <v>1935</v>
      </c>
      <c r="O1569" t="s">
        <v>54</v>
      </c>
      <c r="P1569" t="s">
        <v>1936</v>
      </c>
      <c r="Q1569" t="s">
        <v>3399</v>
      </c>
      <c r="R1569" t="s">
        <v>1917</v>
      </c>
    </row>
    <row r="1570" spans="1:18" x14ac:dyDescent="0.25">
      <c r="A1570" s="28" t="str">
        <f t="shared" si="24"/>
        <v>00392097Lincoln Co School District305 Danville AveStanfordKY40484</v>
      </c>
      <c r="B1570" s="29" t="s">
        <v>8225</v>
      </c>
      <c r="C1570" t="s">
        <v>3215</v>
      </c>
      <c r="D1570" t="s">
        <v>6495</v>
      </c>
      <c r="E1570" t="s">
        <v>1918</v>
      </c>
      <c r="F1570" t="s">
        <v>3139</v>
      </c>
      <c r="G1570" t="s">
        <v>1935</v>
      </c>
      <c r="H1570" t="s">
        <v>54</v>
      </c>
      <c r="I1570" t="s">
        <v>1936</v>
      </c>
      <c r="J1570" t="s">
        <v>1918</v>
      </c>
      <c r="K1570" t="s">
        <v>1918</v>
      </c>
      <c r="L1570" t="s">
        <v>6484</v>
      </c>
      <c r="M1570" t="s">
        <v>3139</v>
      </c>
      <c r="N1570" t="s">
        <v>1935</v>
      </c>
      <c r="O1570" t="s">
        <v>54</v>
      </c>
      <c r="P1570" t="s">
        <v>1936</v>
      </c>
      <c r="Q1570" t="s">
        <v>3399</v>
      </c>
      <c r="R1570" t="s">
        <v>1917</v>
      </c>
    </row>
    <row r="1571" spans="1:18" x14ac:dyDescent="0.25">
      <c r="A1571" s="28" t="str">
        <f t="shared" si="24"/>
        <v>00392097Lincoln Co School District305 Danville AveStanfordKY40484</v>
      </c>
      <c r="B1571" s="29" t="s">
        <v>8225</v>
      </c>
      <c r="C1571" t="s">
        <v>3215</v>
      </c>
      <c r="D1571" t="s">
        <v>6497</v>
      </c>
      <c r="E1571" t="s">
        <v>1918</v>
      </c>
      <c r="F1571" t="s">
        <v>3139</v>
      </c>
      <c r="G1571" t="s">
        <v>1935</v>
      </c>
      <c r="H1571" t="s">
        <v>54</v>
      </c>
      <c r="I1571" t="s">
        <v>1936</v>
      </c>
      <c r="J1571" t="s">
        <v>1918</v>
      </c>
      <c r="K1571" t="s">
        <v>1918</v>
      </c>
      <c r="L1571" t="s">
        <v>6484</v>
      </c>
      <c r="M1571" t="s">
        <v>3139</v>
      </c>
      <c r="N1571" t="s">
        <v>1935</v>
      </c>
      <c r="O1571" t="s">
        <v>54</v>
      </c>
      <c r="P1571" t="s">
        <v>1936</v>
      </c>
      <c r="Q1571" t="s">
        <v>3399</v>
      </c>
      <c r="R1571" t="s">
        <v>1917</v>
      </c>
    </row>
    <row r="1572" spans="1:18" x14ac:dyDescent="0.25">
      <c r="A1572" s="28" t="str">
        <f t="shared" si="24"/>
        <v>00392097Lincoln Co School District305 Danville AveStanfordKY40484</v>
      </c>
      <c r="B1572" s="29" t="s">
        <v>8225</v>
      </c>
      <c r="C1572" t="s">
        <v>3215</v>
      </c>
      <c r="D1572" t="s">
        <v>6500</v>
      </c>
      <c r="E1572" t="s">
        <v>1918</v>
      </c>
      <c r="F1572" t="s">
        <v>3139</v>
      </c>
      <c r="G1572" t="s">
        <v>1935</v>
      </c>
      <c r="H1572" t="s">
        <v>54</v>
      </c>
      <c r="I1572" t="s">
        <v>1936</v>
      </c>
      <c r="J1572" t="s">
        <v>1918</v>
      </c>
      <c r="K1572" t="s">
        <v>1918</v>
      </c>
      <c r="L1572" t="s">
        <v>6484</v>
      </c>
      <c r="M1572" t="s">
        <v>3139</v>
      </c>
      <c r="N1572" t="s">
        <v>1935</v>
      </c>
      <c r="O1572" t="s">
        <v>54</v>
      </c>
      <c r="P1572" t="s">
        <v>1936</v>
      </c>
      <c r="Q1572" t="s">
        <v>3399</v>
      </c>
      <c r="R1572" t="s">
        <v>1917</v>
      </c>
    </row>
    <row r="1573" spans="1:18" x14ac:dyDescent="0.25">
      <c r="A1573" s="28" t="str">
        <f t="shared" si="24"/>
        <v>00392164McKinney ESPo Box 67Mc KinneyKY40448</v>
      </c>
      <c r="B1573" s="29" t="s">
        <v>8225</v>
      </c>
      <c r="C1573" t="s">
        <v>3215</v>
      </c>
      <c r="D1573" t="s">
        <v>5774</v>
      </c>
      <c r="E1573" t="s">
        <v>1918</v>
      </c>
      <c r="F1573" t="s">
        <v>3660</v>
      </c>
      <c r="G1573" t="s">
        <v>1931</v>
      </c>
      <c r="H1573" t="s">
        <v>54</v>
      </c>
      <c r="I1573" t="s">
        <v>1932</v>
      </c>
      <c r="J1573" t="s">
        <v>4649</v>
      </c>
      <c r="K1573" t="s">
        <v>4649</v>
      </c>
      <c r="L1573" t="s">
        <v>5775</v>
      </c>
      <c r="M1573" t="s">
        <v>3660</v>
      </c>
      <c r="N1573" t="s">
        <v>1931</v>
      </c>
      <c r="O1573" t="s">
        <v>54</v>
      </c>
      <c r="P1573" t="s">
        <v>1932</v>
      </c>
      <c r="Q1573" t="s">
        <v>3399</v>
      </c>
      <c r="R1573" t="s">
        <v>1930</v>
      </c>
    </row>
    <row r="1574" spans="1:18" x14ac:dyDescent="0.25">
      <c r="A1574" s="28" t="str">
        <f t="shared" si="24"/>
        <v>00392164McKinney ESPo Box 67Mc KinneyKY40448</v>
      </c>
      <c r="B1574" s="29" t="s">
        <v>8225</v>
      </c>
      <c r="C1574" t="s">
        <v>3215</v>
      </c>
      <c r="D1574" t="s">
        <v>5776</v>
      </c>
      <c r="E1574" t="s">
        <v>1918</v>
      </c>
      <c r="F1574" t="s">
        <v>3660</v>
      </c>
      <c r="G1574" t="s">
        <v>1931</v>
      </c>
      <c r="H1574" t="s">
        <v>54</v>
      </c>
      <c r="I1574" t="s">
        <v>1932</v>
      </c>
      <c r="J1574" t="s">
        <v>4649</v>
      </c>
      <c r="K1574" t="s">
        <v>4649</v>
      </c>
      <c r="L1574" t="s">
        <v>5775</v>
      </c>
      <c r="M1574" t="s">
        <v>3660</v>
      </c>
      <c r="N1574" t="s">
        <v>1931</v>
      </c>
      <c r="O1574" t="s">
        <v>54</v>
      </c>
      <c r="P1574" t="s">
        <v>1932</v>
      </c>
      <c r="Q1574" t="s">
        <v>3399</v>
      </c>
      <c r="R1574" t="s">
        <v>1930</v>
      </c>
    </row>
    <row r="1575" spans="1:18" x14ac:dyDescent="0.25">
      <c r="A1575" s="28" t="str">
        <f t="shared" si="24"/>
        <v>00392097Lincoln Co School DistrictPo Box 67StanfordKY40448</v>
      </c>
      <c r="B1575" s="29" t="s">
        <v>8225</v>
      </c>
      <c r="C1575" t="s">
        <v>3215</v>
      </c>
      <c r="D1575" t="s">
        <v>6488</v>
      </c>
      <c r="E1575" t="s">
        <v>1918</v>
      </c>
      <c r="F1575" t="s">
        <v>3660</v>
      </c>
      <c r="G1575" t="s">
        <v>1935</v>
      </c>
      <c r="H1575" t="s">
        <v>54</v>
      </c>
      <c r="I1575" t="s">
        <v>1932</v>
      </c>
      <c r="J1575" t="s">
        <v>4649</v>
      </c>
      <c r="K1575" t="s">
        <v>1918</v>
      </c>
      <c r="L1575" t="s">
        <v>6484</v>
      </c>
      <c r="M1575" t="s">
        <v>3139</v>
      </c>
      <c r="N1575" t="s">
        <v>1931</v>
      </c>
      <c r="O1575" t="s">
        <v>54</v>
      </c>
      <c r="P1575" t="s">
        <v>1936</v>
      </c>
      <c r="Q1575" t="s">
        <v>3399</v>
      </c>
      <c r="R1575" t="s">
        <v>1917</v>
      </c>
    </row>
    <row r="1576" spans="1:18" x14ac:dyDescent="0.25">
      <c r="A1576" s="28" t="str">
        <f t="shared" si="24"/>
        <v>00392097Lincoln Co School DistrictPo Box 67StanfordKY40448</v>
      </c>
      <c r="B1576" s="29" t="s">
        <v>8225</v>
      </c>
      <c r="C1576" t="s">
        <v>3215</v>
      </c>
      <c r="D1576" t="s">
        <v>6496</v>
      </c>
      <c r="E1576" t="s">
        <v>1918</v>
      </c>
      <c r="F1576" t="s">
        <v>3660</v>
      </c>
      <c r="G1576" t="s">
        <v>1935</v>
      </c>
      <c r="H1576" t="s">
        <v>54</v>
      </c>
      <c r="I1576" t="s">
        <v>1932</v>
      </c>
      <c r="J1576" t="s">
        <v>4649</v>
      </c>
      <c r="K1576" t="s">
        <v>1918</v>
      </c>
      <c r="L1576" t="s">
        <v>6484</v>
      </c>
      <c r="M1576" t="s">
        <v>3139</v>
      </c>
      <c r="N1576" t="s">
        <v>1931</v>
      </c>
      <c r="O1576" t="s">
        <v>54</v>
      </c>
      <c r="P1576" t="s">
        <v>1936</v>
      </c>
      <c r="Q1576" t="s">
        <v>3399</v>
      </c>
      <c r="R1576" t="s">
        <v>1917</v>
      </c>
    </row>
    <row r="1577" spans="1:18" x14ac:dyDescent="0.25">
      <c r="A1577" s="28" t="str">
        <f t="shared" si="24"/>
        <v>00392097Lincoln Co School District101 Old Fort RdStanfordKY40484</v>
      </c>
      <c r="B1577" s="29" t="s">
        <v>8225</v>
      </c>
      <c r="C1577" t="s">
        <v>3215</v>
      </c>
      <c r="D1577" t="s">
        <v>6486</v>
      </c>
      <c r="E1577" t="s">
        <v>1918</v>
      </c>
      <c r="F1577" t="s">
        <v>1934</v>
      </c>
      <c r="G1577" t="s">
        <v>1935</v>
      </c>
      <c r="H1577" t="s">
        <v>54</v>
      </c>
      <c r="I1577" t="s">
        <v>1936</v>
      </c>
      <c r="J1577" t="s">
        <v>4650</v>
      </c>
      <c r="K1577" t="s">
        <v>1918</v>
      </c>
      <c r="L1577" t="s">
        <v>6484</v>
      </c>
      <c r="M1577" t="s">
        <v>3139</v>
      </c>
      <c r="N1577" t="s">
        <v>1935</v>
      </c>
      <c r="O1577" t="s">
        <v>54</v>
      </c>
      <c r="P1577" t="s">
        <v>1936</v>
      </c>
      <c r="Q1577" t="s">
        <v>3399</v>
      </c>
      <c r="R1577" t="s">
        <v>1917</v>
      </c>
    </row>
    <row r="1578" spans="1:18" x14ac:dyDescent="0.25">
      <c r="A1578" s="28" t="str">
        <f t="shared" si="24"/>
        <v>00392097Lincoln Co School District101 Old Fort RdStanfordKY40484</v>
      </c>
      <c r="B1578" s="29" t="s">
        <v>8225</v>
      </c>
      <c r="C1578" t="s">
        <v>3215</v>
      </c>
      <c r="D1578" t="s">
        <v>6487</v>
      </c>
      <c r="E1578" t="s">
        <v>1918</v>
      </c>
      <c r="F1578" t="s">
        <v>1934</v>
      </c>
      <c r="G1578" t="s">
        <v>1935</v>
      </c>
      <c r="H1578" t="s">
        <v>54</v>
      </c>
      <c r="I1578" t="s">
        <v>1936</v>
      </c>
      <c r="J1578" t="s">
        <v>4650</v>
      </c>
      <c r="K1578" t="s">
        <v>1918</v>
      </c>
      <c r="L1578" t="s">
        <v>6484</v>
      </c>
      <c r="M1578" t="s">
        <v>3139</v>
      </c>
      <c r="N1578" t="s">
        <v>1935</v>
      </c>
      <c r="O1578" t="s">
        <v>54</v>
      </c>
      <c r="P1578" t="s">
        <v>1936</v>
      </c>
      <c r="Q1578" t="s">
        <v>3399</v>
      </c>
      <c r="R1578" t="s">
        <v>1917</v>
      </c>
    </row>
    <row r="1579" spans="1:18" x14ac:dyDescent="0.25">
      <c r="A1579" s="28" t="str">
        <f t="shared" si="24"/>
        <v>00392097Lincoln Co School District101 Old Fort RdStanfordKY40484</v>
      </c>
      <c r="B1579" s="29" t="s">
        <v>8225</v>
      </c>
      <c r="C1579" t="s">
        <v>3215</v>
      </c>
      <c r="D1579" t="s">
        <v>6498</v>
      </c>
      <c r="E1579" t="s">
        <v>1918</v>
      </c>
      <c r="F1579" t="s">
        <v>1934</v>
      </c>
      <c r="G1579" t="s">
        <v>1935</v>
      </c>
      <c r="H1579" t="s">
        <v>54</v>
      </c>
      <c r="I1579" t="s">
        <v>1936</v>
      </c>
      <c r="J1579" t="s">
        <v>4650</v>
      </c>
      <c r="K1579" t="s">
        <v>1918</v>
      </c>
      <c r="L1579" t="s">
        <v>6484</v>
      </c>
      <c r="M1579" t="s">
        <v>3139</v>
      </c>
      <c r="N1579" t="s">
        <v>1935</v>
      </c>
      <c r="O1579" t="s">
        <v>54</v>
      </c>
      <c r="P1579" t="s">
        <v>1936</v>
      </c>
      <c r="Q1579" t="s">
        <v>3399</v>
      </c>
      <c r="R1579" t="s">
        <v>1917</v>
      </c>
    </row>
    <row r="1580" spans="1:18" x14ac:dyDescent="0.25">
      <c r="A1580" s="28" t="str">
        <f t="shared" si="24"/>
        <v>00392097Lincoln Co School District101 Old Fort RdStanfordKY40484</v>
      </c>
      <c r="B1580" s="29" t="s">
        <v>8225</v>
      </c>
      <c r="C1580" t="s">
        <v>3215</v>
      </c>
      <c r="D1580" t="s">
        <v>6501</v>
      </c>
      <c r="E1580" t="s">
        <v>1918</v>
      </c>
      <c r="F1580" t="s">
        <v>1934</v>
      </c>
      <c r="G1580" t="s">
        <v>1935</v>
      </c>
      <c r="H1580" t="s">
        <v>54</v>
      </c>
      <c r="I1580" t="s">
        <v>1936</v>
      </c>
      <c r="J1580" t="s">
        <v>4650</v>
      </c>
      <c r="K1580" t="s">
        <v>1918</v>
      </c>
      <c r="L1580" t="s">
        <v>6484</v>
      </c>
      <c r="M1580" t="s">
        <v>3139</v>
      </c>
      <c r="N1580" t="s">
        <v>1935</v>
      </c>
      <c r="O1580" t="s">
        <v>54</v>
      </c>
      <c r="P1580" t="s">
        <v>1936</v>
      </c>
      <c r="Q1580" t="s">
        <v>3399</v>
      </c>
      <c r="R1580" t="s">
        <v>1917</v>
      </c>
    </row>
    <row r="1581" spans="1:18" x14ac:dyDescent="0.25">
      <c r="A1581" s="28" t="str">
        <f t="shared" si="24"/>
        <v>00392097Lincoln Co School District101 Old Fort RdStanfordKY40484</v>
      </c>
      <c r="B1581" s="29" t="s">
        <v>8225</v>
      </c>
      <c r="C1581" t="s">
        <v>3215</v>
      </c>
      <c r="D1581" t="s">
        <v>6506</v>
      </c>
      <c r="E1581" t="s">
        <v>1918</v>
      </c>
      <c r="F1581" t="s">
        <v>1934</v>
      </c>
      <c r="G1581" t="s">
        <v>1935</v>
      </c>
      <c r="H1581" t="s">
        <v>54</v>
      </c>
      <c r="I1581" t="s">
        <v>1936</v>
      </c>
      <c r="J1581" t="s">
        <v>4650</v>
      </c>
      <c r="K1581" t="s">
        <v>1918</v>
      </c>
      <c r="L1581" t="s">
        <v>6484</v>
      </c>
      <c r="M1581" t="s">
        <v>3139</v>
      </c>
      <c r="N1581" t="s">
        <v>1935</v>
      </c>
      <c r="O1581" t="s">
        <v>54</v>
      </c>
      <c r="P1581" t="s">
        <v>1936</v>
      </c>
      <c r="Q1581" t="s">
        <v>3399</v>
      </c>
      <c r="R1581" t="s">
        <v>1917</v>
      </c>
    </row>
    <row r="1582" spans="1:18" x14ac:dyDescent="0.25">
      <c r="A1582" s="28" t="str">
        <f t="shared" si="24"/>
        <v>00392176Stanford ES101 Old Fort RdStanfordKY40484</v>
      </c>
      <c r="B1582" s="29" t="s">
        <v>8225</v>
      </c>
      <c r="C1582" t="s">
        <v>3215</v>
      </c>
      <c r="D1582" t="s">
        <v>5829</v>
      </c>
      <c r="E1582" t="s">
        <v>1918</v>
      </c>
      <c r="F1582" t="s">
        <v>1934</v>
      </c>
      <c r="G1582" t="s">
        <v>1935</v>
      </c>
      <c r="H1582" t="s">
        <v>54</v>
      </c>
      <c r="I1582" t="s">
        <v>1936</v>
      </c>
      <c r="J1582" t="s">
        <v>4650</v>
      </c>
      <c r="K1582" t="s">
        <v>4650</v>
      </c>
      <c r="L1582" t="s">
        <v>5830</v>
      </c>
      <c r="M1582" t="s">
        <v>1934</v>
      </c>
      <c r="N1582" t="s">
        <v>1935</v>
      </c>
      <c r="O1582" t="s">
        <v>54</v>
      </c>
      <c r="P1582" t="s">
        <v>1936</v>
      </c>
      <c r="Q1582" t="s">
        <v>3399</v>
      </c>
      <c r="R1582" t="s">
        <v>1933</v>
      </c>
    </row>
    <row r="1583" spans="1:18" x14ac:dyDescent="0.25">
      <c r="A1583" s="28" t="str">
        <f t="shared" si="24"/>
        <v>00392176Stanford ES101 Old Fort RdStanfordKY40484</v>
      </c>
      <c r="B1583" s="29" t="s">
        <v>8225</v>
      </c>
      <c r="C1583" t="s">
        <v>3215</v>
      </c>
      <c r="D1583" t="s">
        <v>5831</v>
      </c>
      <c r="E1583" t="s">
        <v>1918</v>
      </c>
      <c r="F1583" t="s">
        <v>1934</v>
      </c>
      <c r="G1583" t="s">
        <v>1935</v>
      </c>
      <c r="H1583" t="s">
        <v>54</v>
      </c>
      <c r="I1583" t="s">
        <v>1936</v>
      </c>
      <c r="J1583" t="s">
        <v>4650</v>
      </c>
      <c r="K1583" t="s">
        <v>4650</v>
      </c>
      <c r="L1583" t="s">
        <v>5830</v>
      </c>
      <c r="M1583" t="s">
        <v>1934</v>
      </c>
      <c r="N1583" t="s">
        <v>1935</v>
      </c>
      <c r="O1583" t="s">
        <v>54</v>
      </c>
      <c r="P1583" t="s">
        <v>1936</v>
      </c>
      <c r="Q1583" t="s">
        <v>3399</v>
      </c>
      <c r="R1583" t="s">
        <v>1933</v>
      </c>
    </row>
    <row r="1584" spans="1:18" x14ac:dyDescent="0.25">
      <c r="A1584" s="28" t="str">
        <f t="shared" si="24"/>
        <v>00392097Lincoln Co School District345 Ky Highway 328 WStanfordKY40489</v>
      </c>
      <c r="B1584" s="29" t="s">
        <v>8225</v>
      </c>
      <c r="C1584" t="s">
        <v>3215</v>
      </c>
      <c r="D1584" t="s">
        <v>6485</v>
      </c>
      <c r="E1584" t="s">
        <v>1918</v>
      </c>
      <c r="F1584" t="s">
        <v>1938</v>
      </c>
      <c r="G1584" t="s">
        <v>1935</v>
      </c>
      <c r="H1584" t="s">
        <v>54</v>
      </c>
      <c r="I1584" t="s">
        <v>1925</v>
      </c>
      <c r="J1584" t="s">
        <v>4651</v>
      </c>
      <c r="K1584" t="s">
        <v>1918</v>
      </c>
      <c r="L1584" t="s">
        <v>6484</v>
      </c>
      <c r="M1584" t="s">
        <v>3139</v>
      </c>
      <c r="N1584" t="s">
        <v>1924</v>
      </c>
      <c r="O1584" t="s">
        <v>54</v>
      </c>
      <c r="P1584" t="s">
        <v>1936</v>
      </c>
      <c r="Q1584" t="s">
        <v>3399</v>
      </c>
      <c r="R1584" t="s">
        <v>1917</v>
      </c>
    </row>
    <row r="1585" spans="1:18" x14ac:dyDescent="0.25">
      <c r="A1585" s="28" t="str">
        <f t="shared" si="24"/>
        <v>00392097Lincoln Co School District345 Ky Highway 328 WStanfordKY40489</v>
      </c>
      <c r="B1585" s="29" t="s">
        <v>8225</v>
      </c>
      <c r="C1585" t="s">
        <v>3215</v>
      </c>
      <c r="D1585" t="s">
        <v>6505</v>
      </c>
      <c r="E1585" t="s">
        <v>1918</v>
      </c>
      <c r="F1585" t="s">
        <v>1938</v>
      </c>
      <c r="G1585" t="s">
        <v>1935</v>
      </c>
      <c r="H1585" t="s">
        <v>54</v>
      </c>
      <c r="I1585" t="s">
        <v>1925</v>
      </c>
      <c r="J1585" t="s">
        <v>4651</v>
      </c>
      <c r="K1585" t="s">
        <v>1918</v>
      </c>
      <c r="L1585" t="s">
        <v>6484</v>
      </c>
      <c r="M1585" t="s">
        <v>3139</v>
      </c>
      <c r="N1585" t="s">
        <v>1924</v>
      </c>
      <c r="O1585" t="s">
        <v>54</v>
      </c>
      <c r="P1585" t="s">
        <v>1936</v>
      </c>
      <c r="Q1585" t="s">
        <v>3399</v>
      </c>
      <c r="R1585" t="s">
        <v>1917</v>
      </c>
    </row>
    <row r="1586" spans="1:18" x14ac:dyDescent="0.25">
      <c r="A1586" s="28" t="str">
        <f t="shared" si="24"/>
        <v>00392188Waynesburg ES345 Ky Highway 328 WWaynesburgKY40489</v>
      </c>
      <c r="B1586" s="29" t="s">
        <v>8225</v>
      </c>
      <c r="C1586" t="s">
        <v>3215</v>
      </c>
      <c r="D1586" t="s">
        <v>5912</v>
      </c>
      <c r="E1586" t="s">
        <v>1918</v>
      </c>
      <c r="F1586" t="s">
        <v>1938</v>
      </c>
      <c r="G1586" t="s">
        <v>1924</v>
      </c>
      <c r="H1586" t="s">
        <v>54</v>
      </c>
      <c r="I1586" t="s">
        <v>1925</v>
      </c>
      <c r="J1586" t="s">
        <v>4651</v>
      </c>
      <c r="K1586" t="s">
        <v>4651</v>
      </c>
      <c r="L1586" t="s">
        <v>5913</v>
      </c>
      <c r="M1586" t="s">
        <v>1938</v>
      </c>
      <c r="N1586" t="s">
        <v>1924</v>
      </c>
      <c r="O1586" t="s">
        <v>54</v>
      </c>
      <c r="P1586" t="s">
        <v>1925</v>
      </c>
      <c r="Q1586" t="s">
        <v>3399</v>
      </c>
      <c r="R1586" t="s">
        <v>1937</v>
      </c>
    </row>
    <row r="1587" spans="1:18" x14ac:dyDescent="0.25">
      <c r="A1587" s="28" t="str">
        <f t="shared" si="24"/>
        <v>00392190Livingston Co School District750 Us Highway 60 WSmithlandKY42081</v>
      </c>
      <c r="B1587" s="29" t="s">
        <v>8225</v>
      </c>
      <c r="C1587" t="s">
        <v>3215</v>
      </c>
      <c r="D1587" t="s">
        <v>5398</v>
      </c>
      <c r="E1587" t="s">
        <v>1940</v>
      </c>
      <c r="F1587" t="s">
        <v>4666</v>
      </c>
      <c r="G1587" t="s">
        <v>1949</v>
      </c>
      <c r="H1587" t="s">
        <v>54</v>
      </c>
      <c r="I1587" t="s">
        <v>1950</v>
      </c>
      <c r="J1587" t="s">
        <v>4665</v>
      </c>
      <c r="K1587" t="s">
        <v>1940</v>
      </c>
      <c r="L1587" t="s">
        <v>5396</v>
      </c>
      <c r="M1587" t="s">
        <v>5279</v>
      </c>
      <c r="N1587" t="s">
        <v>1949</v>
      </c>
      <c r="O1587" t="s">
        <v>54</v>
      </c>
      <c r="P1587" t="s">
        <v>1950</v>
      </c>
      <c r="Q1587" t="s">
        <v>3648</v>
      </c>
      <c r="R1587" t="s">
        <v>1939</v>
      </c>
    </row>
    <row r="1588" spans="1:18" x14ac:dyDescent="0.25">
      <c r="A1588" s="28" t="str">
        <f t="shared" si="24"/>
        <v>00392190Livingston Co School District1370 Us Highway 60 ESmithlandKY42028</v>
      </c>
      <c r="B1588" s="29" t="s">
        <v>8225</v>
      </c>
      <c r="C1588" t="s">
        <v>3215</v>
      </c>
      <c r="D1588" t="s">
        <v>5399</v>
      </c>
      <c r="E1588" t="s">
        <v>1940</v>
      </c>
      <c r="F1588" t="s">
        <v>4664</v>
      </c>
      <c r="G1588" t="s">
        <v>1949</v>
      </c>
      <c r="H1588" t="s">
        <v>54</v>
      </c>
      <c r="I1588" t="s">
        <v>1945</v>
      </c>
      <c r="J1588" t="s">
        <v>4663</v>
      </c>
      <c r="K1588" t="s">
        <v>1940</v>
      </c>
      <c r="L1588" t="s">
        <v>5396</v>
      </c>
      <c r="M1588" t="s">
        <v>5279</v>
      </c>
      <c r="N1588" t="s">
        <v>1944</v>
      </c>
      <c r="O1588" t="s">
        <v>54</v>
      </c>
      <c r="P1588" t="s">
        <v>1950</v>
      </c>
      <c r="Q1588" t="s">
        <v>3648</v>
      </c>
      <c r="R1588" t="s">
        <v>1939</v>
      </c>
    </row>
    <row r="1589" spans="1:18" x14ac:dyDescent="0.25">
      <c r="A1589" s="28" t="str">
        <f t="shared" si="24"/>
        <v>00392190Livingston Co School District127 E Adair StSmithlandKY42081</v>
      </c>
      <c r="B1589" s="29" t="s">
        <v>8225</v>
      </c>
      <c r="C1589" t="s">
        <v>3215</v>
      </c>
      <c r="D1589" t="s">
        <v>5397</v>
      </c>
      <c r="E1589" t="s">
        <v>1940</v>
      </c>
      <c r="F1589" t="s">
        <v>3140</v>
      </c>
      <c r="G1589" t="s">
        <v>1949</v>
      </c>
      <c r="H1589" t="s">
        <v>54</v>
      </c>
      <c r="I1589" t="s">
        <v>1950</v>
      </c>
      <c r="J1589" t="s">
        <v>4662</v>
      </c>
      <c r="K1589" t="s">
        <v>1940</v>
      </c>
      <c r="L1589" t="s">
        <v>5396</v>
      </c>
      <c r="M1589" t="s">
        <v>5279</v>
      </c>
      <c r="N1589" t="s">
        <v>1949</v>
      </c>
      <c r="O1589" t="s">
        <v>54</v>
      </c>
      <c r="P1589" t="s">
        <v>1950</v>
      </c>
      <c r="Q1589" t="s">
        <v>3648</v>
      </c>
      <c r="R1589" t="s">
        <v>1939</v>
      </c>
    </row>
    <row r="1590" spans="1:18" x14ac:dyDescent="0.25">
      <c r="A1590" s="28" t="str">
        <f t="shared" si="24"/>
        <v>00392190Livingston Co School DistrictPo Box 219SmithlandKY42081</v>
      </c>
      <c r="B1590" s="29" t="s">
        <v>8225</v>
      </c>
      <c r="C1590" t="s">
        <v>3215</v>
      </c>
      <c r="D1590" t="s">
        <v>5400</v>
      </c>
      <c r="E1590" t="s">
        <v>1940</v>
      </c>
      <c r="F1590" t="s">
        <v>5279</v>
      </c>
      <c r="G1590" t="s">
        <v>1949</v>
      </c>
      <c r="H1590" t="s">
        <v>54</v>
      </c>
      <c r="I1590" t="s">
        <v>1950</v>
      </c>
      <c r="J1590" t="s">
        <v>1940</v>
      </c>
      <c r="K1590" t="s">
        <v>1940</v>
      </c>
      <c r="L1590" t="s">
        <v>5396</v>
      </c>
      <c r="M1590" t="s">
        <v>5279</v>
      </c>
      <c r="N1590" t="s">
        <v>1949</v>
      </c>
      <c r="O1590" t="s">
        <v>54</v>
      </c>
      <c r="P1590" t="s">
        <v>1950</v>
      </c>
      <c r="Q1590" t="s">
        <v>3648</v>
      </c>
      <c r="R1590" t="s">
        <v>1939</v>
      </c>
    </row>
    <row r="1591" spans="1:18" x14ac:dyDescent="0.25">
      <c r="A1591" s="28" t="str">
        <f t="shared" si="24"/>
        <v>00392190Livingston Co School DistrictPo Box 219SmithlandKY42081</v>
      </c>
      <c r="B1591" s="29" t="s">
        <v>8225</v>
      </c>
      <c r="C1591" t="s">
        <v>3215</v>
      </c>
      <c r="D1591" t="s">
        <v>5401</v>
      </c>
      <c r="E1591" t="s">
        <v>1940</v>
      </c>
      <c r="F1591" t="s">
        <v>5279</v>
      </c>
      <c r="G1591" t="s">
        <v>1949</v>
      </c>
      <c r="H1591" t="s">
        <v>54</v>
      </c>
      <c r="I1591" t="s">
        <v>1950</v>
      </c>
      <c r="J1591" t="s">
        <v>1940</v>
      </c>
      <c r="K1591" t="s">
        <v>1940</v>
      </c>
      <c r="L1591" t="s">
        <v>5396</v>
      </c>
      <c r="M1591" t="s">
        <v>5279</v>
      </c>
      <c r="N1591" t="s">
        <v>1949</v>
      </c>
      <c r="O1591" t="s">
        <v>54</v>
      </c>
      <c r="P1591" t="s">
        <v>1950</v>
      </c>
      <c r="Q1591" t="s">
        <v>3648</v>
      </c>
      <c r="R1591" t="s">
        <v>1939</v>
      </c>
    </row>
    <row r="1592" spans="1:18" x14ac:dyDescent="0.25">
      <c r="A1592" s="28" t="str">
        <f t="shared" si="24"/>
        <v>00392217North Livingston Elem School1372 Us Highway 60 EBurnaKY42028</v>
      </c>
      <c r="B1592" s="29" t="s">
        <v>8225</v>
      </c>
      <c r="C1592" t="s">
        <v>3215</v>
      </c>
      <c r="D1592" t="s">
        <v>6082</v>
      </c>
      <c r="E1592" t="s">
        <v>1940</v>
      </c>
      <c r="F1592" t="s">
        <v>1943</v>
      </c>
      <c r="G1592" t="s">
        <v>1944</v>
      </c>
      <c r="H1592" t="s">
        <v>54</v>
      </c>
      <c r="I1592" t="s">
        <v>1945</v>
      </c>
      <c r="J1592" t="s">
        <v>1942</v>
      </c>
      <c r="K1592" t="s">
        <v>1942</v>
      </c>
      <c r="L1592" t="s">
        <v>6083</v>
      </c>
      <c r="M1592" t="s">
        <v>1943</v>
      </c>
      <c r="N1592" t="s">
        <v>1944</v>
      </c>
      <c r="O1592" t="s">
        <v>54</v>
      </c>
      <c r="P1592" t="s">
        <v>1945</v>
      </c>
      <c r="Q1592" t="s">
        <v>3648</v>
      </c>
      <c r="R1592" t="s">
        <v>1941</v>
      </c>
    </row>
    <row r="1593" spans="1:18" x14ac:dyDescent="0.25">
      <c r="A1593" s="28" t="str">
        <f t="shared" si="24"/>
        <v>00392217North Livingston Elem School1372 Us Highway 60 EBurnaKY42028</v>
      </c>
      <c r="B1593" s="29" t="s">
        <v>8225</v>
      </c>
      <c r="C1593" t="s">
        <v>3215</v>
      </c>
      <c r="D1593" t="s">
        <v>6084</v>
      </c>
      <c r="E1593" t="s">
        <v>1940</v>
      </c>
      <c r="F1593" t="s">
        <v>1943</v>
      </c>
      <c r="G1593" t="s">
        <v>1944</v>
      </c>
      <c r="H1593" t="s">
        <v>54</v>
      </c>
      <c r="I1593" t="s">
        <v>1945</v>
      </c>
      <c r="J1593" t="s">
        <v>1942</v>
      </c>
      <c r="K1593" t="s">
        <v>1942</v>
      </c>
      <c r="L1593" t="s">
        <v>6083</v>
      </c>
      <c r="M1593" t="s">
        <v>1943</v>
      </c>
      <c r="N1593" t="s">
        <v>1944</v>
      </c>
      <c r="O1593" t="s">
        <v>54</v>
      </c>
      <c r="P1593" t="s">
        <v>1945</v>
      </c>
      <c r="Q1593" t="s">
        <v>3648</v>
      </c>
      <c r="R1593" t="s">
        <v>1941</v>
      </c>
    </row>
    <row r="1594" spans="1:18" x14ac:dyDescent="0.25">
      <c r="A1594" s="28" t="str">
        <f t="shared" si="24"/>
        <v>00392190Livingston Co School District850 Cutoff RdSmithlandKY42081</v>
      </c>
      <c r="B1594" s="29" t="s">
        <v>8225</v>
      </c>
      <c r="C1594" t="s">
        <v>3215</v>
      </c>
      <c r="D1594" t="s">
        <v>5395</v>
      </c>
      <c r="E1594" t="s">
        <v>1940</v>
      </c>
      <c r="F1594" t="s">
        <v>1948</v>
      </c>
      <c r="G1594" t="s">
        <v>1949</v>
      </c>
      <c r="H1594" t="s">
        <v>54</v>
      </c>
      <c r="I1594" t="s">
        <v>1950</v>
      </c>
      <c r="J1594" t="s">
        <v>1947</v>
      </c>
      <c r="K1594" t="s">
        <v>1940</v>
      </c>
      <c r="L1594" t="s">
        <v>5396</v>
      </c>
      <c r="M1594" t="s">
        <v>5279</v>
      </c>
      <c r="N1594" t="s">
        <v>1949</v>
      </c>
      <c r="O1594" t="s">
        <v>54</v>
      </c>
      <c r="P1594" t="s">
        <v>1950</v>
      </c>
      <c r="Q1594" t="s">
        <v>3648</v>
      </c>
      <c r="R1594" t="s">
        <v>1939</v>
      </c>
    </row>
    <row r="1595" spans="1:18" x14ac:dyDescent="0.25">
      <c r="A1595" s="28" t="str">
        <f t="shared" si="24"/>
        <v>00392281Adairville School226 School StAdairvilleKY42202</v>
      </c>
      <c r="B1595" s="29" t="s">
        <v>8225</v>
      </c>
      <c r="C1595" t="s">
        <v>3215</v>
      </c>
      <c r="D1595" t="s">
        <v>5522</v>
      </c>
      <c r="E1595" t="s">
        <v>1952</v>
      </c>
      <c r="F1595" t="s">
        <v>1955</v>
      </c>
      <c r="G1595" t="s">
        <v>1956</v>
      </c>
      <c r="H1595" t="s">
        <v>54</v>
      </c>
      <c r="I1595" t="s">
        <v>1957</v>
      </c>
      <c r="J1595" t="s">
        <v>1954</v>
      </c>
      <c r="K1595" t="s">
        <v>1954</v>
      </c>
      <c r="L1595" t="s">
        <v>5523</v>
      </c>
      <c r="M1595" t="s">
        <v>1955</v>
      </c>
      <c r="N1595" t="s">
        <v>1956</v>
      </c>
      <c r="O1595" t="s">
        <v>54</v>
      </c>
      <c r="P1595" t="s">
        <v>1957</v>
      </c>
      <c r="Q1595" t="s">
        <v>3232</v>
      </c>
      <c r="R1595" t="s">
        <v>1953</v>
      </c>
    </row>
    <row r="1596" spans="1:18" x14ac:dyDescent="0.25">
      <c r="A1596" s="28" t="str">
        <f t="shared" ref="A1596:A1659" si="25">R1596&amp;K1596&amp;F1596&amp;G1596&amp;H1596&amp;I1596</f>
        <v>00392281Adairville School226 School StAdairvilleKY42202</v>
      </c>
      <c r="B1596" s="29" t="s">
        <v>8225</v>
      </c>
      <c r="C1596" t="s">
        <v>3215</v>
      </c>
      <c r="D1596" t="s">
        <v>5524</v>
      </c>
      <c r="E1596" t="s">
        <v>1952</v>
      </c>
      <c r="F1596" t="s">
        <v>1955</v>
      </c>
      <c r="G1596" t="s">
        <v>1956</v>
      </c>
      <c r="H1596" t="s">
        <v>54</v>
      </c>
      <c r="I1596" t="s">
        <v>1957</v>
      </c>
      <c r="J1596" t="s">
        <v>1954</v>
      </c>
      <c r="K1596" t="s">
        <v>1954</v>
      </c>
      <c r="L1596" t="s">
        <v>5523</v>
      </c>
      <c r="M1596" t="s">
        <v>1955</v>
      </c>
      <c r="N1596" t="s">
        <v>1956</v>
      </c>
      <c r="O1596" t="s">
        <v>54</v>
      </c>
      <c r="P1596" t="s">
        <v>1957</v>
      </c>
      <c r="Q1596" t="s">
        <v>3232</v>
      </c>
      <c r="R1596" t="s">
        <v>1953</v>
      </c>
    </row>
    <row r="1597" spans="1:18" x14ac:dyDescent="0.25">
      <c r="A1597" s="28" t="str">
        <f t="shared" si="25"/>
        <v>00392281Adairville School226 School StAdairvilleKY42202</v>
      </c>
      <c r="B1597" s="29" t="s">
        <v>8225</v>
      </c>
      <c r="C1597" t="s">
        <v>3215</v>
      </c>
      <c r="D1597" t="s">
        <v>5525</v>
      </c>
      <c r="E1597" t="s">
        <v>1952</v>
      </c>
      <c r="F1597" t="s">
        <v>1955</v>
      </c>
      <c r="G1597" t="s">
        <v>1956</v>
      </c>
      <c r="H1597" t="s">
        <v>54</v>
      </c>
      <c r="I1597" t="s">
        <v>1957</v>
      </c>
      <c r="J1597" t="s">
        <v>1954</v>
      </c>
      <c r="K1597" t="s">
        <v>1954</v>
      </c>
      <c r="L1597" t="s">
        <v>5523</v>
      </c>
      <c r="M1597" t="s">
        <v>1955</v>
      </c>
      <c r="N1597" t="s">
        <v>1956</v>
      </c>
      <c r="O1597" t="s">
        <v>54</v>
      </c>
      <c r="P1597" t="s">
        <v>1957</v>
      </c>
      <c r="Q1597" t="s">
        <v>3232</v>
      </c>
      <c r="R1597" t="s">
        <v>1953</v>
      </c>
    </row>
    <row r="1598" spans="1:18" x14ac:dyDescent="0.25">
      <c r="A1598" s="28" t="str">
        <f t="shared" si="25"/>
        <v>00392281Adairville School226 School StAdairvilleKY42202</v>
      </c>
      <c r="B1598" s="29" t="s">
        <v>8225</v>
      </c>
      <c r="C1598" t="s">
        <v>3215</v>
      </c>
      <c r="D1598" t="s">
        <v>5526</v>
      </c>
      <c r="E1598" t="s">
        <v>1952</v>
      </c>
      <c r="F1598" t="s">
        <v>1955</v>
      </c>
      <c r="G1598" t="s">
        <v>1956</v>
      </c>
      <c r="H1598" t="s">
        <v>54</v>
      </c>
      <c r="I1598" t="s">
        <v>1957</v>
      </c>
      <c r="J1598" t="s">
        <v>1954</v>
      </c>
      <c r="K1598" t="s">
        <v>1954</v>
      </c>
      <c r="L1598" t="s">
        <v>5523</v>
      </c>
      <c r="M1598" t="s">
        <v>1955</v>
      </c>
      <c r="N1598" t="s">
        <v>1956</v>
      </c>
      <c r="O1598" t="s">
        <v>54</v>
      </c>
      <c r="P1598" t="s">
        <v>1957</v>
      </c>
      <c r="Q1598" t="s">
        <v>3232</v>
      </c>
      <c r="R1598" t="s">
        <v>1953</v>
      </c>
    </row>
    <row r="1599" spans="1:18" x14ac:dyDescent="0.25">
      <c r="A1599" s="28" t="str">
        <f t="shared" si="25"/>
        <v>00392346Lewisburg Elementary School750 Stacker StLewisburgKY42256</v>
      </c>
      <c r="B1599" s="29" t="s">
        <v>8225</v>
      </c>
      <c r="C1599" t="s">
        <v>3215</v>
      </c>
      <c r="D1599" t="s">
        <v>6789</v>
      </c>
      <c r="E1599" t="s">
        <v>1952</v>
      </c>
      <c r="F1599" t="s">
        <v>1970</v>
      </c>
      <c r="G1599" t="s">
        <v>1971</v>
      </c>
      <c r="H1599" t="s">
        <v>54</v>
      </c>
      <c r="I1599" t="s">
        <v>1972</v>
      </c>
      <c r="J1599" t="s">
        <v>1969</v>
      </c>
      <c r="K1599" t="s">
        <v>1969</v>
      </c>
      <c r="L1599" t="s">
        <v>6790</v>
      </c>
      <c r="M1599" t="s">
        <v>1970</v>
      </c>
      <c r="N1599" t="s">
        <v>1971</v>
      </c>
      <c r="O1599" t="s">
        <v>54</v>
      </c>
      <c r="P1599" t="s">
        <v>1972</v>
      </c>
      <c r="Q1599" t="s">
        <v>3232</v>
      </c>
      <c r="R1599" t="s">
        <v>1968</v>
      </c>
    </row>
    <row r="1600" spans="1:18" x14ac:dyDescent="0.25">
      <c r="A1600" s="28" t="str">
        <f t="shared" si="25"/>
        <v>00392267Logan Co School District750 Stacker StRussellvilleKY42256</v>
      </c>
      <c r="B1600" s="29" t="s">
        <v>8225</v>
      </c>
      <c r="C1600" t="s">
        <v>3215</v>
      </c>
      <c r="D1600" t="s">
        <v>6685</v>
      </c>
      <c r="E1600" t="s">
        <v>1952</v>
      </c>
      <c r="F1600" t="s">
        <v>1970</v>
      </c>
      <c r="G1600" t="s">
        <v>1966</v>
      </c>
      <c r="H1600" t="s">
        <v>54</v>
      </c>
      <c r="I1600" t="s">
        <v>1972</v>
      </c>
      <c r="J1600" t="s">
        <v>1969</v>
      </c>
      <c r="K1600" t="s">
        <v>1952</v>
      </c>
      <c r="L1600" t="s">
        <v>6681</v>
      </c>
      <c r="M1600" t="s">
        <v>5315</v>
      </c>
      <c r="N1600" t="s">
        <v>1971</v>
      </c>
      <c r="O1600" t="s">
        <v>54</v>
      </c>
      <c r="P1600" t="s">
        <v>1967</v>
      </c>
      <c r="Q1600" t="s">
        <v>3232</v>
      </c>
      <c r="R1600" t="s">
        <v>1951</v>
      </c>
    </row>
    <row r="1601" spans="1:18" x14ac:dyDescent="0.25">
      <c r="A1601" s="28" t="str">
        <f t="shared" si="25"/>
        <v>00392267Logan Co School District2400 Bowling Green RdRussellvilleKY42276</v>
      </c>
      <c r="B1601" s="29" t="s">
        <v>8225</v>
      </c>
      <c r="C1601" t="s">
        <v>3215</v>
      </c>
      <c r="D1601" t="s">
        <v>6683</v>
      </c>
      <c r="E1601" t="s">
        <v>1952</v>
      </c>
      <c r="F1601" t="s">
        <v>4672</v>
      </c>
      <c r="G1601" t="s">
        <v>1966</v>
      </c>
      <c r="H1601" t="s">
        <v>54</v>
      </c>
      <c r="I1601" t="s">
        <v>1967</v>
      </c>
      <c r="J1601" t="s">
        <v>4671</v>
      </c>
      <c r="K1601" t="s">
        <v>1952</v>
      </c>
      <c r="L1601" t="s">
        <v>6681</v>
      </c>
      <c r="M1601" t="s">
        <v>5315</v>
      </c>
      <c r="N1601" t="s">
        <v>1966</v>
      </c>
      <c r="O1601" t="s">
        <v>54</v>
      </c>
      <c r="P1601" t="s">
        <v>1967</v>
      </c>
      <c r="Q1601" t="s">
        <v>3232</v>
      </c>
      <c r="R1601" t="s">
        <v>1951</v>
      </c>
    </row>
    <row r="1602" spans="1:18" x14ac:dyDescent="0.25">
      <c r="A1602" s="28" t="str">
        <f t="shared" si="25"/>
        <v>00392267Logan Co School District2200 Bowling Green RdRussellvilleKY42276</v>
      </c>
      <c r="B1602" s="29" t="s">
        <v>8225</v>
      </c>
      <c r="C1602" t="s">
        <v>3215</v>
      </c>
      <c r="D1602" t="s">
        <v>6684</v>
      </c>
      <c r="E1602" t="s">
        <v>1952</v>
      </c>
      <c r="F1602" t="s">
        <v>4669</v>
      </c>
      <c r="G1602" t="s">
        <v>1966</v>
      </c>
      <c r="H1602" t="s">
        <v>54</v>
      </c>
      <c r="I1602" t="s">
        <v>1967</v>
      </c>
      <c r="J1602" t="s">
        <v>4668</v>
      </c>
      <c r="K1602" t="s">
        <v>1952</v>
      </c>
      <c r="L1602" t="s">
        <v>6681</v>
      </c>
      <c r="M1602" t="s">
        <v>5315</v>
      </c>
      <c r="N1602" t="s">
        <v>1966</v>
      </c>
      <c r="O1602" t="s">
        <v>54</v>
      </c>
      <c r="P1602" t="s">
        <v>1967</v>
      </c>
      <c r="Q1602" t="s">
        <v>3232</v>
      </c>
      <c r="R1602" t="s">
        <v>1951</v>
      </c>
    </row>
    <row r="1603" spans="1:18" x14ac:dyDescent="0.25">
      <c r="A1603" s="28" t="str">
        <f t="shared" si="25"/>
        <v>00392267Logan Co School DistrictPo Box 417RussellvilleKY42276</v>
      </c>
      <c r="B1603" s="29" t="s">
        <v>8225</v>
      </c>
      <c r="C1603" t="s">
        <v>3215</v>
      </c>
      <c r="D1603" t="s">
        <v>6680</v>
      </c>
      <c r="E1603" t="s">
        <v>1952</v>
      </c>
      <c r="F1603" t="s">
        <v>5315</v>
      </c>
      <c r="G1603" t="s">
        <v>1966</v>
      </c>
      <c r="H1603" t="s">
        <v>54</v>
      </c>
      <c r="I1603" t="s">
        <v>1967</v>
      </c>
      <c r="J1603" t="s">
        <v>1952</v>
      </c>
      <c r="K1603" t="s">
        <v>1952</v>
      </c>
      <c r="L1603" t="s">
        <v>6681</v>
      </c>
      <c r="M1603" t="s">
        <v>5315</v>
      </c>
      <c r="N1603" t="s">
        <v>1966</v>
      </c>
      <c r="O1603" t="s">
        <v>54</v>
      </c>
      <c r="P1603" t="s">
        <v>1967</v>
      </c>
      <c r="Q1603" t="s">
        <v>3232</v>
      </c>
      <c r="R1603" t="s">
        <v>1951</v>
      </c>
    </row>
    <row r="1604" spans="1:18" x14ac:dyDescent="0.25">
      <c r="A1604" s="28" t="str">
        <f t="shared" si="25"/>
        <v>00392267Logan Co School DistrictPo Box 417RussellvilleKY42276</v>
      </c>
      <c r="B1604" s="29" t="s">
        <v>8225</v>
      </c>
      <c r="C1604" t="s">
        <v>3215</v>
      </c>
      <c r="D1604" t="s">
        <v>6682</v>
      </c>
      <c r="E1604" t="s">
        <v>1952</v>
      </c>
      <c r="F1604" t="s">
        <v>5315</v>
      </c>
      <c r="G1604" t="s">
        <v>1966</v>
      </c>
      <c r="H1604" t="s">
        <v>54</v>
      </c>
      <c r="I1604" t="s">
        <v>1967</v>
      </c>
      <c r="J1604" t="s">
        <v>1952</v>
      </c>
      <c r="K1604" t="s">
        <v>1952</v>
      </c>
      <c r="L1604" t="s">
        <v>6681</v>
      </c>
      <c r="M1604" t="s">
        <v>5315</v>
      </c>
      <c r="N1604" t="s">
        <v>1966</v>
      </c>
      <c r="O1604" t="s">
        <v>54</v>
      </c>
      <c r="P1604" t="s">
        <v>1967</v>
      </c>
      <c r="Q1604" t="s">
        <v>3232</v>
      </c>
      <c r="R1604" t="s">
        <v>1951</v>
      </c>
    </row>
    <row r="1605" spans="1:18" x14ac:dyDescent="0.25">
      <c r="A1605" s="28" t="str">
        <f t="shared" si="25"/>
        <v>00392360Olmstead Elementary School1170 Olmstead RdOlmsteadKY42265</v>
      </c>
      <c r="B1605" s="29" t="s">
        <v>8225</v>
      </c>
      <c r="C1605" t="s">
        <v>3215</v>
      </c>
      <c r="D1605" t="s">
        <v>6194</v>
      </c>
      <c r="E1605" t="s">
        <v>1952</v>
      </c>
      <c r="F1605" t="s">
        <v>1975</v>
      </c>
      <c r="G1605" t="s">
        <v>1976</v>
      </c>
      <c r="H1605" t="s">
        <v>54</v>
      </c>
      <c r="I1605" t="s">
        <v>1977</v>
      </c>
      <c r="J1605" t="s">
        <v>1974</v>
      </c>
      <c r="K1605" t="s">
        <v>1974</v>
      </c>
      <c r="L1605" t="s">
        <v>6195</v>
      </c>
      <c r="M1605" t="s">
        <v>1975</v>
      </c>
      <c r="N1605" t="s">
        <v>1976</v>
      </c>
      <c r="O1605" t="s">
        <v>54</v>
      </c>
      <c r="P1605" t="s">
        <v>1977</v>
      </c>
      <c r="Q1605" t="s">
        <v>3232</v>
      </c>
      <c r="R1605" t="s">
        <v>1973</v>
      </c>
    </row>
    <row r="1606" spans="1:18" x14ac:dyDescent="0.25">
      <c r="A1606" s="28" t="str">
        <f t="shared" si="25"/>
        <v>00392360Olmstead Elementary School1170 Olmstead RdOlmsteadKY42265</v>
      </c>
      <c r="B1606" s="29" t="s">
        <v>8225</v>
      </c>
      <c r="C1606" t="s">
        <v>3215</v>
      </c>
      <c r="D1606" t="s">
        <v>6196</v>
      </c>
      <c r="E1606" t="s">
        <v>1952</v>
      </c>
      <c r="F1606" t="s">
        <v>1975</v>
      </c>
      <c r="G1606" t="s">
        <v>1976</v>
      </c>
      <c r="H1606" t="s">
        <v>54</v>
      </c>
      <c r="I1606" t="s">
        <v>1977</v>
      </c>
      <c r="J1606" t="s">
        <v>1974</v>
      </c>
      <c r="K1606" t="s">
        <v>1974</v>
      </c>
      <c r="L1606" t="s">
        <v>6195</v>
      </c>
      <c r="M1606" t="s">
        <v>1975</v>
      </c>
      <c r="N1606" t="s">
        <v>1976</v>
      </c>
      <c r="O1606" t="s">
        <v>54</v>
      </c>
      <c r="P1606" t="s">
        <v>1977</v>
      </c>
      <c r="Q1606" t="s">
        <v>3232</v>
      </c>
      <c r="R1606" t="s">
        <v>1973</v>
      </c>
    </row>
    <row r="1607" spans="1:18" x14ac:dyDescent="0.25">
      <c r="A1607" s="28" t="str">
        <f t="shared" si="25"/>
        <v>00392267Logan Co School District1170 Olmstead RdRussellvilleKY42265</v>
      </c>
      <c r="B1607" s="29" t="s">
        <v>8225</v>
      </c>
      <c r="C1607" t="s">
        <v>3215</v>
      </c>
      <c r="D1607" t="s">
        <v>6686</v>
      </c>
      <c r="E1607" t="s">
        <v>1952</v>
      </c>
      <c r="F1607" t="s">
        <v>1975</v>
      </c>
      <c r="G1607" t="s">
        <v>1966</v>
      </c>
      <c r="H1607" t="s">
        <v>54</v>
      </c>
      <c r="I1607" t="s">
        <v>1977</v>
      </c>
      <c r="J1607" t="s">
        <v>1974</v>
      </c>
      <c r="K1607" t="s">
        <v>1952</v>
      </c>
      <c r="L1607" t="s">
        <v>6681</v>
      </c>
      <c r="M1607" t="s">
        <v>5315</v>
      </c>
      <c r="N1607" t="s">
        <v>1976</v>
      </c>
      <c r="O1607" t="s">
        <v>54</v>
      </c>
      <c r="P1607" t="s">
        <v>1967</v>
      </c>
      <c r="Q1607" t="s">
        <v>3232</v>
      </c>
      <c r="R1607" t="s">
        <v>1951</v>
      </c>
    </row>
    <row r="1608" spans="1:18" x14ac:dyDescent="0.25">
      <c r="A1608" s="28" t="str">
        <f t="shared" si="25"/>
        <v>00388412Louisville Collegiate School2427 Glenmary AveLouisvilleKY40204</v>
      </c>
      <c r="B1608" s="29" t="s">
        <v>8225</v>
      </c>
      <c r="C1608" t="s">
        <v>3215</v>
      </c>
      <c r="D1608" t="s">
        <v>5527</v>
      </c>
      <c r="E1608" t="s">
        <v>5528</v>
      </c>
      <c r="F1608" t="s">
        <v>5529</v>
      </c>
      <c r="G1608" t="s">
        <v>382</v>
      </c>
      <c r="H1608" t="s">
        <v>54</v>
      </c>
      <c r="I1608" t="s">
        <v>1391</v>
      </c>
      <c r="J1608" t="s">
        <v>5528</v>
      </c>
      <c r="K1608" t="s">
        <v>5528</v>
      </c>
      <c r="L1608" t="s">
        <v>5530</v>
      </c>
      <c r="M1608" t="s">
        <v>5529</v>
      </c>
      <c r="N1608" t="s">
        <v>382</v>
      </c>
      <c r="O1608" t="s">
        <v>54</v>
      </c>
      <c r="P1608" t="s">
        <v>1391</v>
      </c>
      <c r="Q1608" t="s">
        <v>3224</v>
      </c>
      <c r="R1608" t="s">
        <v>5531</v>
      </c>
    </row>
    <row r="1609" spans="1:18" x14ac:dyDescent="0.25">
      <c r="A1609" s="28" t="str">
        <f t="shared" si="25"/>
        <v>00388412Louisville Collegiate School2427 Glenmary AveLouisvilleKY40204</v>
      </c>
      <c r="B1609" s="29" t="s">
        <v>8225</v>
      </c>
      <c r="C1609" t="s">
        <v>3215</v>
      </c>
      <c r="D1609" t="s">
        <v>5532</v>
      </c>
      <c r="E1609" t="s">
        <v>5528</v>
      </c>
      <c r="F1609" t="s">
        <v>5529</v>
      </c>
      <c r="G1609" t="s">
        <v>382</v>
      </c>
      <c r="H1609" t="s">
        <v>54</v>
      </c>
      <c r="I1609" t="s">
        <v>1391</v>
      </c>
      <c r="J1609" t="s">
        <v>5528</v>
      </c>
      <c r="K1609" t="s">
        <v>5528</v>
      </c>
      <c r="L1609" t="s">
        <v>5530</v>
      </c>
      <c r="M1609" t="s">
        <v>5529</v>
      </c>
      <c r="N1609" t="s">
        <v>382</v>
      </c>
      <c r="O1609" t="s">
        <v>54</v>
      </c>
      <c r="P1609" t="s">
        <v>1391</v>
      </c>
      <c r="Q1609" t="s">
        <v>3224</v>
      </c>
      <c r="R1609" t="s">
        <v>5531</v>
      </c>
    </row>
    <row r="1610" spans="1:18" x14ac:dyDescent="0.25">
      <c r="A1610" s="28" t="str">
        <f t="shared" si="25"/>
        <v>00389973Ludlow Ind School District515 Elm StLudlowKY41016</v>
      </c>
      <c r="B1610" s="29" t="s">
        <v>8225</v>
      </c>
      <c r="C1610" t="s">
        <v>3215</v>
      </c>
      <c r="D1610" t="s">
        <v>6099</v>
      </c>
      <c r="E1610" t="s">
        <v>1979</v>
      </c>
      <c r="F1610" t="s">
        <v>4674</v>
      </c>
      <c r="G1610" t="s">
        <v>1983</v>
      </c>
      <c r="H1610" t="s">
        <v>54</v>
      </c>
      <c r="I1610" t="s">
        <v>1984</v>
      </c>
      <c r="J1610" t="s">
        <v>4673</v>
      </c>
      <c r="K1610" t="s">
        <v>1979</v>
      </c>
      <c r="L1610" t="s">
        <v>6100</v>
      </c>
      <c r="M1610" t="s">
        <v>3141</v>
      </c>
      <c r="N1610" t="s">
        <v>1983</v>
      </c>
      <c r="O1610" t="s">
        <v>54</v>
      </c>
      <c r="P1610" t="s">
        <v>1984</v>
      </c>
      <c r="Q1610" t="s">
        <v>3216</v>
      </c>
      <c r="R1610" t="s">
        <v>1978</v>
      </c>
    </row>
    <row r="1611" spans="1:18" x14ac:dyDescent="0.25">
      <c r="A1611" s="28" t="str">
        <f t="shared" si="25"/>
        <v>00389973Ludlow Ind School District525 Elm StLudlowKY41016</v>
      </c>
      <c r="B1611" s="29" t="s">
        <v>8225</v>
      </c>
      <c r="C1611" t="s">
        <v>3215</v>
      </c>
      <c r="D1611" t="s">
        <v>6101</v>
      </c>
      <c r="E1611" t="s">
        <v>1979</v>
      </c>
      <c r="F1611" t="s">
        <v>3141</v>
      </c>
      <c r="G1611" t="s">
        <v>1983</v>
      </c>
      <c r="H1611" t="s">
        <v>54</v>
      </c>
      <c r="I1611" t="s">
        <v>1984</v>
      </c>
      <c r="J1611" t="s">
        <v>1979</v>
      </c>
      <c r="K1611" t="s">
        <v>1979</v>
      </c>
      <c r="L1611" t="s">
        <v>6100</v>
      </c>
      <c r="M1611" t="s">
        <v>3141</v>
      </c>
      <c r="N1611" t="s">
        <v>1983</v>
      </c>
      <c r="O1611" t="s">
        <v>54</v>
      </c>
      <c r="P1611" t="s">
        <v>1984</v>
      </c>
      <c r="Q1611" t="s">
        <v>3216</v>
      </c>
      <c r="R1611" t="s">
        <v>1978</v>
      </c>
    </row>
    <row r="1612" spans="1:18" x14ac:dyDescent="0.25">
      <c r="A1612" s="28" t="str">
        <f t="shared" si="25"/>
        <v>00389973Ludlow Ind School District525 Elm StLudlowKY41016</v>
      </c>
      <c r="B1612" s="29" t="s">
        <v>8225</v>
      </c>
      <c r="C1612" t="s">
        <v>3215</v>
      </c>
      <c r="D1612" t="s">
        <v>6102</v>
      </c>
      <c r="E1612" t="s">
        <v>1979</v>
      </c>
      <c r="F1612" t="s">
        <v>3141</v>
      </c>
      <c r="G1612" t="s">
        <v>1983</v>
      </c>
      <c r="H1612" t="s">
        <v>54</v>
      </c>
      <c r="I1612" t="s">
        <v>1984</v>
      </c>
      <c r="J1612" t="s">
        <v>1979</v>
      </c>
      <c r="K1612" t="s">
        <v>1979</v>
      </c>
      <c r="L1612" t="s">
        <v>6100</v>
      </c>
      <c r="M1612" t="s">
        <v>3141</v>
      </c>
      <c r="N1612" t="s">
        <v>1983</v>
      </c>
      <c r="O1612" t="s">
        <v>54</v>
      </c>
      <c r="P1612" t="s">
        <v>1984</v>
      </c>
      <c r="Q1612" t="s">
        <v>3216</v>
      </c>
      <c r="R1612" t="s">
        <v>1978</v>
      </c>
    </row>
    <row r="1613" spans="1:18" x14ac:dyDescent="0.25">
      <c r="A1613" s="28" t="str">
        <f t="shared" si="25"/>
        <v>00389973Ludlow Ind School District525 Elm StLudlowKY41016</v>
      </c>
      <c r="B1613" s="29" t="s">
        <v>8225</v>
      </c>
      <c r="C1613" t="s">
        <v>3215</v>
      </c>
      <c r="D1613" t="s">
        <v>6103</v>
      </c>
      <c r="E1613" t="s">
        <v>1979</v>
      </c>
      <c r="F1613" t="s">
        <v>3141</v>
      </c>
      <c r="G1613" t="s">
        <v>1983</v>
      </c>
      <c r="H1613" t="s">
        <v>54</v>
      </c>
      <c r="I1613" t="s">
        <v>1984</v>
      </c>
      <c r="J1613" t="s">
        <v>1979</v>
      </c>
      <c r="K1613" t="s">
        <v>1979</v>
      </c>
      <c r="L1613" t="s">
        <v>6100</v>
      </c>
      <c r="M1613" t="s">
        <v>3141</v>
      </c>
      <c r="N1613" t="s">
        <v>1983</v>
      </c>
      <c r="O1613" t="s">
        <v>54</v>
      </c>
      <c r="P1613" t="s">
        <v>1984</v>
      </c>
      <c r="Q1613" t="s">
        <v>3216</v>
      </c>
      <c r="R1613" t="s">
        <v>1978</v>
      </c>
    </row>
    <row r="1614" spans="1:18" x14ac:dyDescent="0.25">
      <c r="A1614" s="28" t="str">
        <f t="shared" si="25"/>
        <v>00389973Ludlow Ind School District525 Elm StLudlowKY41016</v>
      </c>
      <c r="B1614" s="29" t="s">
        <v>8225</v>
      </c>
      <c r="C1614" t="s">
        <v>3215</v>
      </c>
      <c r="D1614" t="s">
        <v>6104</v>
      </c>
      <c r="E1614" t="s">
        <v>1979</v>
      </c>
      <c r="F1614" t="s">
        <v>3141</v>
      </c>
      <c r="G1614" t="s">
        <v>1983</v>
      </c>
      <c r="H1614" t="s">
        <v>54</v>
      </c>
      <c r="I1614" t="s">
        <v>1984</v>
      </c>
      <c r="J1614" t="s">
        <v>1979</v>
      </c>
      <c r="K1614" t="s">
        <v>1979</v>
      </c>
      <c r="L1614" t="s">
        <v>6100</v>
      </c>
      <c r="M1614" t="s">
        <v>3141</v>
      </c>
      <c r="N1614" t="s">
        <v>1983</v>
      </c>
      <c r="O1614" t="s">
        <v>54</v>
      </c>
      <c r="P1614" t="s">
        <v>1984</v>
      </c>
      <c r="Q1614" t="s">
        <v>3216</v>
      </c>
      <c r="R1614" t="s">
        <v>1978</v>
      </c>
    </row>
    <row r="1615" spans="1:18" x14ac:dyDescent="0.25">
      <c r="A1615" s="28" t="str">
        <f t="shared" si="25"/>
        <v>00389997Mary A Goetz Elementary School512 Oak StLudlowKY41016</v>
      </c>
      <c r="B1615" s="29" t="s">
        <v>8225</v>
      </c>
      <c r="C1615" t="s">
        <v>3215</v>
      </c>
      <c r="D1615" t="s">
        <v>5517</v>
      </c>
      <c r="E1615" t="s">
        <v>1979</v>
      </c>
      <c r="F1615" t="s">
        <v>1982</v>
      </c>
      <c r="G1615" t="s">
        <v>1983</v>
      </c>
      <c r="H1615" t="s">
        <v>54</v>
      </c>
      <c r="I1615" t="s">
        <v>1984</v>
      </c>
      <c r="J1615" t="s">
        <v>1981</v>
      </c>
      <c r="K1615" t="s">
        <v>1981</v>
      </c>
      <c r="L1615" t="s">
        <v>5518</v>
      </c>
      <c r="M1615" t="s">
        <v>1982</v>
      </c>
      <c r="N1615" t="s">
        <v>1983</v>
      </c>
      <c r="O1615" t="s">
        <v>54</v>
      </c>
      <c r="P1615" t="s">
        <v>1984</v>
      </c>
      <c r="Q1615" t="s">
        <v>3216</v>
      </c>
      <c r="R1615" t="s">
        <v>1980</v>
      </c>
    </row>
    <row r="1616" spans="1:18" x14ac:dyDescent="0.25">
      <c r="A1616" s="28" t="str">
        <f t="shared" si="25"/>
        <v>00389997Mary A Goetz Elementary School512 Oak StLudlowKY41016</v>
      </c>
      <c r="B1616" s="29" t="s">
        <v>8225</v>
      </c>
      <c r="C1616" t="s">
        <v>3215</v>
      </c>
      <c r="D1616" t="s">
        <v>5519</v>
      </c>
      <c r="E1616" t="s">
        <v>1979</v>
      </c>
      <c r="F1616" t="s">
        <v>1982</v>
      </c>
      <c r="G1616" t="s">
        <v>1983</v>
      </c>
      <c r="H1616" t="s">
        <v>54</v>
      </c>
      <c r="I1616" t="s">
        <v>1984</v>
      </c>
      <c r="J1616" t="s">
        <v>1981</v>
      </c>
      <c r="K1616" t="s">
        <v>1981</v>
      </c>
      <c r="L1616" t="s">
        <v>5518</v>
      </c>
      <c r="M1616" t="s">
        <v>1982</v>
      </c>
      <c r="N1616" t="s">
        <v>1983</v>
      </c>
      <c r="O1616" t="s">
        <v>54</v>
      </c>
      <c r="P1616" t="s">
        <v>1984</v>
      </c>
      <c r="Q1616" t="s">
        <v>3216</v>
      </c>
      <c r="R1616" t="s">
        <v>1980</v>
      </c>
    </row>
    <row r="1617" spans="1:18" x14ac:dyDescent="0.25">
      <c r="A1617" s="28" t="str">
        <f t="shared" si="25"/>
        <v>00389997Mary A Goetz Elementary School512 Oak StLudlowKY41016</v>
      </c>
      <c r="B1617" s="29" t="s">
        <v>8225</v>
      </c>
      <c r="C1617" t="s">
        <v>3215</v>
      </c>
      <c r="D1617" t="s">
        <v>5520</v>
      </c>
      <c r="E1617" t="s">
        <v>1979</v>
      </c>
      <c r="F1617" t="s">
        <v>1982</v>
      </c>
      <c r="G1617" t="s">
        <v>1983</v>
      </c>
      <c r="H1617" t="s">
        <v>54</v>
      </c>
      <c r="I1617" t="s">
        <v>1984</v>
      </c>
      <c r="J1617" t="s">
        <v>1981</v>
      </c>
      <c r="K1617" t="s">
        <v>1981</v>
      </c>
      <c r="L1617" t="s">
        <v>5518</v>
      </c>
      <c r="M1617" t="s">
        <v>1982</v>
      </c>
      <c r="N1617" t="s">
        <v>1983</v>
      </c>
      <c r="O1617" t="s">
        <v>54</v>
      </c>
      <c r="P1617" t="s">
        <v>1984</v>
      </c>
      <c r="Q1617" t="s">
        <v>3216</v>
      </c>
      <c r="R1617" t="s">
        <v>1980</v>
      </c>
    </row>
    <row r="1618" spans="1:18" x14ac:dyDescent="0.25">
      <c r="A1618" s="28" t="str">
        <f t="shared" si="25"/>
        <v>00389997Mary A Goetz Elementary School512 Oak StLudlowKY41016</v>
      </c>
      <c r="B1618" s="29" t="s">
        <v>8225</v>
      </c>
      <c r="C1618" t="s">
        <v>3215</v>
      </c>
      <c r="D1618" t="s">
        <v>5521</v>
      </c>
      <c r="E1618" t="s">
        <v>1979</v>
      </c>
      <c r="F1618" t="s">
        <v>1982</v>
      </c>
      <c r="G1618" t="s">
        <v>1983</v>
      </c>
      <c r="H1618" t="s">
        <v>54</v>
      </c>
      <c r="I1618" t="s">
        <v>1984</v>
      </c>
      <c r="J1618" t="s">
        <v>1981</v>
      </c>
      <c r="K1618" t="s">
        <v>1981</v>
      </c>
      <c r="L1618" t="s">
        <v>5518</v>
      </c>
      <c r="M1618" t="s">
        <v>1982</v>
      </c>
      <c r="N1618" t="s">
        <v>1983</v>
      </c>
      <c r="O1618" t="s">
        <v>54</v>
      </c>
      <c r="P1618" t="s">
        <v>1984</v>
      </c>
      <c r="Q1618" t="s">
        <v>3216</v>
      </c>
      <c r="R1618" t="s">
        <v>1980</v>
      </c>
    </row>
    <row r="1619" spans="1:18" x14ac:dyDescent="0.25">
      <c r="A1619" s="28" t="str">
        <f t="shared" si="25"/>
        <v>00392425Lyon Co School District201 W Fairview AveEddyvilleKY42038</v>
      </c>
      <c r="B1619" s="29" t="s">
        <v>8225</v>
      </c>
      <c r="C1619" t="s">
        <v>3215</v>
      </c>
      <c r="D1619" t="s">
        <v>5406</v>
      </c>
      <c r="E1619" t="s">
        <v>1986</v>
      </c>
      <c r="F1619" t="s">
        <v>1989</v>
      </c>
      <c r="G1619" t="s">
        <v>1990</v>
      </c>
      <c r="H1619" t="s">
        <v>54</v>
      </c>
      <c r="I1619" t="s">
        <v>1991</v>
      </c>
      <c r="J1619" t="s">
        <v>1988</v>
      </c>
      <c r="K1619" t="s">
        <v>1986</v>
      </c>
      <c r="L1619" t="s">
        <v>5403</v>
      </c>
      <c r="M1619" t="s">
        <v>3142</v>
      </c>
      <c r="N1619" t="s">
        <v>1990</v>
      </c>
      <c r="O1619" t="s">
        <v>54</v>
      </c>
      <c r="P1619" t="s">
        <v>1991</v>
      </c>
      <c r="Q1619" t="s">
        <v>3604</v>
      </c>
      <c r="R1619" t="s">
        <v>1985</v>
      </c>
    </row>
    <row r="1620" spans="1:18" x14ac:dyDescent="0.25">
      <c r="A1620" s="28" t="str">
        <f t="shared" si="25"/>
        <v>00392425Lyon Co School District209 W Fairview AveEddyvilleKY42038</v>
      </c>
      <c r="B1620" s="29" t="s">
        <v>8225</v>
      </c>
      <c r="C1620" t="s">
        <v>3215</v>
      </c>
      <c r="D1620" t="s">
        <v>5402</v>
      </c>
      <c r="E1620" t="s">
        <v>1986</v>
      </c>
      <c r="F1620" t="s">
        <v>4678</v>
      </c>
      <c r="G1620" t="s">
        <v>1990</v>
      </c>
      <c r="H1620" t="s">
        <v>54</v>
      </c>
      <c r="I1620" t="s">
        <v>1991</v>
      </c>
      <c r="J1620" t="s">
        <v>4677</v>
      </c>
      <c r="K1620" t="s">
        <v>1986</v>
      </c>
      <c r="L1620" t="s">
        <v>5403</v>
      </c>
      <c r="M1620" t="s">
        <v>3142</v>
      </c>
      <c r="N1620" t="s">
        <v>1990</v>
      </c>
      <c r="O1620" t="s">
        <v>54</v>
      </c>
      <c r="P1620" t="s">
        <v>1991</v>
      </c>
      <c r="Q1620" t="s">
        <v>3604</v>
      </c>
      <c r="R1620" t="s">
        <v>1985</v>
      </c>
    </row>
    <row r="1621" spans="1:18" x14ac:dyDescent="0.25">
      <c r="A1621" s="28" t="str">
        <f t="shared" si="25"/>
        <v>00392425Lyon Co School District201a W Fairview AveEddyvilleKY42038</v>
      </c>
      <c r="B1621" s="29" t="s">
        <v>8225</v>
      </c>
      <c r="C1621" t="s">
        <v>3215</v>
      </c>
      <c r="D1621" t="s">
        <v>5404</v>
      </c>
      <c r="E1621" t="s">
        <v>1986</v>
      </c>
      <c r="F1621" t="s">
        <v>4676</v>
      </c>
      <c r="G1621" t="s">
        <v>1990</v>
      </c>
      <c r="H1621" t="s">
        <v>54</v>
      </c>
      <c r="I1621" t="s">
        <v>1991</v>
      </c>
      <c r="J1621" t="s">
        <v>4675</v>
      </c>
      <c r="K1621" t="s">
        <v>1986</v>
      </c>
      <c r="L1621" t="s">
        <v>5403</v>
      </c>
      <c r="M1621" t="s">
        <v>3142</v>
      </c>
      <c r="N1621" t="s">
        <v>1990</v>
      </c>
      <c r="O1621" t="s">
        <v>54</v>
      </c>
      <c r="P1621" t="s">
        <v>1991</v>
      </c>
      <c r="Q1621" t="s">
        <v>3604</v>
      </c>
      <c r="R1621" t="s">
        <v>1985</v>
      </c>
    </row>
    <row r="1622" spans="1:18" x14ac:dyDescent="0.25">
      <c r="A1622" s="28" t="str">
        <f t="shared" si="25"/>
        <v>00392425Lyon Co School District217 Jenkins RdEddyvilleKY42038</v>
      </c>
      <c r="B1622" s="29" t="s">
        <v>8225</v>
      </c>
      <c r="C1622" t="s">
        <v>3215</v>
      </c>
      <c r="D1622" t="s">
        <v>5405</v>
      </c>
      <c r="E1622" t="s">
        <v>1986</v>
      </c>
      <c r="F1622" t="s">
        <v>3142</v>
      </c>
      <c r="G1622" t="s">
        <v>1990</v>
      </c>
      <c r="H1622" t="s">
        <v>54</v>
      </c>
      <c r="I1622" t="s">
        <v>1991</v>
      </c>
      <c r="J1622" t="s">
        <v>1986</v>
      </c>
      <c r="K1622" t="s">
        <v>1986</v>
      </c>
      <c r="L1622" t="s">
        <v>5403</v>
      </c>
      <c r="M1622" t="s">
        <v>3142</v>
      </c>
      <c r="N1622" t="s">
        <v>1990</v>
      </c>
      <c r="O1622" t="s">
        <v>54</v>
      </c>
      <c r="P1622" t="s">
        <v>1991</v>
      </c>
      <c r="Q1622" t="s">
        <v>3604</v>
      </c>
      <c r="R1622" t="s">
        <v>1985</v>
      </c>
    </row>
    <row r="1623" spans="1:18" x14ac:dyDescent="0.25">
      <c r="A1623" s="28" t="str">
        <f t="shared" si="25"/>
        <v>00392425Lyon Co School District217 Jenkins RdEddyvilleKY42038</v>
      </c>
      <c r="B1623" s="29" t="s">
        <v>8225</v>
      </c>
      <c r="C1623" t="s">
        <v>3215</v>
      </c>
      <c r="D1623" t="s">
        <v>5407</v>
      </c>
      <c r="E1623" t="s">
        <v>1986</v>
      </c>
      <c r="F1623" t="s">
        <v>3142</v>
      </c>
      <c r="G1623" t="s">
        <v>1990</v>
      </c>
      <c r="H1623" t="s">
        <v>54</v>
      </c>
      <c r="I1623" t="s">
        <v>1991</v>
      </c>
      <c r="J1623" t="s">
        <v>1986</v>
      </c>
      <c r="K1623" t="s">
        <v>1986</v>
      </c>
      <c r="L1623" t="s">
        <v>5403</v>
      </c>
      <c r="M1623" t="s">
        <v>3142</v>
      </c>
      <c r="N1623" t="s">
        <v>1990</v>
      </c>
      <c r="O1623" t="s">
        <v>54</v>
      </c>
      <c r="P1623" t="s">
        <v>1991</v>
      </c>
      <c r="Q1623" t="s">
        <v>3604</v>
      </c>
      <c r="R1623" t="s">
        <v>1985</v>
      </c>
    </row>
    <row r="1624" spans="1:18" x14ac:dyDescent="0.25">
      <c r="A1624" s="28" t="str">
        <f t="shared" si="25"/>
        <v>00392932Madison Co School District1428 Dr Robert R Martin BypRichmondKY40475</v>
      </c>
      <c r="B1624" s="29" t="s">
        <v>8225</v>
      </c>
      <c r="C1624" t="s">
        <v>3215</v>
      </c>
      <c r="D1624" t="s">
        <v>5614</v>
      </c>
      <c r="E1624" t="s">
        <v>1993</v>
      </c>
      <c r="F1624" t="s">
        <v>4680</v>
      </c>
      <c r="G1624" t="s">
        <v>1740</v>
      </c>
      <c r="H1624" t="s">
        <v>54</v>
      </c>
      <c r="I1624" t="s">
        <v>1741</v>
      </c>
      <c r="J1624" t="s">
        <v>4679</v>
      </c>
      <c r="K1624" t="s">
        <v>1993</v>
      </c>
      <c r="L1624" t="s">
        <v>5613</v>
      </c>
      <c r="M1624" t="s">
        <v>5316</v>
      </c>
      <c r="N1624" t="s">
        <v>1740</v>
      </c>
      <c r="O1624" t="s">
        <v>54</v>
      </c>
      <c r="P1624" t="s">
        <v>5317</v>
      </c>
      <c r="Q1624" t="s">
        <v>3268</v>
      </c>
      <c r="R1624" t="s">
        <v>1992</v>
      </c>
    </row>
    <row r="1625" spans="1:18" x14ac:dyDescent="0.25">
      <c r="A1625" s="28" t="str">
        <f t="shared" si="25"/>
        <v>00392932Madison Co School District1428 Dr Robert R Martin BypRichmondKY40475</v>
      </c>
      <c r="B1625" s="29" t="s">
        <v>8225</v>
      </c>
      <c r="C1625" t="s">
        <v>3215</v>
      </c>
      <c r="D1625" t="s">
        <v>5637</v>
      </c>
      <c r="E1625" t="s">
        <v>1993</v>
      </c>
      <c r="F1625" t="s">
        <v>4680</v>
      </c>
      <c r="G1625" t="s">
        <v>1740</v>
      </c>
      <c r="H1625" t="s">
        <v>54</v>
      </c>
      <c r="I1625" t="s">
        <v>1741</v>
      </c>
      <c r="J1625" t="s">
        <v>4679</v>
      </c>
      <c r="K1625" t="s">
        <v>1993</v>
      </c>
      <c r="L1625" t="s">
        <v>5613</v>
      </c>
      <c r="M1625" t="s">
        <v>5316</v>
      </c>
      <c r="N1625" t="s">
        <v>1740</v>
      </c>
      <c r="O1625" t="s">
        <v>54</v>
      </c>
      <c r="P1625" t="s">
        <v>5317</v>
      </c>
      <c r="Q1625" t="s">
        <v>3268</v>
      </c>
      <c r="R1625" t="s">
        <v>1992</v>
      </c>
    </row>
    <row r="1626" spans="1:18" x14ac:dyDescent="0.25">
      <c r="A1626" s="28" t="str">
        <f t="shared" si="25"/>
        <v>00392932Madison Co School District300 Bellevue DrRichmondKY40475</v>
      </c>
      <c r="B1626" s="29" t="s">
        <v>8225</v>
      </c>
      <c r="C1626" t="s">
        <v>3215</v>
      </c>
      <c r="D1626" t="s">
        <v>5612</v>
      </c>
      <c r="E1626" t="s">
        <v>1993</v>
      </c>
      <c r="F1626" t="s">
        <v>4684</v>
      </c>
      <c r="G1626" t="s">
        <v>1740</v>
      </c>
      <c r="H1626" t="s">
        <v>54</v>
      </c>
      <c r="I1626" t="s">
        <v>1741</v>
      </c>
      <c r="J1626" t="s">
        <v>4683</v>
      </c>
      <c r="K1626" t="s">
        <v>1993</v>
      </c>
      <c r="L1626" t="s">
        <v>5613</v>
      </c>
      <c r="M1626" t="s">
        <v>5316</v>
      </c>
      <c r="N1626" t="s">
        <v>1740</v>
      </c>
      <c r="O1626" t="s">
        <v>54</v>
      </c>
      <c r="P1626" t="s">
        <v>5317</v>
      </c>
      <c r="Q1626" t="s">
        <v>3268</v>
      </c>
      <c r="R1626" t="s">
        <v>1992</v>
      </c>
    </row>
    <row r="1627" spans="1:18" x14ac:dyDescent="0.25">
      <c r="A1627" s="28" t="str">
        <f t="shared" si="25"/>
        <v>00392932Madison Co School District1441 Boonesborough RdRichmondKY40475</v>
      </c>
      <c r="B1627" s="29" t="s">
        <v>8225</v>
      </c>
      <c r="C1627" t="s">
        <v>3215</v>
      </c>
      <c r="D1627" t="s">
        <v>5618</v>
      </c>
      <c r="E1627" t="s">
        <v>1993</v>
      </c>
      <c r="F1627" t="s">
        <v>3291</v>
      </c>
      <c r="G1627" t="s">
        <v>1740</v>
      </c>
      <c r="H1627" t="s">
        <v>54</v>
      </c>
      <c r="I1627" t="s">
        <v>1741</v>
      </c>
      <c r="J1627" t="s">
        <v>3292</v>
      </c>
      <c r="K1627" t="s">
        <v>1993</v>
      </c>
      <c r="L1627" t="s">
        <v>5613</v>
      </c>
      <c r="M1627" t="s">
        <v>5316</v>
      </c>
      <c r="N1627" t="s">
        <v>1740</v>
      </c>
      <c r="O1627" t="s">
        <v>54</v>
      </c>
      <c r="P1627" t="s">
        <v>5317</v>
      </c>
      <c r="Q1627" t="s">
        <v>3268</v>
      </c>
      <c r="R1627" t="s">
        <v>1992</v>
      </c>
    </row>
    <row r="1628" spans="1:18" x14ac:dyDescent="0.25">
      <c r="A1628" s="28" t="str">
        <f t="shared" si="25"/>
        <v>00392932Madison Co School District1143 Berea RdRichmondKY40475</v>
      </c>
      <c r="B1628" s="29" t="s">
        <v>8225</v>
      </c>
      <c r="C1628" t="s">
        <v>3215</v>
      </c>
      <c r="D1628" t="s">
        <v>5629</v>
      </c>
      <c r="E1628" t="s">
        <v>1993</v>
      </c>
      <c r="F1628" t="s">
        <v>4690</v>
      </c>
      <c r="G1628" t="s">
        <v>1740</v>
      </c>
      <c r="H1628" t="s">
        <v>54</v>
      </c>
      <c r="I1628" t="s">
        <v>1741</v>
      </c>
      <c r="J1628" t="s">
        <v>4689</v>
      </c>
      <c r="K1628" t="s">
        <v>1993</v>
      </c>
      <c r="L1628" t="s">
        <v>5613</v>
      </c>
      <c r="M1628" t="s">
        <v>5316</v>
      </c>
      <c r="N1628" t="s">
        <v>1740</v>
      </c>
      <c r="O1628" t="s">
        <v>54</v>
      </c>
      <c r="P1628" t="s">
        <v>5317</v>
      </c>
      <c r="Q1628" t="s">
        <v>3268</v>
      </c>
      <c r="R1628" t="s">
        <v>1992</v>
      </c>
    </row>
    <row r="1629" spans="1:18" x14ac:dyDescent="0.25">
      <c r="A1629" s="28" t="str">
        <f t="shared" si="25"/>
        <v>00392932Madison Co School District710 N 2nd StRichmondKY40475</v>
      </c>
      <c r="B1629" s="29" t="s">
        <v>8225</v>
      </c>
      <c r="C1629" t="s">
        <v>3215</v>
      </c>
      <c r="D1629" t="s">
        <v>5639</v>
      </c>
      <c r="E1629" t="s">
        <v>1993</v>
      </c>
      <c r="F1629" t="s">
        <v>3413</v>
      </c>
      <c r="G1629" t="s">
        <v>1740</v>
      </c>
      <c r="H1629" t="s">
        <v>54</v>
      </c>
      <c r="I1629" t="s">
        <v>1741</v>
      </c>
      <c r="J1629" t="s">
        <v>3412</v>
      </c>
      <c r="K1629" t="s">
        <v>1993</v>
      </c>
      <c r="L1629" t="s">
        <v>5613</v>
      </c>
      <c r="M1629" t="s">
        <v>5316</v>
      </c>
      <c r="N1629" t="s">
        <v>1740</v>
      </c>
      <c r="O1629" t="s">
        <v>54</v>
      </c>
      <c r="P1629" t="s">
        <v>5317</v>
      </c>
      <c r="Q1629" t="s">
        <v>3268</v>
      </c>
      <c r="R1629" t="s">
        <v>1992</v>
      </c>
    </row>
    <row r="1630" spans="1:18" x14ac:dyDescent="0.25">
      <c r="A1630" s="28" t="str">
        <f t="shared" si="25"/>
        <v>00392932Madison Co School District751 Farristown Industrial DrRichmondKY40403</v>
      </c>
      <c r="B1630" s="29" t="s">
        <v>8225</v>
      </c>
      <c r="C1630" t="s">
        <v>3215</v>
      </c>
      <c r="D1630" t="s">
        <v>5638</v>
      </c>
      <c r="E1630" t="s">
        <v>1993</v>
      </c>
      <c r="F1630" t="s">
        <v>4688</v>
      </c>
      <c r="G1630" t="s">
        <v>1740</v>
      </c>
      <c r="H1630" t="s">
        <v>54</v>
      </c>
      <c r="I1630" t="s">
        <v>208</v>
      </c>
      <c r="J1630" t="s">
        <v>4687</v>
      </c>
      <c r="K1630" t="s">
        <v>1993</v>
      </c>
      <c r="L1630" t="s">
        <v>5613</v>
      </c>
      <c r="M1630" t="s">
        <v>5316</v>
      </c>
      <c r="N1630" t="s">
        <v>207</v>
      </c>
      <c r="O1630" t="s">
        <v>54</v>
      </c>
      <c r="P1630" t="s">
        <v>5317</v>
      </c>
      <c r="Q1630" t="s">
        <v>3268</v>
      </c>
      <c r="R1630" t="s">
        <v>1992</v>
      </c>
    </row>
    <row r="1631" spans="1:18" x14ac:dyDescent="0.25">
      <c r="A1631" s="28" t="str">
        <f t="shared" si="25"/>
        <v>00392932Madison Co School District275 Glades RdRichmondKY40403</v>
      </c>
      <c r="B1631" s="29" t="s">
        <v>8225</v>
      </c>
      <c r="C1631" t="s">
        <v>3215</v>
      </c>
      <c r="D1631" t="s">
        <v>5619</v>
      </c>
      <c r="E1631" t="s">
        <v>1993</v>
      </c>
      <c r="F1631" t="s">
        <v>4694</v>
      </c>
      <c r="G1631" t="s">
        <v>1740</v>
      </c>
      <c r="H1631" t="s">
        <v>54</v>
      </c>
      <c r="I1631" t="s">
        <v>208</v>
      </c>
      <c r="J1631" t="s">
        <v>4693</v>
      </c>
      <c r="K1631" t="s">
        <v>1993</v>
      </c>
      <c r="L1631" t="s">
        <v>5613</v>
      </c>
      <c r="M1631" t="s">
        <v>5316</v>
      </c>
      <c r="N1631" t="s">
        <v>207</v>
      </c>
      <c r="O1631" t="s">
        <v>54</v>
      </c>
      <c r="P1631" t="s">
        <v>5317</v>
      </c>
      <c r="Q1631" t="s">
        <v>3268</v>
      </c>
      <c r="R1631" t="s">
        <v>1992</v>
      </c>
    </row>
    <row r="1632" spans="1:18" x14ac:dyDescent="0.25">
      <c r="A1632" s="28" t="str">
        <f t="shared" si="25"/>
        <v>00392932Madison Co School District275 Glades RdRichmondKY40403</v>
      </c>
      <c r="B1632" s="29" t="s">
        <v>8225</v>
      </c>
      <c r="C1632" t="s">
        <v>3215</v>
      </c>
      <c r="D1632" t="s">
        <v>5635</v>
      </c>
      <c r="E1632" t="s">
        <v>1993</v>
      </c>
      <c r="F1632" t="s">
        <v>4694</v>
      </c>
      <c r="G1632" t="s">
        <v>1740</v>
      </c>
      <c r="H1632" t="s">
        <v>54</v>
      </c>
      <c r="I1632" t="s">
        <v>208</v>
      </c>
      <c r="J1632" t="s">
        <v>4693</v>
      </c>
      <c r="K1632" t="s">
        <v>1993</v>
      </c>
      <c r="L1632" t="s">
        <v>5613</v>
      </c>
      <c r="M1632" t="s">
        <v>5316</v>
      </c>
      <c r="N1632" t="s">
        <v>207</v>
      </c>
      <c r="O1632" t="s">
        <v>54</v>
      </c>
      <c r="P1632" t="s">
        <v>5317</v>
      </c>
      <c r="Q1632" t="s">
        <v>3268</v>
      </c>
      <c r="R1632" t="s">
        <v>1992</v>
      </c>
    </row>
    <row r="1633" spans="1:18" x14ac:dyDescent="0.25">
      <c r="A1633" s="28" t="str">
        <f t="shared" si="25"/>
        <v>00392932Madison Co School District1442 Dr Robert R Martin BypRichmondKY40475</v>
      </c>
      <c r="B1633" s="29" t="s">
        <v>8225</v>
      </c>
      <c r="C1633" t="s">
        <v>3215</v>
      </c>
      <c r="D1633" t="s">
        <v>5622</v>
      </c>
      <c r="E1633" t="s">
        <v>1993</v>
      </c>
      <c r="F1633" t="s">
        <v>3485</v>
      </c>
      <c r="G1633" t="s">
        <v>1740</v>
      </c>
      <c r="H1633" t="s">
        <v>54</v>
      </c>
      <c r="I1633" t="s">
        <v>1741</v>
      </c>
      <c r="J1633" t="s">
        <v>3484</v>
      </c>
      <c r="K1633" t="s">
        <v>1993</v>
      </c>
      <c r="L1633" t="s">
        <v>5613</v>
      </c>
      <c r="M1633" t="s">
        <v>5316</v>
      </c>
      <c r="N1633" t="s">
        <v>1740</v>
      </c>
      <c r="O1633" t="s">
        <v>54</v>
      </c>
      <c r="P1633" t="s">
        <v>5317</v>
      </c>
      <c r="Q1633" t="s">
        <v>3268</v>
      </c>
      <c r="R1633" t="s">
        <v>1992</v>
      </c>
    </row>
    <row r="1634" spans="1:18" x14ac:dyDescent="0.25">
      <c r="A1634" s="28" t="str">
        <f t="shared" si="25"/>
        <v>00392968Kingston Elementary School2845 Battlefield Memorial HwyBereaKY40403</v>
      </c>
      <c r="B1634" s="29" t="s">
        <v>8225</v>
      </c>
      <c r="C1634" t="s">
        <v>3215</v>
      </c>
      <c r="D1634" t="s">
        <v>5599</v>
      </c>
      <c r="E1634" t="s">
        <v>1993</v>
      </c>
      <c r="F1634" t="s">
        <v>1996</v>
      </c>
      <c r="G1634" t="s">
        <v>207</v>
      </c>
      <c r="H1634" t="s">
        <v>54</v>
      </c>
      <c r="I1634" t="s">
        <v>208</v>
      </c>
      <c r="J1634" t="s">
        <v>1995</v>
      </c>
      <c r="K1634" t="s">
        <v>1995</v>
      </c>
      <c r="L1634" t="s">
        <v>5600</v>
      </c>
      <c r="M1634" t="s">
        <v>1996</v>
      </c>
      <c r="N1634" t="s">
        <v>207</v>
      </c>
      <c r="O1634" t="s">
        <v>54</v>
      </c>
      <c r="P1634" t="s">
        <v>208</v>
      </c>
      <c r="Q1634" t="s">
        <v>3268</v>
      </c>
      <c r="R1634" t="s">
        <v>1994</v>
      </c>
    </row>
    <row r="1635" spans="1:18" x14ac:dyDescent="0.25">
      <c r="A1635" s="28" t="str">
        <f t="shared" si="25"/>
        <v>00392932Madison Co School District2845 Battlefield Memorial HwyRichmondKY40403</v>
      </c>
      <c r="B1635" s="29" t="s">
        <v>8225</v>
      </c>
      <c r="C1635" t="s">
        <v>3215</v>
      </c>
      <c r="D1635" t="s">
        <v>5625</v>
      </c>
      <c r="E1635" t="s">
        <v>1993</v>
      </c>
      <c r="F1635" t="s">
        <v>1996</v>
      </c>
      <c r="G1635" t="s">
        <v>1740</v>
      </c>
      <c r="H1635" t="s">
        <v>54</v>
      </c>
      <c r="I1635" t="s">
        <v>208</v>
      </c>
      <c r="J1635" t="s">
        <v>1995</v>
      </c>
      <c r="K1635" t="s">
        <v>1993</v>
      </c>
      <c r="L1635" t="s">
        <v>5613</v>
      </c>
      <c r="M1635" t="s">
        <v>5316</v>
      </c>
      <c r="N1635" t="s">
        <v>207</v>
      </c>
      <c r="O1635" t="s">
        <v>54</v>
      </c>
      <c r="P1635" t="s">
        <v>5317</v>
      </c>
      <c r="Q1635" t="s">
        <v>3268</v>
      </c>
      <c r="R1635" t="s">
        <v>1992</v>
      </c>
    </row>
    <row r="1636" spans="1:18" x14ac:dyDescent="0.25">
      <c r="A1636" s="28" t="str">
        <f t="shared" si="25"/>
        <v>00392970Kirksville Elementary School2399 Lancaster RdRichmondKY40475</v>
      </c>
      <c r="B1636" s="29" t="s">
        <v>8225</v>
      </c>
      <c r="C1636" t="s">
        <v>3215</v>
      </c>
      <c r="D1636" t="s">
        <v>5677</v>
      </c>
      <c r="E1636" t="s">
        <v>1993</v>
      </c>
      <c r="F1636" t="s">
        <v>1999</v>
      </c>
      <c r="G1636" t="s">
        <v>1740</v>
      </c>
      <c r="H1636" t="s">
        <v>54</v>
      </c>
      <c r="I1636" t="s">
        <v>1741</v>
      </c>
      <c r="J1636" t="s">
        <v>1998</v>
      </c>
      <c r="K1636" t="s">
        <v>1998</v>
      </c>
      <c r="L1636" t="s">
        <v>5678</v>
      </c>
      <c r="M1636" t="s">
        <v>1999</v>
      </c>
      <c r="N1636" t="s">
        <v>1740</v>
      </c>
      <c r="O1636" t="s">
        <v>54</v>
      </c>
      <c r="P1636" t="s">
        <v>1741</v>
      </c>
      <c r="Q1636" t="s">
        <v>3268</v>
      </c>
      <c r="R1636" t="s">
        <v>1997</v>
      </c>
    </row>
    <row r="1637" spans="1:18" x14ac:dyDescent="0.25">
      <c r="A1637" s="28" t="str">
        <f t="shared" si="25"/>
        <v>00392932Madison Co School District2399 Lancaster RdRichmondKY40475</v>
      </c>
      <c r="B1637" s="29" t="s">
        <v>8225</v>
      </c>
      <c r="C1637" t="s">
        <v>3215</v>
      </c>
      <c r="D1637" t="s">
        <v>5623</v>
      </c>
      <c r="E1637" t="s">
        <v>1993</v>
      </c>
      <c r="F1637" t="s">
        <v>1999</v>
      </c>
      <c r="G1637" t="s">
        <v>1740</v>
      </c>
      <c r="H1637" t="s">
        <v>54</v>
      </c>
      <c r="I1637" t="s">
        <v>1741</v>
      </c>
      <c r="J1637" t="s">
        <v>1998</v>
      </c>
      <c r="K1637" t="s">
        <v>1993</v>
      </c>
      <c r="L1637" t="s">
        <v>5613</v>
      </c>
      <c r="M1637" t="s">
        <v>5316</v>
      </c>
      <c r="N1637" t="s">
        <v>1740</v>
      </c>
      <c r="O1637" t="s">
        <v>54</v>
      </c>
      <c r="P1637" t="s">
        <v>5317</v>
      </c>
      <c r="Q1637" t="s">
        <v>3268</v>
      </c>
      <c r="R1637" t="s">
        <v>1992</v>
      </c>
    </row>
    <row r="1638" spans="1:18" x14ac:dyDescent="0.25">
      <c r="A1638" s="28" t="str">
        <f t="shared" si="25"/>
        <v>00392932Madison Co School District450 Tates Creek RdRichmondKY40475</v>
      </c>
      <c r="B1638" s="29" t="s">
        <v>8225</v>
      </c>
      <c r="C1638" t="s">
        <v>3215</v>
      </c>
      <c r="D1638" t="s">
        <v>5624</v>
      </c>
      <c r="E1638" t="s">
        <v>1993</v>
      </c>
      <c r="F1638" t="s">
        <v>3561</v>
      </c>
      <c r="G1638" t="s">
        <v>1740</v>
      </c>
      <c r="H1638" t="s">
        <v>54</v>
      </c>
      <c r="I1638" t="s">
        <v>1741</v>
      </c>
      <c r="J1638" t="s">
        <v>3560</v>
      </c>
      <c r="K1638" t="s">
        <v>1993</v>
      </c>
      <c r="L1638" t="s">
        <v>5613</v>
      </c>
      <c r="M1638" t="s">
        <v>5316</v>
      </c>
      <c r="N1638" t="s">
        <v>1740</v>
      </c>
      <c r="O1638" t="s">
        <v>54</v>
      </c>
      <c r="P1638" t="s">
        <v>5317</v>
      </c>
      <c r="Q1638" t="s">
        <v>3268</v>
      </c>
      <c r="R1638" t="s">
        <v>1992</v>
      </c>
    </row>
    <row r="1639" spans="1:18" x14ac:dyDescent="0.25">
      <c r="A1639" s="28" t="str">
        <f t="shared" si="25"/>
        <v>00392932Madison Co School District705 N 2nd StRichmondKY40475</v>
      </c>
      <c r="B1639" s="29" t="s">
        <v>8225</v>
      </c>
      <c r="C1639" t="s">
        <v>3215</v>
      </c>
      <c r="D1639" t="s">
        <v>5620</v>
      </c>
      <c r="E1639" t="s">
        <v>1993</v>
      </c>
      <c r="F1639" t="s">
        <v>4696</v>
      </c>
      <c r="G1639" t="s">
        <v>1740</v>
      </c>
      <c r="H1639" t="s">
        <v>54</v>
      </c>
      <c r="I1639" t="s">
        <v>1741</v>
      </c>
      <c r="J1639" t="s">
        <v>4695</v>
      </c>
      <c r="K1639" t="s">
        <v>1993</v>
      </c>
      <c r="L1639" t="s">
        <v>5613</v>
      </c>
      <c r="M1639" t="s">
        <v>5316</v>
      </c>
      <c r="N1639" t="s">
        <v>1740</v>
      </c>
      <c r="O1639" t="s">
        <v>54</v>
      </c>
      <c r="P1639" t="s">
        <v>5317</v>
      </c>
      <c r="Q1639" t="s">
        <v>3268</v>
      </c>
      <c r="R1639" t="s">
        <v>1992</v>
      </c>
    </row>
    <row r="1640" spans="1:18" x14ac:dyDescent="0.25">
      <c r="A1640" s="28" t="str">
        <f t="shared" si="25"/>
        <v>00392932Madison Co School DistrictPo Box 768RichmondKY40476</v>
      </c>
      <c r="B1640" s="29" t="s">
        <v>8225</v>
      </c>
      <c r="C1640" t="s">
        <v>3215</v>
      </c>
      <c r="D1640" t="s">
        <v>5616</v>
      </c>
      <c r="E1640" t="s">
        <v>1993</v>
      </c>
      <c r="F1640" t="s">
        <v>5316</v>
      </c>
      <c r="G1640" t="s">
        <v>1740</v>
      </c>
      <c r="H1640" t="s">
        <v>54</v>
      </c>
      <c r="I1640" t="s">
        <v>5317</v>
      </c>
      <c r="J1640" t="s">
        <v>1993</v>
      </c>
      <c r="K1640" t="s">
        <v>1993</v>
      </c>
      <c r="L1640" t="s">
        <v>5613</v>
      </c>
      <c r="M1640" t="s">
        <v>5316</v>
      </c>
      <c r="N1640" t="s">
        <v>1740</v>
      </c>
      <c r="O1640" t="s">
        <v>54</v>
      </c>
      <c r="P1640" t="s">
        <v>5317</v>
      </c>
      <c r="Q1640" t="s">
        <v>3268</v>
      </c>
      <c r="R1640" t="s">
        <v>1992</v>
      </c>
    </row>
    <row r="1641" spans="1:18" x14ac:dyDescent="0.25">
      <c r="A1641" s="28" t="str">
        <f t="shared" si="25"/>
        <v>00392932Madison Co School DistrictPo Box 768RichmondKY40476</v>
      </c>
      <c r="B1641" s="29" t="s">
        <v>8225</v>
      </c>
      <c r="C1641" t="s">
        <v>3215</v>
      </c>
      <c r="D1641" t="s">
        <v>5617</v>
      </c>
      <c r="E1641" t="s">
        <v>1993</v>
      </c>
      <c r="F1641" t="s">
        <v>5316</v>
      </c>
      <c r="G1641" t="s">
        <v>1740</v>
      </c>
      <c r="H1641" t="s">
        <v>54</v>
      </c>
      <c r="I1641" t="s">
        <v>5317</v>
      </c>
      <c r="J1641" t="s">
        <v>1993</v>
      </c>
      <c r="K1641" t="s">
        <v>1993</v>
      </c>
      <c r="L1641" t="s">
        <v>5613</v>
      </c>
      <c r="M1641" t="s">
        <v>5316</v>
      </c>
      <c r="N1641" t="s">
        <v>1740</v>
      </c>
      <c r="O1641" t="s">
        <v>54</v>
      </c>
      <c r="P1641" t="s">
        <v>5317</v>
      </c>
      <c r="Q1641" t="s">
        <v>3268</v>
      </c>
      <c r="R1641" t="s">
        <v>1992</v>
      </c>
    </row>
    <row r="1642" spans="1:18" x14ac:dyDescent="0.25">
      <c r="A1642" s="28" t="str">
        <f t="shared" si="25"/>
        <v>00392932Madison Co School DistrictPo Box 768RichmondKY40476</v>
      </c>
      <c r="B1642" s="29" t="s">
        <v>8225</v>
      </c>
      <c r="C1642" t="s">
        <v>3215</v>
      </c>
      <c r="D1642" t="s">
        <v>5631</v>
      </c>
      <c r="E1642" t="s">
        <v>1993</v>
      </c>
      <c r="F1642" t="s">
        <v>5316</v>
      </c>
      <c r="G1642" t="s">
        <v>1740</v>
      </c>
      <c r="H1642" t="s">
        <v>54</v>
      </c>
      <c r="I1642" t="s">
        <v>5317</v>
      </c>
      <c r="J1642" t="s">
        <v>1993</v>
      </c>
      <c r="K1642" t="s">
        <v>1993</v>
      </c>
      <c r="L1642" t="s">
        <v>5613</v>
      </c>
      <c r="M1642" t="s">
        <v>5316</v>
      </c>
      <c r="N1642" t="s">
        <v>1740</v>
      </c>
      <c r="O1642" t="s">
        <v>54</v>
      </c>
      <c r="P1642" t="s">
        <v>5317</v>
      </c>
      <c r="Q1642" t="s">
        <v>3268</v>
      </c>
      <c r="R1642" t="s">
        <v>1992</v>
      </c>
    </row>
    <row r="1643" spans="1:18" x14ac:dyDescent="0.25">
      <c r="A1643" s="28" t="str">
        <f t="shared" si="25"/>
        <v>00392932Madison Co School DistrictPo Box 768RichmondKY40476</v>
      </c>
      <c r="B1643" s="29" t="s">
        <v>8225</v>
      </c>
      <c r="C1643" t="s">
        <v>3215</v>
      </c>
      <c r="D1643" t="s">
        <v>5632</v>
      </c>
      <c r="E1643" t="s">
        <v>1993</v>
      </c>
      <c r="F1643" t="s">
        <v>5316</v>
      </c>
      <c r="G1643" t="s">
        <v>1740</v>
      </c>
      <c r="H1643" t="s">
        <v>54</v>
      </c>
      <c r="I1643" t="s">
        <v>5317</v>
      </c>
      <c r="J1643" t="s">
        <v>1993</v>
      </c>
      <c r="K1643" t="s">
        <v>1993</v>
      </c>
      <c r="L1643" t="s">
        <v>5613</v>
      </c>
      <c r="M1643" t="s">
        <v>5316</v>
      </c>
      <c r="N1643" t="s">
        <v>1740</v>
      </c>
      <c r="O1643" t="s">
        <v>54</v>
      </c>
      <c r="P1643" t="s">
        <v>5317</v>
      </c>
      <c r="Q1643" t="s">
        <v>3268</v>
      </c>
      <c r="R1643" t="s">
        <v>1992</v>
      </c>
    </row>
    <row r="1644" spans="1:18" x14ac:dyDescent="0.25">
      <c r="A1644" s="28" t="str">
        <f t="shared" si="25"/>
        <v>00392932Madison Co School DistrictPo Box 768RichmondKY40476</v>
      </c>
      <c r="B1644" s="29" t="s">
        <v>8225</v>
      </c>
      <c r="C1644" t="s">
        <v>3215</v>
      </c>
      <c r="D1644" t="s">
        <v>5633</v>
      </c>
      <c r="E1644" t="s">
        <v>1993</v>
      </c>
      <c r="F1644" t="s">
        <v>5316</v>
      </c>
      <c r="G1644" t="s">
        <v>1740</v>
      </c>
      <c r="H1644" t="s">
        <v>54</v>
      </c>
      <c r="I1644" t="s">
        <v>5317</v>
      </c>
      <c r="J1644" t="s">
        <v>1993</v>
      </c>
      <c r="K1644" t="s">
        <v>1993</v>
      </c>
      <c r="L1644" t="s">
        <v>5613</v>
      </c>
      <c r="M1644" t="s">
        <v>5316</v>
      </c>
      <c r="N1644" t="s">
        <v>1740</v>
      </c>
      <c r="O1644" t="s">
        <v>54</v>
      </c>
      <c r="P1644" t="s">
        <v>5317</v>
      </c>
      <c r="Q1644" t="s">
        <v>3268</v>
      </c>
      <c r="R1644" t="s">
        <v>1992</v>
      </c>
    </row>
    <row r="1645" spans="1:18" x14ac:dyDescent="0.25">
      <c r="A1645" s="28" t="str">
        <f t="shared" si="25"/>
        <v>00392932Madison Co School DistrictPo Box 768RichmondKY40476</v>
      </c>
      <c r="B1645" s="29" t="s">
        <v>8225</v>
      </c>
      <c r="C1645" t="s">
        <v>3215</v>
      </c>
      <c r="D1645" t="s">
        <v>5640</v>
      </c>
      <c r="E1645" t="s">
        <v>1993</v>
      </c>
      <c r="F1645" t="s">
        <v>5316</v>
      </c>
      <c r="G1645" t="s">
        <v>1740</v>
      </c>
      <c r="H1645" t="s">
        <v>54</v>
      </c>
      <c r="I1645" t="s">
        <v>5317</v>
      </c>
      <c r="J1645" t="s">
        <v>1993</v>
      </c>
      <c r="K1645" t="s">
        <v>1993</v>
      </c>
      <c r="L1645" t="s">
        <v>5613</v>
      </c>
      <c r="M1645" t="s">
        <v>5316</v>
      </c>
      <c r="N1645" t="s">
        <v>1740</v>
      </c>
      <c r="O1645" t="s">
        <v>54</v>
      </c>
      <c r="P1645" t="s">
        <v>5317</v>
      </c>
      <c r="Q1645" t="s">
        <v>3268</v>
      </c>
      <c r="R1645" t="s">
        <v>1992</v>
      </c>
    </row>
    <row r="1646" spans="1:18" x14ac:dyDescent="0.25">
      <c r="A1646" s="28" t="str">
        <f t="shared" si="25"/>
        <v>00393041Madison Kindergarten Academy300 Bond StRichmondKY40475</v>
      </c>
      <c r="B1646" s="29" t="s">
        <v>8225</v>
      </c>
      <c r="C1646" t="s">
        <v>3215</v>
      </c>
      <c r="D1646" t="s">
        <v>6823</v>
      </c>
      <c r="E1646" t="s">
        <v>1993</v>
      </c>
      <c r="F1646" t="s">
        <v>2002</v>
      </c>
      <c r="G1646" t="s">
        <v>1740</v>
      </c>
      <c r="H1646" t="s">
        <v>54</v>
      </c>
      <c r="I1646" t="s">
        <v>1741</v>
      </c>
      <c r="J1646" t="s">
        <v>2001</v>
      </c>
      <c r="K1646" t="s">
        <v>2001</v>
      </c>
      <c r="L1646" t="s">
        <v>6824</v>
      </c>
      <c r="M1646" t="s">
        <v>2002</v>
      </c>
      <c r="N1646" t="s">
        <v>1740</v>
      </c>
      <c r="O1646" t="s">
        <v>54</v>
      </c>
      <c r="P1646" t="s">
        <v>1741</v>
      </c>
      <c r="Q1646" t="s">
        <v>3268</v>
      </c>
      <c r="R1646" t="s">
        <v>2000</v>
      </c>
    </row>
    <row r="1647" spans="1:18" x14ac:dyDescent="0.25">
      <c r="A1647" s="28" t="str">
        <f t="shared" si="25"/>
        <v>00393041Madison Kindergarten Academy300 Bond StRichmondKY40475</v>
      </c>
      <c r="B1647" s="29" t="s">
        <v>8225</v>
      </c>
      <c r="C1647" t="s">
        <v>3215</v>
      </c>
      <c r="D1647" t="s">
        <v>6825</v>
      </c>
      <c r="E1647" t="s">
        <v>1993</v>
      </c>
      <c r="F1647" t="s">
        <v>2002</v>
      </c>
      <c r="G1647" t="s">
        <v>1740</v>
      </c>
      <c r="H1647" t="s">
        <v>54</v>
      </c>
      <c r="I1647" t="s">
        <v>1741</v>
      </c>
      <c r="J1647" t="s">
        <v>2001</v>
      </c>
      <c r="K1647" t="s">
        <v>2001</v>
      </c>
      <c r="L1647" t="s">
        <v>6824</v>
      </c>
      <c r="M1647" t="s">
        <v>2002</v>
      </c>
      <c r="N1647" t="s">
        <v>1740</v>
      </c>
      <c r="O1647" t="s">
        <v>54</v>
      </c>
      <c r="P1647" t="s">
        <v>1741</v>
      </c>
      <c r="Q1647" t="s">
        <v>3268</v>
      </c>
      <c r="R1647" t="s">
        <v>2000</v>
      </c>
    </row>
    <row r="1648" spans="1:18" x14ac:dyDescent="0.25">
      <c r="A1648" s="28" t="str">
        <f t="shared" si="25"/>
        <v>00392932Madison Co School District300 Bond StRichmondKY40475</v>
      </c>
      <c r="B1648" s="29" t="s">
        <v>8225</v>
      </c>
      <c r="C1648" t="s">
        <v>3215</v>
      </c>
      <c r="D1648" t="s">
        <v>5615</v>
      </c>
      <c r="E1648" t="s">
        <v>1993</v>
      </c>
      <c r="F1648" t="s">
        <v>2002</v>
      </c>
      <c r="G1648" t="s">
        <v>1740</v>
      </c>
      <c r="H1648" t="s">
        <v>54</v>
      </c>
      <c r="I1648" t="s">
        <v>1741</v>
      </c>
      <c r="J1648" t="s">
        <v>2001</v>
      </c>
      <c r="K1648" t="s">
        <v>1993</v>
      </c>
      <c r="L1648" t="s">
        <v>5613</v>
      </c>
      <c r="M1648" t="s">
        <v>5316</v>
      </c>
      <c r="N1648" t="s">
        <v>1740</v>
      </c>
      <c r="O1648" t="s">
        <v>54</v>
      </c>
      <c r="P1648" t="s">
        <v>5317</v>
      </c>
      <c r="Q1648" t="s">
        <v>3268</v>
      </c>
      <c r="R1648" t="s">
        <v>1992</v>
      </c>
    </row>
    <row r="1649" spans="1:18" x14ac:dyDescent="0.25">
      <c r="A1649" s="28" t="str">
        <f t="shared" si="25"/>
        <v>00392932Madison Co School District300 Bond StRichmondKY40475</v>
      </c>
      <c r="B1649" s="29" t="s">
        <v>8225</v>
      </c>
      <c r="C1649" t="s">
        <v>3215</v>
      </c>
      <c r="D1649" t="s">
        <v>5634</v>
      </c>
      <c r="E1649" t="s">
        <v>1993</v>
      </c>
      <c r="F1649" t="s">
        <v>2002</v>
      </c>
      <c r="G1649" t="s">
        <v>1740</v>
      </c>
      <c r="H1649" t="s">
        <v>54</v>
      </c>
      <c r="I1649" t="s">
        <v>1741</v>
      </c>
      <c r="J1649" t="s">
        <v>2001</v>
      </c>
      <c r="K1649" t="s">
        <v>1993</v>
      </c>
      <c r="L1649" t="s">
        <v>5613</v>
      </c>
      <c r="M1649" t="s">
        <v>5316</v>
      </c>
      <c r="N1649" t="s">
        <v>1740</v>
      </c>
      <c r="O1649" t="s">
        <v>54</v>
      </c>
      <c r="P1649" t="s">
        <v>5317</v>
      </c>
      <c r="Q1649" t="s">
        <v>3268</v>
      </c>
      <c r="R1649" t="s">
        <v>1992</v>
      </c>
    </row>
    <row r="1650" spans="1:18" x14ac:dyDescent="0.25">
      <c r="A1650" s="28" t="str">
        <f t="shared" si="25"/>
        <v>00392932Madison Co School District101 Summit StRichmondKY40475</v>
      </c>
      <c r="B1650" s="29" t="s">
        <v>8225</v>
      </c>
      <c r="C1650" t="s">
        <v>3215</v>
      </c>
      <c r="D1650" t="s">
        <v>5630</v>
      </c>
      <c r="E1650" t="s">
        <v>1993</v>
      </c>
      <c r="F1650" t="s">
        <v>4682</v>
      </c>
      <c r="G1650" t="s">
        <v>1740</v>
      </c>
      <c r="H1650" t="s">
        <v>54</v>
      </c>
      <c r="I1650" t="s">
        <v>1741</v>
      </c>
      <c r="J1650" t="s">
        <v>4681</v>
      </c>
      <c r="K1650" t="s">
        <v>1993</v>
      </c>
      <c r="L1650" t="s">
        <v>5613</v>
      </c>
      <c r="M1650" t="s">
        <v>5316</v>
      </c>
      <c r="N1650" t="s">
        <v>1740</v>
      </c>
      <c r="O1650" t="s">
        <v>54</v>
      </c>
      <c r="P1650" t="s">
        <v>5317</v>
      </c>
      <c r="Q1650" t="s">
        <v>3268</v>
      </c>
      <c r="R1650" t="s">
        <v>1992</v>
      </c>
    </row>
    <row r="1651" spans="1:18" x14ac:dyDescent="0.25">
      <c r="A1651" s="28" t="str">
        <f t="shared" si="25"/>
        <v>00392932Madison Co School District279 Glades RdRichmondKY40403</v>
      </c>
      <c r="B1651" s="29" t="s">
        <v>8225</v>
      </c>
      <c r="C1651" t="s">
        <v>3215</v>
      </c>
      <c r="D1651" t="s">
        <v>5621</v>
      </c>
      <c r="E1651" t="s">
        <v>1993</v>
      </c>
      <c r="F1651" t="s">
        <v>4698</v>
      </c>
      <c r="G1651" t="s">
        <v>1740</v>
      </c>
      <c r="H1651" t="s">
        <v>54</v>
      </c>
      <c r="I1651" t="s">
        <v>208</v>
      </c>
      <c r="J1651" t="s">
        <v>4697</v>
      </c>
      <c r="K1651" t="s">
        <v>1993</v>
      </c>
      <c r="L1651" t="s">
        <v>5613</v>
      </c>
      <c r="M1651" t="s">
        <v>5316</v>
      </c>
      <c r="N1651" t="s">
        <v>207</v>
      </c>
      <c r="O1651" t="s">
        <v>54</v>
      </c>
      <c r="P1651" t="s">
        <v>5317</v>
      </c>
      <c r="Q1651" t="s">
        <v>3268</v>
      </c>
      <c r="R1651" t="s">
        <v>1992</v>
      </c>
    </row>
    <row r="1652" spans="1:18" x14ac:dyDescent="0.25">
      <c r="A1652" s="28" t="str">
        <f t="shared" si="25"/>
        <v>00392932Madison Co School District109 Oakwood DrRichmondKY40403</v>
      </c>
      <c r="B1652" s="29" t="s">
        <v>8225</v>
      </c>
      <c r="C1652" t="s">
        <v>3215</v>
      </c>
      <c r="D1652" t="s">
        <v>5636</v>
      </c>
      <c r="E1652" t="s">
        <v>1993</v>
      </c>
      <c r="F1652" t="s">
        <v>2004</v>
      </c>
      <c r="G1652" t="s">
        <v>1740</v>
      </c>
      <c r="H1652" t="s">
        <v>54</v>
      </c>
      <c r="I1652" t="s">
        <v>208</v>
      </c>
      <c r="J1652" t="s">
        <v>4692</v>
      </c>
      <c r="K1652" t="s">
        <v>1993</v>
      </c>
      <c r="L1652" t="s">
        <v>5613</v>
      </c>
      <c r="M1652" t="s">
        <v>5316</v>
      </c>
      <c r="N1652" t="s">
        <v>207</v>
      </c>
      <c r="O1652" t="s">
        <v>54</v>
      </c>
      <c r="P1652" t="s">
        <v>5317</v>
      </c>
      <c r="Q1652" t="s">
        <v>3268</v>
      </c>
      <c r="R1652" t="s">
        <v>1992</v>
      </c>
    </row>
    <row r="1653" spans="1:18" x14ac:dyDescent="0.25">
      <c r="A1653" s="28" t="str">
        <f t="shared" si="25"/>
        <v>04918849Shannon Johnson ES109 Oakwood DrBereaKY40403</v>
      </c>
      <c r="B1653" s="29" t="s">
        <v>8225</v>
      </c>
      <c r="C1653" t="s">
        <v>3215</v>
      </c>
      <c r="D1653" t="s">
        <v>6035</v>
      </c>
      <c r="E1653" t="s">
        <v>1993</v>
      </c>
      <c r="F1653" t="s">
        <v>2004</v>
      </c>
      <c r="G1653" t="s">
        <v>207</v>
      </c>
      <c r="H1653" t="s">
        <v>54</v>
      </c>
      <c r="I1653" t="s">
        <v>208</v>
      </c>
      <c r="J1653" t="s">
        <v>4692</v>
      </c>
      <c r="K1653" t="s">
        <v>4692</v>
      </c>
      <c r="L1653" t="s">
        <v>6036</v>
      </c>
      <c r="M1653" t="s">
        <v>2004</v>
      </c>
      <c r="N1653" t="s">
        <v>207</v>
      </c>
      <c r="O1653" t="s">
        <v>54</v>
      </c>
      <c r="P1653" t="s">
        <v>208</v>
      </c>
      <c r="Q1653" t="s">
        <v>3268</v>
      </c>
      <c r="R1653" t="s">
        <v>2003</v>
      </c>
    </row>
    <row r="1654" spans="1:18" x14ac:dyDescent="0.25">
      <c r="A1654" s="28" t="str">
        <f t="shared" si="25"/>
        <v>00392932Madison Co School District75 Old Us 25 NRichmondKY40403</v>
      </c>
      <c r="B1654" s="29" t="s">
        <v>8225</v>
      </c>
      <c r="C1654" t="s">
        <v>3215</v>
      </c>
      <c r="D1654" t="s">
        <v>5626</v>
      </c>
      <c r="E1654" t="s">
        <v>1993</v>
      </c>
      <c r="F1654" t="s">
        <v>3752</v>
      </c>
      <c r="G1654" t="s">
        <v>1740</v>
      </c>
      <c r="H1654" t="s">
        <v>54</v>
      </c>
      <c r="I1654" t="s">
        <v>208</v>
      </c>
      <c r="J1654" t="s">
        <v>4685</v>
      </c>
      <c r="K1654" t="s">
        <v>1993</v>
      </c>
      <c r="L1654" t="s">
        <v>5613</v>
      </c>
      <c r="M1654" t="s">
        <v>5316</v>
      </c>
      <c r="N1654" t="s">
        <v>207</v>
      </c>
      <c r="O1654" t="s">
        <v>54</v>
      </c>
      <c r="P1654" t="s">
        <v>5317</v>
      </c>
      <c r="Q1654" t="s">
        <v>3268</v>
      </c>
      <c r="R1654" t="s">
        <v>1992</v>
      </c>
    </row>
    <row r="1655" spans="1:18" x14ac:dyDescent="0.25">
      <c r="A1655" s="28" t="str">
        <f t="shared" si="25"/>
        <v>00393015Waco ES359 Waco Loop RdWacoKY40385</v>
      </c>
      <c r="B1655" s="29" t="s">
        <v>8225</v>
      </c>
      <c r="C1655" t="s">
        <v>3215</v>
      </c>
      <c r="D1655" t="s">
        <v>5796</v>
      </c>
      <c r="E1655" t="s">
        <v>1993</v>
      </c>
      <c r="F1655" t="s">
        <v>2006</v>
      </c>
      <c r="G1655" t="s">
        <v>2007</v>
      </c>
      <c r="H1655" t="s">
        <v>54</v>
      </c>
      <c r="I1655" t="s">
        <v>2008</v>
      </c>
      <c r="J1655" t="s">
        <v>4691</v>
      </c>
      <c r="K1655" t="s">
        <v>4691</v>
      </c>
      <c r="L1655" t="s">
        <v>5797</v>
      </c>
      <c r="M1655" t="s">
        <v>2006</v>
      </c>
      <c r="N1655" t="s">
        <v>2007</v>
      </c>
      <c r="O1655" t="s">
        <v>54</v>
      </c>
      <c r="P1655" t="s">
        <v>2008</v>
      </c>
      <c r="Q1655" t="s">
        <v>3268</v>
      </c>
      <c r="R1655" t="s">
        <v>2005</v>
      </c>
    </row>
    <row r="1656" spans="1:18" x14ac:dyDescent="0.25">
      <c r="A1656" s="28" t="str">
        <f t="shared" si="25"/>
        <v>00392932Madison Co School District359 Waco Loop RdRichmondKY40385</v>
      </c>
      <c r="B1656" s="29" t="s">
        <v>8225</v>
      </c>
      <c r="C1656" t="s">
        <v>3215</v>
      </c>
      <c r="D1656" t="s">
        <v>5627</v>
      </c>
      <c r="E1656" t="s">
        <v>1993</v>
      </c>
      <c r="F1656" t="s">
        <v>2006</v>
      </c>
      <c r="G1656" t="s">
        <v>1740</v>
      </c>
      <c r="H1656" t="s">
        <v>54</v>
      </c>
      <c r="I1656" t="s">
        <v>2008</v>
      </c>
      <c r="J1656" t="s">
        <v>4691</v>
      </c>
      <c r="K1656" t="s">
        <v>1993</v>
      </c>
      <c r="L1656" t="s">
        <v>5613</v>
      </c>
      <c r="M1656" t="s">
        <v>5316</v>
      </c>
      <c r="N1656" t="s">
        <v>2007</v>
      </c>
      <c r="O1656" t="s">
        <v>54</v>
      </c>
      <c r="P1656" t="s">
        <v>5317</v>
      </c>
      <c r="Q1656" t="s">
        <v>3268</v>
      </c>
      <c r="R1656" t="s">
        <v>1992</v>
      </c>
    </row>
    <row r="1657" spans="1:18" x14ac:dyDescent="0.25">
      <c r="A1657" s="28" t="str">
        <f t="shared" si="25"/>
        <v>00392932Madison Co School District2166 Lexington RdRichmondKY40475</v>
      </c>
      <c r="B1657" s="29" t="s">
        <v>8225</v>
      </c>
      <c r="C1657" t="s">
        <v>3215</v>
      </c>
      <c r="D1657" t="s">
        <v>5628</v>
      </c>
      <c r="E1657" t="s">
        <v>1993</v>
      </c>
      <c r="F1657" t="s">
        <v>3843</v>
      </c>
      <c r="G1657" t="s">
        <v>1740</v>
      </c>
      <c r="H1657" t="s">
        <v>54</v>
      </c>
      <c r="I1657" t="s">
        <v>1741</v>
      </c>
      <c r="J1657" t="s">
        <v>4686</v>
      </c>
      <c r="K1657" t="s">
        <v>1993</v>
      </c>
      <c r="L1657" t="s">
        <v>5613</v>
      </c>
      <c r="M1657" t="s">
        <v>5316</v>
      </c>
      <c r="N1657" t="s">
        <v>1740</v>
      </c>
      <c r="O1657" t="s">
        <v>54</v>
      </c>
      <c r="P1657" t="s">
        <v>5317</v>
      </c>
      <c r="Q1657" t="s">
        <v>3268</v>
      </c>
      <c r="R1657" t="s">
        <v>1992</v>
      </c>
    </row>
    <row r="1658" spans="1:18" x14ac:dyDescent="0.25">
      <c r="A1658" s="28" t="str">
        <f t="shared" si="25"/>
        <v>00393089Magoffin Co School District315 Hornet DrSalyersvilleKY41465</v>
      </c>
      <c r="B1658" s="29" t="s">
        <v>8225</v>
      </c>
      <c r="C1658" t="s">
        <v>3215</v>
      </c>
      <c r="D1658" t="s">
        <v>5651</v>
      </c>
      <c r="E1658" t="s">
        <v>2010</v>
      </c>
      <c r="F1658" t="s">
        <v>4704</v>
      </c>
      <c r="G1658" t="s">
        <v>2014</v>
      </c>
      <c r="H1658" t="s">
        <v>54</v>
      </c>
      <c r="I1658" t="s">
        <v>2015</v>
      </c>
      <c r="J1658" t="s">
        <v>4703</v>
      </c>
      <c r="K1658" t="s">
        <v>2010</v>
      </c>
      <c r="L1658" t="s">
        <v>5650</v>
      </c>
      <c r="M1658" t="s">
        <v>5318</v>
      </c>
      <c r="N1658" t="s">
        <v>2014</v>
      </c>
      <c r="O1658" t="s">
        <v>54</v>
      </c>
      <c r="P1658" t="s">
        <v>2015</v>
      </c>
      <c r="Q1658" t="s">
        <v>3658</v>
      </c>
      <c r="R1658" t="s">
        <v>2009</v>
      </c>
    </row>
    <row r="1659" spans="1:18" x14ac:dyDescent="0.25">
      <c r="A1659" s="28" t="str">
        <f t="shared" si="25"/>
        <v>00393089Magoffin Co School District315 Hornet DrSalyersvilleKY41465</v>
      </c>
      <c r="B1659" s="29" t="s">
        <v>8225</v>
      </c>
      <c r="C1659" t="s">
        <v>3215</v>
      </c>
      <c r="D1659" t="s">
        <v>5655</v>
      </c>
      <c r="E1659" t="s">
        <v>2010</v>
      </c>
      <c r="F1659" t="s">
        <v>4704</v>
      </c>
      <c r="G1659" t="s">
        <v>2014</v>
      </c>
      <c r="H1659" t="s">
        <v>54</v>
      </c>
      <c r="I1659" t="s">
        <v>2015</v>
      </c>
      <c r="J1659" t="s">
        <v>4703</v>
      </c>
      <c r="K1659" t="s">
        <v>2010</v>
      </c>
      <c r="L1659" t="s">
        <v>5650</v>
      </c>
      <c r="M1659" t="s">
        <v>5318</v>
      </c>
      <c r="N1659" t="s">
        <v>2014</v>
      </c>
      <c r="O1659" t="s">
        <v>54</v>
      </c>
      <c r="P1659" t="s">
        <v>2015</v>
      </c>
      <c r="Q1659" t="s">
        <v>3658</v>
      </c>
      <c r="R1659" t="s">
        <v>2009</v>
      </c>
    </row>
    <row r="1660" spans="1:18" x14ac:dyDescent="0.25">
      <c r="A1660" s="28" t="str">
        <f t="shared" ref="A1660:A1723" si="26">R1660&amp;K1660&amp;F1660&amp;G1660&amp;H1660&amp;I1660</f>
        <v>00393089Magoffin Co School District315 Hornet DrSalyersvilleKY41465</v>
      </c>
      <c r="B1660" s="29" t="s">
        <v>8225</v>
      </c>
      <c r="C1660" t="s">
        <v>3215</v>
      </c>
      <c r="D1660" t="s">
        <v>5660</v>
      </c>
      <c r="E1660" t="s">
        <v>2010</v>
      </c>
      <c r="F1660" t="s">
        <v>4704</v>
      </c>
      <c r="G1660" t="s">
        <v>2014</v>
      </c>
      <c r="H1660" t="s">
        <v>54</v>
      </c>
      <c r="I1660" t="s">
        <v>2015</v>
      </c>
      <c r="J1660" t="s">
        <v>4703</v>
      </c>
      <c r="K1660" t="s">
        <v>2010</v>
      </c>
      <c r="L1660" t="s">
        <v>5650</v>
      </c>
      <c r="M1660" t="s">
        <v>5318</v>
      </c>
      <c r="N1660" t="s">
        <v>2014</v>
      </c>
      <c r="O1660" t="s">
        <v>54</v>
      </c>
      <c r="P1660" t="s">
        <v>2015</v>
      </c>
      <c r="Q1660" t="s">
        <v>3658</v>
      </c>
      <c r="R1660" t="s">
        <v>2009</v>
      </c>
    </row>
    <row r="1661" spans="1:18" x14ac:dyDescent="0.25">
      <c r="A1661" s="28" t="str">
        <f t="shared" si="26"/>
        <v>00393089Magoffin Co School District318 Hornet DrSalyersvilleKY41465</v>
      </c>
      <c r="B1661" s="29" t="s">
        <v>8225</v>
      </c>
      <c r="C1661" t="s">
        <v>3215</v>
      </c>
      <c r="D1661" t="s">
        <v>5665</v>
      </c>
      <c r="E1661" t="s">
        <v>2010</v>
      </c>
      <c r="F1661" t="s">
        <v>4702</v>
      </c>
      <c r="G1661" t="s">
        <v>2014</v>
      </c>
      <c r="H1661" t="s">
        <v>54</v>
      </c>
      <c r="I1661" t="s">
        <v>2015</v>
      </c>
      <c r="J1661" t="s">
        <v>4701</v>
      </c>
      <c r="K1661" t="s">
        <v>2010</v>
      </c>
      <c r="L1661" t="s">
        <v>5650</v>
      </c>
      <c r="M1661" t="s">
        <v>5318</v>
      </c>
      <c r="N1661" t="s">
        <v>2014</v>
      </c>
      <c r="O1661" t="s">
        <v>54</v>
      </c>
      <c r="P1661" t="s">
        <v>2015</v>
      </c>
      <c r="Q1661" t="s">
        <v>3658</v>
      </c>
      <c r="R1661" t="s">
        <v>2009</v>
      </c>
    </row>
    <row r="1662" spans="1:18" x14ac:dyDescent="0.25">
      <c r="A1662" s="28" t="str">
        <f t="shared" si="26"/>
        <v>00393089Magoffin Co School District1100 E Mountain PkwySalyersvilleKY41465</v>
      </c>
      <c r="B1662" s="29" t="s">
        <v>8225</v>
      </c>
      <c r="C1662" t="s">
        <v>3215</v>
      </c>
      <c r="D1662" t="s">
        <v>5664</v>
      </c>
      <c r="E1662" t="s">
        <v>2010</v>
      </c>
      <c r="F1662" t="s">
        <v>4700</v>
      </c>
      <c r="G1662" t="s">
        <v>2014</v>
      </c>
      <c r="H1662" t="s">
        <v>54</v>
      </c>
      <c r="I1662" t="s">
        <v>2015</v>
      </c>
      <c r="J1662" t="s">
        <v>4699</v>
      </c>
      <c r="K1662" t="s">
        <v>2010</v>
      </c>
      <c r="L1662" t="s">
        <v>5650</v>
      </c>
      <c r="M1662" t="s">
        <v>5318</v>
      </c>
      <c r="N1662" t="s">
        <v>2014</v>
      </c>
      <c r="O1662" t="s">
        <v>54</v>
      </c>
      <c r="P1662" t="s">
        <v>2015</v>
      </c>
      <c r="Q1662" t="s">
        <v>3658</v>
      </c>
      <c r="R1662" t="s">
        <v>2009</v>
      </c>
    </row>
    <row r="1663" spans="1:18" x14ac:dyDescent="0.25">
      <c r="A1663" s="28" t="str">
        <f t="shared" si="26"/>
        <v>00393089Magoffin Co School DistrictPo Box 109SalyersvilleKY41465</v>
      </c>
      <c r="B1663" s="29" t="s">
        <v>8225</v>
      </c>
      <c r="C1663" t="s">
        <v>3215</v>
      </c>
      <c r="D1663" t="s">
        <v>5649</v>
      </c>
      <c r="E1663" t="s">
        <v>2010</v>
      </c>
      <c r="F1663" t="s">
        <v>5318</v>
      </c>
      <c r="G1663" t="s">
        <v>2014</v>
      </c>
      <c r="H1663" t="s">
        <v>54</v>
      </c>
      <c r="I1663" t="s">
        <v>2015</v>
      </c>
      <c r="J1663" t="s">
        <v>2010</v>
      </c>
      <c r="K1663" t="s">
        <v>2010</v>
      </c>
      <c r="L1663" t="s">
        <v>5650</v>
      </c>
      <c r="M1663" t="s">
        <v>5318</v>
      </c>
      <c r="N1663" t="s">
        <v>2014</v>
      </c>
      <c r="O1663" t="s">
        <v>54</v>
      </c>
      <c r="P1663" t="s">
        <v>2015</v>
      </c>
      <c r="Q1663" t="s">
        <v>3658</v>
      </c>
      <c r="R1663" t="s">
        <v>2009</v>
      </c>
    </row>
    <row r="1664" spans="1:18" x14ac:dyDescent="0.25">
      <c r="A1664" s="28" t="str">
        <f t="shared" si="26"/>
        <v>00393089Magoffin Co School DistrictPo Box 109SalyersvilleKY41465</v>
      </c>
      <c r="B1664" s="29" t="s">
        <v>8225</v>
      </c>
      <c r="C1664" t="s">
        <v>3215</v>
      </c>
      <c r="D1664" t="s">
        <v>5666</v>
      </c>
      <c r="E1664" t="s">
        <v>2010</v>
      </c>
      <c r="F1664" t="s">
        <v>5318</v>
      </c>
      <c r="G1664" t="s">
        <v>2014</v>
      </c>
      <c r="H1664" t="s">
        <v>54</v>
      </c>
      <c r="I1664" t="s">
        <v>2015</v>
      </c>
      <c r="J1664" t="s">
        <v>2010</v>
      </c>
      <c r="K1664" t="s">
        <v>2010</v>
      </c>
      <c r="L1664" t="s">
        <v>5650</v>
      </c>
      <c r="M1664" t="s">
        <v>5318</v>
      </c>
      <c r="N1664" t="s">
        <v>2014</v>
      </c>
      <c r="O1664" t="s">
        <v>54</v>
      </c>
      <c r="P1664" t="s">
        <v>2015</v>
      </c>
      <c r="Q1664" t="s">
        <v>3658</v>
      </c>
      <c r="R1664" t="s">
        <v>2009</v>
      </c>
    </row>
    <row r="1665" spans="1:18" x14ac:dyDescent="0.25">
      <c r="A1665" s="28" t="str">
        <f t="shared" si="26"/>
        <v>00393089Magoffin Co School DistrictPo Box 109SalyersvilleKY41465</v>
      </c>
      <c r="B1665" s="29" t="s">
        <v>8225</v>
      </c>
      <c r="C1665" t="s">
        <v>3215</v>
      </c>
      <c r="D1665" t="s">
        <v>5669</v>
      </c>
      <c r="E1665" t="s">
        <v>2010</v>
      </c>
      <c r="F1665" t="s">
        <v>5318</v>
      </c>
      <c r="G1665" t="s">
        <v>2014</v>
      </c>
      <c r="H1665" t="s">
        <v>54</v>
      </c>
      <c r="I1665" t="s">
        <v>2015</v>
      </c>
      <c r="J1665" t="s">
        <v>2010</v>
      </c>
      <c r="K1665" t="s">
        <v>2010</v>
      </c>
      <c r="L1665" t="s">
        <v>5650</v>
      </c>
      <c r="M1665" t="s">
        <v>5318</v>
      </c>
      <c r="N1665" t="s">
        <v>2014</v>
      </c>
      <c r="O1665" t="s">
        <v>54</v>
      </c>
      <c r="P1665" t="s">
        <v>2015</v>
      </c>
      <c r="Q1665" t="s">
        <v>3658</v>
      </c>
      <c r="R1665" t="s">
        <v>2009</v>
      </c>
    </row>
    <row r="1666" spans="1:18" x14ac:dyDescent="0.25">
      <c r="A1666" s="28" t="str">
        <f t="shared" si="26"/>
        <v>00393089Magoffin Co School District119 School DrSalyersvilleKY41465</v>
      </c>
      <c r="B1666" s="29" t="s">
        <v>8225</v>
      </c>
      <c r="C1666" t="s">
        <v>3215</v>
      </c>
      <c r="D1666" t="s">
        <v>5657</v>
      </c>
      <c r="E1666" t="s">
        <v>2010</v>
      </c>
      <c r="F1666" t="s">
        <v>5659</v>
      </c>
      <c r="G1666" t="s">
        <v>2014</v>
      </c>
      <c r="H1666" t="s">
        <v>54</v>
      </c>
      <c r="I1666" t="s">
        <v>2015</v>
      </c>
      <c r="J1666" t="s">
        <v>5658</v>
      </c>
      <c r="K1666" t="s">
        <v>2010</v>
      </c>
      <c r="L1666" t="s">
        <v>5650</v>
      </c>
      <c r="M1666" t="s">
        <v>5318</v>
      </c>
      <c r="N1666" t="s">
        <v>2014</v>
      </c>
      <c r="O1666" t="s">
        <v>54</v>
      </c>
      <c r="P1666" t="s">
        <v>2015</v>
      </c>
      <c r="Q1666" t="s">
        <v>3658</v>
      </c>
      <c r="R1666" t="s">
        <v>2009</v>
      </c>
    </row>
    <row r="1667" spans="1:18" x14ac:dyDescent="0.25">
      <c r="A1667" s="28" t="str">
        <f t="shared" si="26"/>
        <v>00393089Magoffin Co School District119 School DrSalyersvilleKY41465</v>
      </c>
      <c r="B1667" s="29" t="s">
        <v>8225</v>
      </c>
      <c r="C1667" t="s">
        <v>3215</v>
      </c>
      <c r="D1667" t="s">
        <v>5667</v>
      </c>
      <c r="E1667" t="s">
        <v>2010</v>
      </c>
      <c r="F1667" t="s">
        <v>5659</v>
      </c>
      <c r="G1667" t="s">
        <v>2014</v>
      </c>
      <c r="H1667" t="s">
        <v>54</v>
      </c>
      <c r="I1667" t="s">
        <v>2015</v>
      </c>
      <c r="J1667" t="s">
        <v>5658</v>
      </c>
      <c r="K1667" t="s">
        <v>2010</v>
      </c>
      <c r="L1667" t="s">
        <v>5650</v>
      </c>
      <c r="M1667" t="s">
        <v>5318</v>
      </c>
      <c r="N1667" t="s">
        <v>2014</v>
      </c>
      <c r="O1667" t="s">
        <v>54</v>
      </c>
      <c r="P1667" t="s">
        <v>2015</v>
      </c>
      <c r="Q1667" t="s">
        <v>3658</v>
      </c>
      <c r="R1667" t="s">
        <v>2009</v>
      </c>
    </row>
    <row r="1668" spans="1:18" x14ac:dyDescent="0.25">
      <c r="A1668" s="28" t="str">
        <f t="shared" si="26"/>
        <v>00393089Magoffin Co School District1991 Highway 460 WSalyersvilleKY41465</v>
      </c>
      <c r="B1668" s="29" t="s">
        <v>8225</v>
      </c>
      <c r="C1668" t="s">
        <v>3215</v>
      </c>
      <c r="D1668" t="s">
        <v>5652</v>
      </c>
      <c r="E1668" t="s">
        <v>2010</v>
      </c>
      <c r="F1668" t="s">
        <v>2013</v>
      </c>
      <c r="G1668" t="s">
        <v>2014</v>
      </c>
      <c r="H1668" t="s">
        <v>54</v>
      </c>
      <c r="I1668" t="s">
        <v>2015</v>
      </c>
      <c r="J1668" t="s">
        <v>2012</v>
      </c>
      <c r="K1668" t="s">
        <v>2010</v>
      </c>
      <c r="L1668" t="s">
        <v>5650</v>
      </c>
      <c r="M1668" t="s">
        <v>5318</v>
      </c>
      <c r="N1668" t="s">
        <v>2014</v>
      </c>
      <c r="O1668" t="s">
        <v>54</v>
      </c>
      <c r="P1668" t="s">
        <v>2015</v>
      </c>
      <c r="Q1668" t="s">
        <v>3658</v>
      </c>
      <c r="R1668" t="s">
        <v>2009</v>
      </c>
    </row>
    <row r="1669" spans="1:18" x14ac:dyDescent="0.25">
      <c r="A1669" s="28" t="str">
        <f t="shared" si="26"/>
        <v>00393089Magoffin Co School District1991 Highway 460 WSalyersvilleKY41465</v>
      </c>
      <c r="B1669" s="29" t="s">
        <v>8225</v>
      </c>
      <c r="C1669" t="s">
        <v>3215</v>
      </c>
      <c r="D1669" t="s">
        <v>5661</v>
      </c>
      <c r="E1669" t="s">
        <v>2010</v>
      </c>
      <c r="F1669" t="s">
        <v>2013</v>
      </c>
      <c r="G1669" t="s">
        <v>2014</v>
      </c>
      <c r="H1669" t="s">
        <v>54</v>
      </c>
      <c r="I1669" t="s">
        <v>2015</v>
      </c>
      <c r="J1669" t="s">
        <v>2012</v>
      </c>
      <c r="K1669" t="s">
        <v>2010</v>
      </c>
      <c r="L1669" t="s">
        <v>5650</v>
      </c>
      <c r="M1669" t="s">
        <v>5318</v>
      </c>
      <c r="N1669" t="s">
        <v>2014</v>
      </c>
      <c r="O1669" t="s">
        <v>54</v>
      </c>
      <c r="P1669" t="s">
        <v>2015</v>
      </c>
      <c r="Q1669" t="s">
        <v>3658</v>
      </c>
      <c r="R1669" t="s">
        <v>2009</v>
      </c>
    </row>
    <row r="1670" spans="1:18" x14ac:dyDescent="0.25">
      <c r="A1670" s="28" t="str">
        <f t="shared" si="26"/>
        <v>00393089Magoffin Co School District608 Hornet DrSalyersvilleKY41465</v>
      </c>
      <c r="B1670" s="29" t="s">
        <v>8225</v>
      </c>
      <c r="C1670" t="s">
        <v>3215</v>
      </c>
      <c r="D1670" t="s">
        <v>5653</v>
      </c>
      <c r="E1670" t="s">
        <v>2010</v>
      </c>
      <c r="F1670" t="s">
        <v>2018</v>
      </c>
      <c r="G1670" t="s">
        <v>2014</v>
      </c>
      <c r="H1670" t="s">
        <v>54</v>
      </c>
      <c r="I1670" t="s">
        <v>2015</v>
      </c>
      <c r="J1670" t="s">
        <v>2017</v>
      </c>
      <c r="K1670" t="s">
        <v>2010</v>
      </c>
      <c r="L1670" t="s">
        <v>5650</v>
      </c>
      <c r="M1670" t="s">
        <v>5318</v>
      </c>
      <c r="N1670" t="s">
        <v>2014</v>
      </c>
      <c r="O1670" t="s">
        <v>54</v>
      </c>
      <c r="P1670" t="s">
        <v>2015</v>
      </c>
      <c r="Q1670" t="s">
        <v>3658</v>
      </c>
      <c r="R1670" t="s">
        <v>2009</v>
      </c>
    </row>
    <row r="1671" spans="1:18" x14ac:dyDescent="0.25">
      <c r="A1671" s="28" t="str">
        <f t="shared" si="26"/>
        <v>00393089Magoffin Co School District608 Hornet DrSalyersvilleKY41465</v>
      </c>
      <c r="B1671" s="29" t="s">
        <v>8225</v>
      </c>
      <c r="C1671" t="s">
        <v>3215</v>
      </c>
      <c r="D1671" t="s">
        <v>5656</v>
      </c>
      <c r="E1671" t="s">
        <v>2010</v>
      </c>
      <c r="F1671" t="s">
        <v>2018</v>
      </c>
      <c r="G1671" t="s">
        <v>2014</v>
      </c>
      <c r="H1671" t="s">
        <v>54</v>
      </c>
      <c r="I1671" t="s">
        <v>2015</v>
      </c>
      <c r="J1671" t="s">
        <v>2017</v>
      </c>
      <c r="K1671" t="s">
        <v>2010</v>
      </c>
      <c r="L1671" t="s">
        <v>5650</v>
      </c>
      <c r="M1671" t="s">
        <v>5318</v>
      </c>
      <c r="N1671" t="s">
        <v>2014</v>
      </c>
      <c r="O1671" t="s">
        <v>54</v>
      </c>
      <c r="P1671" t="s">
        <v>2015</v>
      </c>
      <c r="Q1671" t="s">
        <v>3658</v>
      </c>
      <c r="R1671" t="s">
        <v>2009</v>
      </c>
    </row>
    <row r="1672" spans="1:18" x14ac:dyDescent="0.25">
      <c r="A1672" s="28" t="str">
        <f t="shared" si="26"/>
        <v>00393089Magoffin Co School District608 Hornet DrSalyersvilleKY41465</v>
      </c>
      <c r="B1672" s="29" t="s">
        <v>8225</v>
      </c>
      <c r="C1672" t="s">
        <v>3215</v>
      </c>
      <c r="D1672" t="s">
        <v>5662</v>
      </c>
      <c r="E1672" t="s">
        <v>2010</v>
      </c>
      <c r="F1672" t="s">
        <v>2018</v>
      </c>
      <c r="G1672" t="s">
        <v>2014</v>
      </c>
      <c r="H1672" t="s">
        <v>54</v>
      </c>
      <c r="I1672" t="s">
        <v>2015</v>
      </c>
      <c r="J1672" t="s">
        <v>2017</v>
      </c>
      <c r="K1672" t="s">
        <v>2010</v>
      </c>
      <c r="L1672" t="s">
        <v>5650</v>
      </c>
      <c r="M1672" t="s">
        <v>5318</v>
      </c>
      <c r="N1672" t="s">
        <v>2014</v>
      </c>
      <c r="O1672" t="s">
        <v>54</v>
      </c>
      <c r="P1672" t="s">
        <v>2015</v>
      </c>
      <c r="Q1672" t="s">
        <v>3658</v>
      </c>
      <c r="R1672" t="s">
        <v>2009</v>
      </c>
    </row>
    <row r="1673" spans="1:18" x14ac:dyDescent="0.25">
      <c r="A1673" s="28" t="str">
        <f t="shared" si="26"/>
        <v>00393089Magoffin Co School District608 Hornet DrSalyersvilleKY41465</v>
      </c>
      <c r="B1673" s="29" t="s">
        <v>8225</v>
      </c>
      <c r="C1673" t="s">
        <v>3215</v>
      </c>
      <c r="D1673" t="s">
        <v>5663</v>
      </c>
      <c r="E1673" t="s">
        <v>2010</v>
      </c>
      <c r="F1673" t="s">
        <v>2018</v>
      </c>
      <c r="G1673" t="s">
        <v>2014</v>
      </c>
      <c r="H1673" t="s">
        <v>54</v>
      </c>
      <c r="I1673" t="s">
        <v>2015</v>
      </c>
      <c r="J1673" t="s">
        <v>2017</v>
      </c>
      <c r="K1673" t="s">
        <v>2010</v>
      </c>
      <c r="L1673" t="s">
        <v>5650</v>
      </c>
      <c r="M1673" t="s">
        <v>5318</v>
      </c>
      <c r="N1673" t="s">
        <v>2014</v>
      </c>
      <c r="O1673" t="s">
        <v>54</v>
      </c>
      <c r="P1673" t="s">
        <v>2015</v>
      </c>
      <c r="Q1673" t="s">
        <v>3658</v>
      </c>
      <c r="R1673" t="s">
        <v>2009</v>
      </c>
    </row>
    <row r="1674" spans="1:18" x14ac:dyDescent="0.25">
      <c r="A1674" s="28" t="str">
        <f t="shared" si="26"/>
        <v>00393089Magoffin Co School District171 Half Mountain RdSalyersvilleKY41465</v>
      </c>
      <c r="B1674" s="29" t="s">
        <v>8225</v>
      </c>
      <c r="C1674" t="s">
        <v>3215</v>
      </c>
      <c r="D1674" t="s">
        <v>5654</v>
      </c>
      <c r="E1674" t="s">
        <v>2010</v>
      </c>
      <c r="F1674" t="s">
        <v>2021</v>
      </c>
      <c r="G1674" t="s">
        <v>2014</v>
      </c>
      <c r="H1674" t="s">
        <v>54</v>
      </c>
      <c r="I1674" t="s">
        <v>2015</v>
      </c>
      <c r="J1674" t="s">
        <v>2020</v>
      </c>
      <c r="K1674" t="s">
        <v>2010</v>
      </c>
      <c r="L1674" t="s">
        <v>5650</v>
      </c>
      <c r="M1674" t="s">
        <v>5318</v>
      </c>
      <c r="N1674" t="s">
        <v>2014</v>
      </c>
      <c r="O1674" t="s">
        <v>54</v>
      </c>
      <c r="P1674" t="s">
        <v>2015</v>
      </c>
      <c r="Q1674" t="s">
        <v>3658</v>
      </c>
      <c r="R1674" t="s">
        <v>2009</v>
      </c>
    </row>
    <row r="1675" spans="1:18" x14ac:dyDescent="0.25">
      <c r="A1675" s="28" t="str">
        <f t="shared" si="26"/>
        <v>00393089Magoffin Co School District171 Half Mountain RdSalyersvilleKY41465</v>
      </c>
      <c r="B1675" s="29" t="s">
        <v>8225</v>
      </c>
      <c r="C1675" t="s">
        <v>3215</v>
      </c>
      <c r="D1675" t="s">
        <v>5668</v>
      </c>
      <c r="E1675" t="s">
        <v>2010</v>
      </c>
      <c r="F1675" t="s">
        <v>2021</v>
      </c>
      <c r="G1675" t="s">
        <v>2014</v>
      </c>
      <c r="H1675" t="s">
        <v>54</v>
      </c>
      <c r="I1675" t="s">
        <v>2015</v>
      </c>
      <c r="J1675" t="s">
        <v>2020</v>
      </c>
      <c r="K1675" t="s">
        <v>2010</v>
      </c>
      <c r="L1675" t="s">
        <v>5650</v>
      </c>
      <c r="M1675" t="s">
        <v>5318</v>
      </c>
      <c r="N1675" t="s">
        <v>2014</v>
      </c>
      <c r="O1675" t="s">
        <v>54</v>
      </c>
      <c r="P1675" t="s">
        <v>2015</v>
      </c>
      <c r="Q1675" t="s">
        <v>3658</v>
      </c>
      <c r="R1675" t="s">
        <v>2009</v>
      </c>
    </row>
    <row r="1676" spans="1:18" x14ac:dyDescent="0.25">
      <c r="A1676" s="28" t="str">
        <f t="shared" si="26"/>
        <v>11313074Main Street Chrn Education Ctr11093 Alexandria PikeAlexandriaKY41001</v>
      </c>
      <c r="B1676" s="29" t="s">
        <v>8225</v>
      </c>
      <c r="C1676" t="s">
        <v>3215</v>
      </c>
      <c r="D1676" t="s">
        <v>8172</v>
      </c>
      <c r="E1676" t="s">
        <v>8173</v>
      </c>
      <c r="F1676" t="s">
        <v>8174</v>
      </c>
      <c r="G1676" t="s">
        <v>439</v>
      </c>
      <c r="H1676" t="s">
        <v>54</v>
      </c>
      <c r="I1676" t="s">
        <v>440</v>
      </c>
      <c r="J1676" t="s">
        <v>8173</v>
      </c>
      <c r="K1676" t="s">
        <v>8173</v>
      </c>
      <c r="L1676" t="s">
        <v>8175</v>
      </c>
      <c r="M1676" t="s">
        <v>8174</v>
      </c>
      <c r="N1676" t="s">
        <v>439</v>
      </c>
      <c r="O1676" t="s">
        <v>54</v>
      </c>
      <c r="P1676" t="s">
        <v>440</v>
      </c>
      <c r="Q1676" t="s">
        <v>3338</v>
      </c>
      <c r="R1676" t="s">
        <v>8176</v>
      </c>
    </row>
    <row r="1677" spans="1:18" x14ac:dyDescent="0.25">
      <c r="A1677" s="28" t="str">
        <f t="shared" si="26"/>
        <v>00393168Marion Co Public Schools721 E Main StLebanonKY40033</v>
      </c>
      <c r="B1677" s="29" t="s">
        <v>8225</v>
      </c>
      <c r="C1677" t="s">
        <v>3215</v>
      </c>
      <c r="D1677" t="s">
        <v>5378</v>
      </c>
      <c r="E1677" t="s">
        <v>2023</v>
      </c>
      <c r="F1677" t="s">
        <v>4499</v>
      </c>
      <c r="G1677" t="s">
        <v>2027</v>
      </c>
      <c r="H1677" t="s">
        <v>54</v>
      </c>
      <c r="I1677" t="s">
        <v>2028</v>
      </c>
      <c r="J1677" t="s">
        <v>4705</v>
      </c>
      <c r="K1677" t="s">
        <v>2023</v>
      </c>
      <c r="L1677" t="s">
        <v>5376</v>
      </c>
      <c r="M1677" t="s">
        <v>3143</v>
      </c>
      <c r="N1677" t="s">
        <v>2027</v>
      </c>
      <c r="O1677" t="s">
        <v>54</v>
      </c>
      <c r="P1677" t="s">
        <v>2028</v>
      </c>
      <c r="Q1677" t="s">
        <v>634</v>
      </c>
      <c r="R1677" t="s">
        <v>2022</v>
      </c>
    </row>
    <row r="1678" spans="1:18" x14ac:dyDescent="0.25">
      <c r="A1678" s="28" t="str">
        <f t="shared" si="26"/>
        <v>00393168Marion Co Public Schools735 E Main StLebanonKY40033</v>
      </c>
      <c r="B1678" s="29" t="s">
        <v>8225</v>
      </c>
      <c r="C1678" t="s">
        <v>3215</v>
      </c>
      <c r="D1678" t="s">
        <v>5377</v>
      </c>
      <c r="E1678" t="s">
        <v>2023</v>
      </c>
      <c r="F1678" t="s">
        <v>4709</v>
      </c>
      <c r="G1678" t="s">
        <v>2027</v>
      </c>
      <c r="H1678" t="s">
        <v>54</v>
      </c>
      <c r="I1678" t="s">
        <v>2028</v>
      </c>
      <c r="J1678" t="s">
        <v>4708</v>
      </c>
      <c r="K1678" t="s">
        <v>2023</v>
      </c>
      <c r="L1678" t="s">
        <v>5376</v>
      </c>
      <c r="M1678" t="s">
        <v>3143</v>
      </c>
      <c r="N1678" t="s">
        <v>2027</v>
      </c>
      <c r="O1678" t="s">
        <v>54</v>
      </c>
      <c r="P1678" t="s">
        <v>2028</v>
      </c>
      <c r="Q1678" t="s">
        <v>634</v>
      </c>
      <c r="R1678" t="s">
        <v>2022</v>
      </c>
    </row>
    <row r="1679" spans="1:18" x14ac:dyDescent="0.25">
      <c r="A1679" s="28" t="str">
        <f t="shared" si="26"/>
        <v>00393168Marion Co Public Schools200 Corporate DrLebanonKY40033</v>
      </c>
      <c r="B1679" s="29" t="s">
        <v>8225</v>
      </c>
      <c r="C1679" t="s">
        <v>3215</v>
      </c>
      <c r="D1679" t="s">
        <v>5380</v>
      </c>
      <c r="E1679" t="s">
        <v>2023</v>
      </c>
      <c r="F1679" t="s">
        <v>3576</v>
      </c>
      <c r="G1679" t="s">
        <v>2027</v>
      </c>
      <c r="H1679" t="s">
        <v>54</v>
      </c>
      <c r="I1679" t="s">
        <v>2028</v>
      </c>
      <c r="J1679" t="s">
        <v>4706</v>
      </c>
      <c r="K1679" t="s">
        <v>2023</v>
      </c>
      <c r="L1679" t="s">
        <v>5376</v>
      </c>
      <c r="M1679" t="s">
        <v>3143</v>
      </c>
      <c r="N1679" t="s">
        <v>2027</v>
      </c>
      <c r="O1679" t="s">
        <v>54</v>
      </c>
      <c r="P1679" t="s">
        <v>2028</v>
      </c>
      <c r="Q1679" t="s">
        <v>634</v>
      </c>
      <c r="R1679" t="s">
        <v>2022</v>
      </c>
    </row>
    <row r="1680" spans="1:18" x14ac:dyDescent="0.25">
      <c r="A1680" s="28" t="str">
        <f t="shared" si="26"/>
        <v>00393168Marion Co Public Schools1155 Highway 327LebanonKY40033</v>
      </c>
      <c r="B1680" s="29" t="s">
        <v>8225</v>
      </c>
      <c r="C1680" t="s">
        <v>3215</v>
      </c>
      <c r="D1680" t="s">
        <v>5375</v>
      </c>
      <c r="E1680" t="s">
        <v>2023</v>
      </c>
      <c r="F1680" t="s">
        <v>4711</v>
      </c>
      <c r="G1680" t="s">
        <v>2027</v>
      </c>
      <c r="H1680" t="s">
        <v>54</v>
      </c>
      <c r="I1680" t="s">
        <v>2028</v>
      </c>
      <c r="J1680" t="s">
        <v>4710</v>
      </c>
      <c r="K1680" t="s">
        <v>2023</v>
      </c>
      <c r="L1680" t="s">
        <v>5376</v>
      </c>
      <c r="M1680" t="s">
        <v>3143</v>
      </c>
      <c r="N1680" t="s">
        <v>2027</v>
      </c>
      <c r="O1680" t="s">
        <v>54</v>
      </c>
      <c r="P1680" t="s">
        <v>2028</v>
      </c>
      <c r="Q1680" t="s">
        <v>634</v>
      </c>
      <c r="R1680" t="s">
        <v>2022</v>
      </c>
    </row>
    <row r="1681" spans="1:18" x14ac:dyDescent="0.25">
      <c r="A1681" s="28" t="str">
        <f t="shared" si="26"/>
        <v>00393168Marion Co Public Schools755 E Main StLebanonKY40033</v>
      </c>
      <c r="B1681" s="29" t="s">
        <v>8225</v>
      </c>
      <c r="C1681" t="s">
        <v>3215</v>
      </c>
      <c r="D1681" t="s">
        <v>5379</v>
      </c>
      <c r="E1681" t="s">
        <v>2023</v>
      </c>
      <c r="F1681" t="s">
        <v>3143</v>
      </c>
      <c r="G1681" t="s">
        <v>2027</v>
      </c>
      <c r="H1681" t="s">
        <v>54</v>
      </c>
      <c r="I1681" t="s">
        <v>2028</v>
      </c>
      <c r="J1681" t="s">
        <v>2023</v>
      </c>
      <c r="K1681" t="s">
        <v>2023</v>
      </c>
      <c r="L1681" t="s">
        <v>5376</v>
      </c>
      <c r="M1681" t="s">
        <v>3143</v>
      </c>
      <c r="N1681" t="s">
        <v>2027</v>
      </c>
      <c r="O1681" t="s">
        <v>54</v>
      </c>
      <c r="P1681" t="s">
        <v>2028</v>
      </c>
      <c r="Q1681" t="s">
        <v>634</v>
      </c>
      <c r="R1681" t="s">
        <v>2022</v>
      </c>
    </row>
    <row r="1682" spans="1:18" x14ac:dyDescent="0.25">
      <c r="A1682" s="28" t="str">
        <f t="shared" si="26"/>
        <v>00393168Marion Co Public Schools755 E Main StLebanonKY40033</v>
      </c>
      <c r="B1682" s="29" t="s">
        <v>8225</v>
      </c>
      <c r="C1682" t="s">
        <v>3215</v>
      </c>
      <c r="D1682" t="s">
        <v>5382</v>
      </c>
      <c r="E1682" t="s">
        <v>2023</v>
      </c>
      <c r="F1682" t="s">
        <v>3143</v>
      </c>
      <c r="G1682" t="s">
        <v>2027</v>
      </c>
      <c r="H1682" t="s">
        <v>54</v>
      </c>
      <c r="I1682" t="s">
        <v>2028</v>
      </c>
      <c r="J1682" t="s">
        <v>2023</v>
      </c>
      <c r="K1682" t="s">
        <v>2023</v>
      </c>
      <c r="L1682" t="s">
        <v>5376</v>
      </c>
      <c r="M1682" t="s">
        <v>3143</v>
      </c>
      <c r="N1682" t="s">
        <v>2027</v>
      </c>
      <c r="O1682" t="s">
        <v>54</v>
      </c>
      <c r="P1682" t="s">
        <v>2028</v>
      </c>
      <c r="Q1682" t="s">
        <v>634</v>
      </c>
      <c r="R1682" t="s">
        <v>2022</v>
      </c>
    </row>
    <row r="1683" spans="1:18" x14ac:dyDescent="0.25">
      <c r="A1683" s="28" t="str">
        <f t="shared" si="26"/>
        <v>00393168Marion Co Public Schools8175 N Loretto RdLebanonKY40037</v>
      </c>
      <c r="B1683" s="29" t="s">
        <v>8225</v>
      </c>
      <c r="C1683" t="s">
        <v>3215</v>
      </c>
      <c r="D1683" t="s">
        <v>5381</v>
      </c>
      <c r="E1683" t="s">
        <v>2023</v>
      </c>
      <c r="F1683" t="s">
        <v>2036</v>
      </c>
      <c r="G1683" t="s">
        <v>2027</v>
      </c>
      <c r="H1683" t="s">
        <v>54</v>
      </c>
      <c r="I1683" t="s">
        <v>2038</v>
      </c>
      <c r="J1683" t="s">
        <v>4707</v>
      </c>
      <c r="K1683" t="s">
        <v>2023</v>
      </c>
      <c r="L1683" t="s">
        <v>5376</v>
      </c>
      <c r="M1683" t="s">
        <v>3143</v>
      </c>
      <c r="N1683" t="s">
        <v>2037</v>
      </c>
      <c r="O1683" t="s">
        <v>54</v>
      </c>
      <c r="P1683" t="s">
        <v>2028</v>
      </c>
      <c r="Q1683" t="s">
        <v>634</v>
      </c>
      <c r="R1683" t="s">
        <v>2022</v>
      </c>
    </row>
    <row r="1684" spans="1:18" x14ac:dyDescent="0.25">
      <c r="A1684" s="28" t="str">
        <f t="shared" si="26"/>
        <v>00393273Marshall Co School District208 W 11th StBentonKY42025</v>
      </c>
      <c r="B1684" s="29" t="s">
        <v>8225</v>
      </c>
      <c r="C1684" t="s">
        <v>3215</v>
      </c>
      <c r="D1684" t="s">
        <v>5809</v>
      </c>
      <c r="E1684" t="s">
        <v>2040</v>
      </c>
      <c r="F1684" t="s">
        <v>2043</v>
      </c>
      <c r="G1684" t="s">
        <v>2044</v>
      </c>
      <c r="H1684" t="s">
        <v>54</v>
      </c>
      <c r="I1684" t="s">
        <v>2045</v>
      </c>
      <c r="J1684" t="s">
        <v>2042</v>
      </c>
      <c r="K1684" t="s">
        <v>2040</v>
      </c>
      <c r="L1684" t="s">
        <v>5799</v>
      </c>
      <c r="M1684" t="s">
        <v>3144</v>
      </c>
      <c r="N1684" t="s">
        <v>2044</v>
      </c>
      <c r="O1684" t="s">
        <v>54</v>
      </c>
      <c r="P1684" t="s">
        <v>2045</v>
      </c>
      <c r="Q1684" t="s">
        <v>3266</v>
      </c>
      <c r="R1684" t="s">
        <v>2039</v>
      </c>
    </row>
    <row r="1685" spans="1:18" x14ac:dyDescent="0.25">
      <c r="A1685" s="28" t="str">
        <f t="shared" si="26"/>
        <v>00393273Marshall Co School DistrictPo Box 215BentonKY42029</v>
      </c>
      <c r="B1685" s="29" t="s">
        <v>8225</v>
      </c>
      <c r="C1685" t="s">
        <v>3215</v>
      </c>
      <c r="D1685" t="s">
        <v>5800</v>
      </c>
      <c r="E1685" t="s">
        <v>2040</v>
      </c>
      <c r="F1685" t="s">
        <v>4714</v>
      </c>
      <c r="G1685" t="s">
        <v>2044</v>
      </c>
      <c r="H1685" t="s">
        <v>54</v>
      </c>
      <c r="I1685" t="s">
        <v>2049</v>
      </c>
      <c r="J1685" t="s">
        <v>2047</v>
      </c>
      <c r="K1685" t="s">
        <v>2040</v>
      </c>
      <c r="L1685" t="s">
        <v>5799</v>
      </c>
      <c r="M1685" t="s">
        <v>3144</v>
      </c>
      <c r="N1685" t="s">
        <v>2048</v>
      </c>
      <c r="O1685" t="s">
        <v>54</v>
      </c>
      <c r="P1685" t="s">
        <v>2045</v>
      </c>
      <c r="Q1685" t="s">
        <v>3266</v>
      </c>
      <c r="R1685" t="s">
        <v>2039</v>
      </c>
    </row>
    <row r="1686" spans="1:18" x14ac:dyDescent="0.25">
      <c r="A1686" s="28" t="str">
        <f t="shared" si="26"/>
        <v>00393273Marshall Co School District416 High School RdBentonKY42025</v>
      </c>
      <c r="B1686" s="29" t="s">
        <v>8225</v>
      </c>
      <c r="C1686" t="s">
        <v>3215</v>
      </c>
      <c r="D1686" t="s">
        <v>5805</v>
      </c>
      <c r="E1686" t="s">
        <v>2040</v>
      </c>
      <c r="F1686" t="s">
        <v>4713</v>
      </c>
      <c r="G1686" t="s">
        <v>2044</v>
      </c>
      <c r="H1686" t="s">
        <v>54</v>
      </c>
      <c r="I1686" t="s">
        <v>2045</v>
      </c>
      <c r="J1686" t="s">
        <v>4712</v>
      </c>
      <c r="K1686" t="s">
        <v>2040</v>
      </c>
      <c r="L1686" t="s">
        <v>5799</v>
      </c>
      <c r="M1686" t="s">
        <v>3144</v>
      </c>
      <c r="N1686" t="s">
        <v>2044</v>
      </c>
      <c r="O1686" t="s">
        <v>54</v>
      </c>
      <c r="P1686" t="s">
        <v>2045</v>
      </c>
      <c r="Q1686" t="s">
        <v>3266</v>
      </c>
      <c r="R1686" t="s">
        <v>2039</v>
      </c>
    </row>
    <row r="1687" spans="1:18" x14ac:dyDescent="0.25">
      <c r="A1687" s="28" t="str">
        <f t="shared" si="26"/>
        <v>00393273Marshall Co School District86 High School RdBentonKY42025</v>
      </c>
      <c r="B1687" s="29" t="s">
        <v>8225</v>
      </c>
      <c r="C1687" t="s">
        <v>3215</v>
      </c>
      <c r="D1687" t="s">
        <v>5807</v>
      </c>
      <c r="E1687" t="s">
        <v>2040</v>
      </c>
      <c r="F1687" t="s">
        <v>3144</v>
      </c>
      <c r="G1687" t="s">
        <v>2044</v>
      </c>
      <c r="H1687" t="s">
        <v>54</v>
      </c>
      <c r="I1687" t="s">
        <v>2045</v>
      </c>
      <c r="J1687" t="s">
        <v>2040</v>
      </c>
      <c r="K1687" t="s">
        <v>2040</v>
      </c>
      <c r="L1687" t="s">
        <v>5799</v>
      </c>
      <c r="M1687" t="s">
        <v>3144</v>
      </c>
      <c r="N1687" t="s">
        <v>2044</v>
      </c>
      <c r="O1687" t="s">
        <v>54</v>
      </c>
      <c r="P1687" t="s">
        <v>2045</v>
      </c>
      <c r="Q1687" t="s">
        <v>3266</v>
      </c>
      <c r="R1687" t="s">
        <v>2039</v>
      </c>
    </row>
    <row r="1688" spans="1:18" x14ac:dyDescent="0.25">
      <c r="A1688" s="28" t="str">
        <f t="shared" si="26"/>
        <v>00393273Marshall Co School District86 High School RdBentonKY42025</v>
      </c>
      <c r="B1688" s="29" t="s">
        <v>8225</v>
      </c>
      <c r="C1688" t="s">
        <v>3215</v>
      </c>
      <c r="D1688" t="s">
        <v>5808</v>
      </c>
      <c r="E1688" t="s">
        <v>2040</v>
      </c>
      <c r="F1688" t="s">
        <v>3144</v>
      </c>
      <c r="G1688" t="s">
        <v>2044</v>
      </c>
      <c r="H1688" t="s">
        <v>54</v>
      </c>
      <c r="I1688" t="s">
        <v>2045</v>
      </c>
      <c r="J1688" t="s">
        <v>2040</v>
      </c>
      <c r="K1688" t="s">
        <v>2040</v>
      </c>
      <c r="L1688" t="s">
        <v>5799</v>
      </c>
      <c r="M1688" t="s">
        <v>3144</v>
      </c>
      <c r="N1688" t="s">
        <v>2044</v>
      </c>
      <c r="O1688" t="s">
        <v>54</v>
      </c>
      <c r="P1688" t="s">
        <v>2045</v>
      </c>
      <c r="Q1688" t="s">
        <v>3266</v>
      </c>
      <c r="R1688" t="s">
        <v>2039</v>
      </c>
    </row>
    <row r="1689" spans="1:18" x14ac:dyDescent="0.25">
      <c r="A1689" s="28" t="str">
        <f t="shared" si="26"/>
        <v>00393273Marshall Co School District86 High School RdBentonKY42025</v>
      </c>
      <c r="B1689" s="29" t="s">
        <v>8225</v>
      </c>
      <c r="C1689" t="s">
        <v>3215</v>
      </c>
      <c r="D1689" t="s">
        <v>5811</v>
      </c>
      <c r="E1689" t="s">
        <v>2040</v>
      </c>
      <c r="F1689" t="s">
        <v>3144</v>
      </c>
      <c r="G1689" t="s">
        <v>2044</v>
      </c>
      <c r="H1689" t="s">
        <v>54</v>
      </c>
      <c r="I1689" t="s">
        <v>2045</v>
      </c>
      <c r="J1689" t="s">
        <v>2040</v>
      </c>
      <c r="K1689" t="s">
        <v>2040</v>
      </c>
      <c r="L1689" t="s">
        <v>5799</v>
      </c>
      <c r="M1689" t="s">
        <v>3144</v>
      </c>
      <c r="N1689" t="s">
        <v>2044</v>
      </c>
      <c r="O1689" t="s">
        <v>54</v>
      </c>
      <c r="P1689" t="s">
        <v>2045</v>
      </c>
      <c r="Q1689" t="s">
        <v>3266</v>
      </c>
      <c r="R1689" t="s">
        <v>2039</v>
      </c>
    </row>
    <row r="1690" spans="1:18" x14ac:dyDescent="0.25">
      <c r="A1690" s="28" t="str">
        <f t="shared" si="26"/>
        <v>00393273Marshall Co School District341 High School RdBentonKY42025</v>
      </c>
      <c r="B1690" s="29" t="s">
        <v>8225</v>
      </c>
      <c r="C1690" t="s">
        <v>3215</v>
      </c>
      <c r="D1690" t="s">
        <v>5806</v>
      </c>
      <c r="E1690" t="s">
        <v>2040</v>
      </c>
      <c r="F1690" t="s">
        <v>4724</v>
      </c>
      <c r="G1690" t="s">
        <v>2044</v>
      </c>
      <c r="H1690" t="s">
        <v>54</v>
      </c>
      <c r="I1690" t="s">
        <v>2045</v>
      </c>
      <c r="J1690" t="s">
        <v>4723</v>
      </c>
      <c r="K1690" t="s">
        <v>2040</v>
      </c>
      <c r="L1690" t="s">
        <v>5799</v>
      </c>
      <c r="M1690" t="s">
        <v>3144</v>
      </c>
      <c r="N1690" t="s">
        <v>2044</v>
      </c>
      <c r="O1690" t="s">
        <v>54</v>
      </c>
      <c r="P1690" t="s">
        <v>2045</v>
      </c>
      <c r="Q1690" t="s">
        <v>3266</v>
      </c>
      <c r="R1690" t="s">
        <v>2039</v>
      </c>
    </row>
    <row r="1691" spans="1:18" x14ac:dyDescent="0.25">
      <c r="A1691" s="28" t="str">
        <f t="shared" si="26"/>
        <v>00393273Marshall Co School District905 Joe Creason DrBentonKY42025</v>
      </c>
      <c r="B1691" s="29" t="s">
        <v>8225</v>
      </c>
      <c r="C1691" t="s">
        <v>3215</v>
      </c>
      <c r="D1691" t="s">
        <v>5801</v>
      </c>
      <c r="E1691" t="s">
        <v>2040</v>
      </c>
      <c r="F1691" t="s">
        <v>5803</v>
      </c>
      <c r="G1691" t="s">
        <v>2044</v>
      </c>
      <c r="H1691" t="s">
        <v>54</v>
      </c>
      <c r="I1691" t="s">
        <v>2045</v>
      </c>
      <c r="J1691" t="s">
        <v>5802</v>
      </c>
      <c r="K1691" t="s">
        <v>2040</v>
      </c>
      <c r="L1691" t="s">
        <v>5799</v>
      </c>
      <c r="M1691" t="s">
        <v>3144</v>
      </c>
      <c r="N1691" t="s">
        <v>2044</v>
      </c>
      <c r="O1691" t="s">
        <v>54</v>
      </c>
      <c r="P1691" t="s">
        <v>2045</v>
      </c>
      <c r="Q1691" t="s">
        <v>3266</v>
      </c>
      <c r="R1691" t="s">
        <v>2039</v>
      </c>
    </row>
    <row r="1692" spans="1:18" x14ac:dyDescent="0.25">
      <c r="A1692" s="28" t="str">
        <f t="shared" si="26"/>
        <v>00393273Marshall Co School District3110 Us Highway 95BentonKY42029</v>
      </c>
      <c r="B1692" s="29" t="s">
        <v>8225</v>
      </c>
      <c r="C1692" t="s">
        <v>3215</v>
      </c>
      <c r="D1692" t="s">
        <v>5810</v>
      </c>
      <c r="E1692" t="s">
        <v>2040</v>
      </c>
      <c r="F1692" t="s">
        <v>4720</v>
      </c>
      <c r="G1692" t="s">
        <v>2044</v>
      </c>
      <c r="H1692" t="s">
        <v>54</v>
      </c>
      <c r="I1692" t="s">
        <v>2049</v>
      </c>
      <c r="J1692" t="s">
        <v>4719</v>
      </c>
      <c r="K1692" t="s">
        <v>2040</v>
      </c>
      <c r="L1692" t="s">
        <v>5799</v>
      </c>
      <c r="M1692" t="s">
        <v>3144</v>
      </c>
      <c r="N1692" t="s">
        <v>2048</v>
      </c>
      <c r="O1692" t="s">
        <v>54</v>
      </c>
      <c r="P1692" t="s">
        <v>2045</v>
      </c>
      <c r="Q1692" t="s">
        <v>3266</v>
      </c>
      <c r="R1692" t="s">
        <v>2039</v>
      </c>
    </row>
    <row r="1693" spans="1:18" x14ac:dyDescent="0.25">
      <c r="A1693" s="28" t="str">
        <f t="shared" si="26"/>
        <v>00393273Marshall Co School District2211 Us Highway 641 SBentonKY42025</v>
      </c>
      <c r="B1693" s="29" t="s">
        <v>8225</v>
      </c>
      <c r="C1693" t="s">
        <v>3215</v>
      </c>
      <c r="D1693" t="s">
        <v>5798</v>
      </c>
      <c r="E1693" t="s">
        <v>2040</v>
      </c>
      <c r="F1693" t="s">
        <v>4717</v>
      </c>
      <c r="G1693" t="s">
        <v>2044</v>
      </c>
      <c r="H1693" t="s">
        <v>54</v>
      </c>
      <c r="I1693" t="s">
        <v>2045</v>
      </c>
      <c r="J1693" t="s">
        <v>4716</v>
      </c>
      <c r="K1693" t="s">
        <v>2040</v>
      </c>
      <c r="L1693" t="s">
        <v>5799</v>
      </c>
      <c r="M1693" t="s">
        <v>3144</v>
      </c>
      <c r="N1693" t="s">
        <v>2044</v>
      </c>
      <c r="O1693" t="s">
        <v>54</v>
      </c>
      <c r="P1693" t="s">
        <v>2045</v>
      </c>
      <c r="Q1693" t="s">
        <v>3266</v>
      </c>
      <c r="R1693" t="s">
        <v>2039</v>
      </c>
    </row>
    <row r="1694" spans="1:18" x14ac:dyDescent="0.25">
      <c r="A1694" s="28" t="str">
        <f t="shared" si="26"/>
        <v>00393273Marshall Co School District397 High School RdBentonKY42025</v>
      </c>
      <c r="B1694" s="29" t="s">
        <v>8225</v>
      </c>
      <c r="C1694" t="s">
        <v>3215</v>
      </c>
      <c r="D1694" t="s">
        <v>5804</v>
      </c>
      <c r="E1694" t="s">
        <v>2040</v>
      </c>
      <c r="F1694" t="s">
        <v>4722</v>
      </c>
      <c r="G1694" t="s">
        <v>2044</v>
      </c>
      <c r="H1694" t="s">
        <v>54</v>
      </c>
      <c r="I1694" t="s">
        <v>2045</v>
      </c>
      <c r="J1694" t="s">
        <v>4721</v>
      </c>
      <c r="K1694" t="s">
        <v>2040</v>
      </c>
      <c r="L1694" t="s">
        <v>5799</v>
      </c>
      <c r="M1694" t="s">
        <v>3144</v>
      </c>
      <c r="N1694" t="s">
        <v>2044</v>
      </c>
      <c r="O1694" t="s">
        <v>54</v>
      </c>
      <c r="P1694" t="s">
        <v>2045</v>
      </c>
      <c r="Q1694" t="s">
        <v>3266</v>
      </c>
      <c r="R1694" t="s">
        <v>2039</v>
      </c>
    </row>
    <row r="1695" spans="1:18" x14ac:dyDescent="0.25">
      <c r="A1695" s="28" t="str">
        <f t="shared" si="26"/>
        <v>00393390Eden ES179 Eden LnInezKY41224</v>
      </c>
      <c r="B1695" s="29" t="s">
        <v>8225</v>
      </c>
      <c r="C1695" t="s">
        <v>3215</v>
      </c>
      <c r="D1695" t="s">
        <v>5789</v>
      </c>
      <c r="E1695" t="s">
        <v>2061</v>
      </c>
      <c r="F1695" t="s">
        <v>2063</v>
      </c>
      <c r="G1695" t="s">
        <v>2064</v>
      </c>
      <c r="H1695" t="s">
        <v>54</v>
      </c>
      <c r="I1695" t="s">
        <v>2065</v>
      </c>
      <c r="J1695" t="s">
        <v>4725</v>
      </c>
      <c r="K1695" t="s">
        <v>4725</v>
      </c>
      <c r="L1695" t="s">
        <v>5790</v>
      </c>
      <c r="M1695" t="s">
        <v>2063</v>
      </c>
      <c r="N1695" t="s">
        <v>2064</v>
      </c>
      <c r="O1695" t="s">
        <v>54</v>
      </c>
      <c r="P1695" t="s">
        <v>2065</v>
      </c>
      <c r="Q1695" t="s">
        <v>929</v>
      </c>
      <c r="R1695" t="s">
        <v>2062</v>
      </c>
    </row>
    <row r="1696" spans="1:18" x14ac:dyDescent="0.25">
      <c r="A1696" s="28" t="str">
        <f t="shared" si="26"/>
        <v>00393388Martin Co School District179 Eden LnInezKY41224</v>
      </c>
      <c r="B1696" s="29" t="s">
        <v>8225</v>
      </c>
      <c r="C1696" t="s">
        <v>3215</v>
      </c>
      <c r="D1696" t="s">
        <v>5753</v>
      </c>
      <c r="E1696" t="s">
        <v>2061</v>
      </c>
      <c r="F1696" t="s">
        <v>2063</v>
      </c>
      <c r="G1696" t="s">
        <v>2064</v>
      </c>
      <c r="H1696" t="s">
        <v>54</v>
      </c>
      <c r="I1696" t="s">
        <v>2065</v>
      </c>
      <c r="J1696" t="s">
        <v>4725</v>
      </c>
      <c r="K1696" t="s">
        <v>2061</v>
      </c>
      <c r="L1696" t="s">
        <v>5754</v>
      </c>
      <c r="M1696" t="s">
        <v>5319</v>
      </c>
      <c r="N1696" t="s">
        <v>2064</v>
      </c>
      <c r="O1696" t="s">
        <v>54</v>
      </c>
      <c r="P1696" t="s">
        <v>2065</v>
      </c>
      <c r="Q1696" t="s">
        <v>929</v>
      </c>
      <c r="R1696" t="s">
        <v>2060</v>
      </c>
    </row>
    <row r="1697" spans="1:18" x14ac:dyDescent="0.25">
      <c r="A1697" s="28" t="str">
        <f t="shared" si="26"/>
        <v>00393405Inez Elementary School5000 Elementary DrInezKY41224</v>
      </c>
      <c r="B1697" s="29" t="s">
        <v>8225</v>
      </c>
      <c r="C1697" t="s">
        <v>3215</v>
      </c>
      <c r="D1697" t="s">
        <v>6017</v>
      </c>
      <c r="E1697" t="s">
        <v>2061</v>
      </c>
      <c r="F1697" t="s">
        <v>2068</v>
      </c>
      <c r="G1697" t="s">
        <v>2064</v>
      </c>
      <c r="H1697" t="s">
        <v>54</v>
      </c>
      <c r="I1697" t="s">
        <v>2065</v>
      </c>
      <c r="J1697" t="s">
        <v>2067</v>
      </c>
      <c r="K1697" t="s">
        <v>2067</v>
      </c>
      <c r="L1697" t="s">
        <v>6018</v>
      </c>
      <c r="M1697" t="s">
        <v>2068</v>
      </c>
      <c r="N1697" t="s">
        <v>2064</v>
      </c>
      <c r="O1697" t="s">
        <v>54</v>
      </c>
      <c r="P1697" t="s">
        <v>2065</v>
      </c>
      <c r="Q1697" t="s">
        <v>929</v>
      </c>
      <c r="R1697" t="s">
        <v>2066</v>
      </c>
    </row>
    <row r="1698" spans="1:18" x14ac:dyDescent="0.25">
      <c r="A1698" s="28" t="str">
        <f t="shared" si="26"/>
        <v>00393405Inez Elementary School5000 Elementary DrInezKY41224</v>
      </c>
      <c r="B1698" s="29" t="s">
        <v>8225</v>
      </c>
      <c r="C1698" t="s">
        <v>3215</v>
      </c>
      <c r="D1698" t="s">
        <v>6019</v>
      </c>
      <c r="E1698" t="s">
        <v>2061</v>
      </c>
      <c r="F1698" t="s">
        <v>2068</v>
      </c>
      <c r="G1698" t="s">
        <v>2064</v>
      </c>
      <c r="H1698" t="s">
        <v>54</v>
      </c>
      <c r="I1698" t="s">
        <v>2065</v>
      </c>
      <c r="J1698" t="s">
        <v>2067</v>
      </c>
      <c r="K1698" t="s">
        <v>2067</v>
      </c>
      <c r="L1698" t="s">
        <v>6018</v>
      </c>
      <c r="M1698" t="s">
        <v>2068</v>
      </c>
      <c r="N1698" t="s">
        <v>2064</v>
      </c>
      <c r="O1698" t="s">
        <v>54</v>
      </c>
      <c r="P1698" t="s">
        <v>2065</v>
      </c>
      <c r="Q1698" t="s">
        <v>929</v>
      </c>
      <c r="R1698" t="s">
        <v>2066</v>
      </c>
    </row>
    <row r="1699" spans="1:18" x14ac:dyDescent="0.25">
      <c r="A1699" s="28" t="str">
        <f t="shared" si="26"/>
        <v>00393388Martin Co School District5000 Elementary DrInezKY41224</v>
      </c>
      <c r="B1699" s="29" t="s">
        <v>8225</v>
      </c>
      <c r="C1699" t="s">
        <v>3215</v>
      </c>
      <c r="D1699" t="s">
        <v>5760</v>
      </c>
      <c r="E1699" t="s">
        <v>2061</v>
      </c>
      <c r="F1699" t="s">
        <v>2068</v>
      </c>
      <c r="G1699" t="s">
        <v>2064</v>
      </c>
      <c r="H1699" t="s">
        <v>54</v>
      </c>
      <c r="I1699" t="s">
        <v>2065</v>
      </c>
      <c r="J1699" t="s">
        <v>2067</v>
      </c>
      <c r="K1699" t="s">
        <v>2061</v>
      </c>
      <c r="L1699" t="s">
        <v>5754</v>
      </c>
      <c r="M1699" t="s">
        <v>5319</v>
      </c>
      <c r="N1699" t="s">
        <v>2064</v>
      </c>
      <c r="O1699" t="s">
        <v>54</v>
      </c>
      <c r="P1699" t="s">
        <v>2065</v>
      </c>
      <c r="Q1699" t="s">
        <v>929</v>
      </c>
      <c r="R1699" t="s">
        <v>2060</v>
      </c>
    </row>
    <row r="1700" spans="1:18" x14ac:dyDescent="0.25">
      <c r="A1700" s="28" t="str">
        <f t="shared" si="26"/>
        <v>00393388Martin Co School DistrictPo Box 2189InezKY41224</v>
      </c>
      <c r="B1700" s="29" t="s">
        <v>8225</v>
      </c>
      <c r="C1700" t="s">
        <v>3215</v>
      </c>
      <c r="D1700" t="s">
        <v>5755</v>
      </c>
      <c r="E1700" t="s">
        <v>2061</v>
      </c>
      <c r="F1700" t="s">
        <v>4727</v>
      </c>
      <c r="G1700" t="s">
        <v>2064</v>
      </c>
      <c r="H1700" t="s">
        <v>54</v>
      </c>
      <c r="I1700" t="s">
        <v>2065</v>
      </c>
      <c r="J1700" t="s">
        <v>4726</v>
      </c>
      <c r="K1700" t="s">
        <v>2061</v>
      </c>
      <c r="L1700" t="s">
        <v>5754</v>
      </c>
      <c r="M1700" t="s">
        <v>5319</v>
      </c>
      <c r="N1700" t="s">
        <v>2064</v>
      </c>
      <c r="O1700" t="s">
        <v>54</v>
      </c>
      <c r="P1700" t="s">
        <v>2065</v>
      </c>
      <c r="Q1700" t="s">
        <v>929</v>
      </c>
      <c r="R1700" t="s">
        <v>2060</v>
      </c>
    </row>
    <row r="1701" spans="1:18" x14ac:dyDescent="0.25">
      <c r="A1701" s="28" t="str">
        <f t="shared" si="26"/>
        <v>00393388Martin Co School DistrictPo Box 2189InezKY41224</v>
      </c>
      <c r="B1701" s="29" t="s">
        <v>8225</v>
      </c>
      <c r="C1701" t="s">
        <v>3215</v>
      </c>
      <c r="D1701" t="s">
        <v>5762</v>
      </c>
      <c r="E1701" t="s">
        <v>2061</v>
      </c>
      <c r="F1701" t="s">
        <v>4727</v>
      </c>
      <c r="G1701" t="s">
        <v>2064</v>
      </c>
      <c r="H1701" t="s">
        <v>54</v>
      </c>
      <c r="I1701" t="s">
        <v>2065</v>
      </c>
      <c r="J1701" t="s">
        <v>4726</v>
      </c>
      <c r="K1701" t="s">
        <v>2061</v>
      </c>
      <c r="L1701" t="s">
        <v>5754</v>
      </c>
      <c r="M1701" t="s">
        <v>5319</v>
      </c>
      <c r="N1701" t="s">
        <v>2064</v>
      </c>
      <c r="O1701" t="s">
        <v>54</v>
      </c>
      <c r="P1701" t="s">
        <v>2065</v>
      </c>
      <c r="Q1701" t="s">
        <v>929</v>
      </c>
      <c r="R1701" t="s">
        <v>2060</v>
      </c>
    </row>
    <row r="1702" spans="1:18" x14ac:dyDescent="0.25">
      <c r="A1702" s="28" t="str">
        <f t="shared" si="26"/>
        <v>00393388Martin Co School DistrictPo Box 2189InezKY41224</v>
      </c>
      <c r="B1702" s="29" t="s">
        <v>8225</v>
      </c>
      <c r="C1702" t="s">
        <v>3215</v>
      </c>
      <c r="D1702" t="s">
        <v>5764</v>
      </c>
      <c r="E1702" t="s">
        <v>2061</v>
      </c>
      <c r="F1702" t="s">
        <v>4727</v>
      </c>
      <c r="G1702" t="s">
        <v>2064</v>
      </c>
      <c r="H1702" t="s">
        <v>54</v>
      </c>
      <c r="I1702" t="s">
        <v>2065</v>
      </c>
      <c r="J1702" t="s">
        <v>4726</v>
      </c>
      <c r="K1702" t="s">
        <v>2061</v>
      </c>
      <c r="L1702" t="s">
        <v>5754</v>
      </c>
      <c r="M1702" t="s">
        <v>5319</v>
      </c>
      <c r="N1702" t="s">
        <v>2064</v>
      </c>
      <c r="O1702" t="s">
        <v>54</v>
      </c>
      <c r="P1702" t="s">
        <v>2065</v>
      </c>
      <c r="Q1702" t="s">
        <v>929</v>
      </c>
      <c r="R1702" t="s">
        <v>2060</v>
      </c>
    </row>
    <row r="1703" spans="1:18" x14ac:dyDescent="0.25">
      <c r="A1703" s="28" t="str">
        <f t="shared" si="26"/>
        <v>00393388Martin Co School District130 Middle School DrInezKY41267</v>
      </c>
      <c r="B1703" s="29" t="s">
        <v>8225</v>
      </c>
      <c r="C1703" t="s">
        <v>3215</v>
      </c>
      <c r="D1703" t="s">
        <v>5763</v>
      </c>
      <c r="E1703" t="s">
        <v>2061</v>
      </c>
      <c r="F1703" t="s">
        <v>4733</v>
      </c>
      <c r="G1703" t="s">
        <v>2064</v>
      </c>
      <c r="H1703" t="s">
        <v>54</v>
      </c>
      <c r="I1703" t="s">
        <v>2072</v>
      </c>
      <c r="J1703" t="s">
        <v>4732</v>
      </c>
      <c r="K1703" t="s">
        <v>2061</v>
      </c>
      <c r="L1703" t="s">
        <v>5754</v>
      </c>
      <c r="M1703" t="s">
        <v>5319</v>
      </c>
      <c r="N1703" t="s">
        <v>2071</v>
      </c>
      <c r="O1703" t="s">
        <v>54</v>
      </c>
      <c r="P1703" t="s">
        <v>2065</v>
      </c>
      <c r="Q1703" t="s">
        <v>929</v>
      </c>
      <c r="R1703" t="s">
        <v>2060</v>
      </c>
    </row>
    <row r="1704" spans="1:18" x14ac:dyDescent="0.25">
      <c r="A1704" s="28" t="str">
        <f t="shared" si="26"/>
        <v>00393388Martin Co School DistrictPo Box 366InezKY41224</v>
      </c>
      <c r="B1704" s="29" t="s">
        <v>8225</v>
      </c>
      <c r="C1704" t="s">
        <v>3215</v>
      </c>
      <c r="D1704" t="s">
        <v>5757</v>
      </c>
      <c r="E1704" t="s">
        <v>2061</v>
      </c>
      <c r="F1704" t="s">
        <v>5319</v>
      </c>
      <c r="G1704" t="s">
        <v>2064</v>
      </c>
      <c r="H1704" t="s">
        <v>54</v>
      </c>
      <c r="I1704" t="s">
        <v>2065</v>
      </c>
      <c r="J1704" t="s">
        <v>2061</v>
      </c>
      <c r="K1704" t="s">
        <v>2061</v>
      </c>
      <c r="L1704" t="s">
        <v>5754</v>
      </c>
      <c r="M1704" t="s">
        <v>5319</v>
      </c>
      <c r="N1704" t="s">
        <v>2064</v>
      </c>
      <c r="O1704" t="s">
        <v>54</v>
      </c>
      <c r="P1704" t="s">
        <v>2065</v>
      </c>
      <c r="Q1704" t="s">
        <v>929</v>
      </c>
      <c r="R1704" t="s">
        <v>2060</v>
      </c>
    </row>
    <row r="1705" spans="1:18" x14ac:dyDescent="0.25">
      <c r="A1705" s="28" t="str">
        <f t="shared" si="26"/>
        <v>00393388Martin Co School DistrictPo Box 366InezKY41224</v>
      </c>
      <c r="B1705" s="29" t="s">
        <v>8225</v>
      </c>
      <c r="C1705" t="s">
        <v>3215</v>
      </c>
      <c r="D1705" t="s">
        <v>5758</v>
      </c>
      <c r="E1705" t="s">
        <v>2061</v>
      </c>
      <c r="F1705" t="s">
        <v>5319</v>
      </c>
      <c r="G1705" t="s">
        <v>2064</v>
      </c>
      <c r="H1705" t="s">
        <v>54</v>
      </c>
      <c r="I1705" t="s">
        <v>2065</v>
      </c>
      <c r="J1705" t="s">
        <v>2061</v>
      </c>
      <c r="K1705" t="s">
        <v>2061</v>
      </c>
      <c r="L1705" t="s">
        <v>5754</v>
      </c>
      <c r="M1705" t="s">
        <v>5319</v>
      </c>
      <c r="N1705" t="s">
        <v>2064</v>
      </c>
      <c r="O1705" t="s">
        <v>54</v>
      </c>
      <c r="P1705" t="s">
        <v>2065</v>
      </c>
      <c r="Q1705" t="s">
        <v>929</v>
      </c>
      <c r="R1705" t="s">
        <v>2060</v>
      </c>
    </row>
    <row r="1706" spans="1:18" x14ac:dyDescent="0.25">
      <c r="A1706" s="28" t="str">
        <f t="shared" si="26"/>
        <v>00393388Martin Co School DistrictPo Box 366InezKY41224</v>
      </c>
      <c r="B1706" s="29" t="s">
        <v>8225</v>
      </c>
      <c r="C1706" t="s">
        <v>3215</v>
      </c>
      <c r="D1706" t="s">
        <v>5759</v>
      </c>
      <c r="E1706" t="s">
        <v>2061</v>
      </c>
      <c r="F1706" t="s">
        <v>5319</v>
      </c>
      <c r="G1706" t="s">
        <v>2064</v>
      </c>
      <c r="H1706" t="s">
        <v>54</v>
      </c>
      <c r="I1706" t="s">
        <v>2065</v>
      </c>
      <c r="J1706" t="s">
        <v>2061</v>
      </c>
      <c r="K1706" t="s">
        <v>2061</v>
      </c>
      <c r="L1706" t="s">
        <v>5754</v>
      </c>
      <c r="M1706" t="s">
        <v>5319</v>
      </c>
      <c r="N1706" t="s">
        <v>2064</v>
      </c>
      <c r="O1706" t="s">
        <v>54</v>
      </c>
      <c r="P1706" t="s">
        <v>2065</v>
      </c>
      <c r="Q1706" t="s">
        <v>929</v>
      </c>
      <c r="R1706" t="s">
        <v>2060</v>
      </c>
    </row>
    <row r="1707" spans="1:18" x14ac:dyDescent="0.25">
      <c r="A1707" s="28" t="str">
        <f t="shared" si="26"/>
        <v>00393388Martin Co School District137 Holly Bush DrInezKY41224</v>
      </c>
      <c r="B1707" s="29" t="s">
        <v>8225</v>
      </c>
      <c r="C1707" t="s">
        <v>3215</v>
      </c>
      <c r="D1707" t="s">
        <v>5756</v>
      </c>
      <c r="E1707" t="s">
        <v>2061</v>
      </c>
      <c r="F1707" t="s">
        <v>4730</v>
      </c>
      <c r="G1707" t="s">
        <v>2064</v>
      </c>
      <c r="H1707" t="s">
        <v>54</v>
      </c>
      <c r="I1707" t="s">
        <v>2065</v>
      </c>
      <c r="J1707" t="s">
        <v>4729</v>
      </c>
      <c r="K1707" t="s">
        <v>2061</v>
      </c>
      <c r="L1707" t="s">
        <v>5754</v>
      </c>
      <c r="M1707" t="s">
        <v>5319</v>
      </c>
      <c r="N1707" t="s">
        <v>2064</v>
      </c>
      <c r="O1707" t="s">
        <v>54</v>
      </c>
      <c r="P1707" t="s">
        <v>2065</v>
      </c>
      <c r="Q1707" t="s">
        <v>929</v>
      </c>
      <c r="R1707" t="s">
        <v>2060</v>
      </c>
    </row>
    <row r="1708" spans="1:18" x14ac:dyDescent="0.25">
      <c r="A1708" s="28" t="str">
        <f t="shared" si="26"/>
        <v>00393388Martin Co School District33 Warfield Elementary LoopInezKY41267</v>
      </c>
      <c r="B1708" s="29" t="s">
        <v>8225</v>
      </c>
      <c r="C1708" t="s">
        <v>3215</v>
      </c>
      <c r="D1708" t="s">
        <v>5761</v>
      </c>
      <c r="E1708" t="s">
        <v>2061</v>
      </c>
      <c r="F1708" t="s">
        <v>2070</v>
      </c>
      <c r="G1708" t="s">
        <v>2064</v>
      </c>
      <c r="H1708" t="s">
        <v>54</v>
      </c>
      <c r="I1708" t="s">
        <v>2072</v>
      </c>
      <c r="J1708" t="s">
        <v>4728</v>
      </c>
      <c r="K1708" t="s">
        <v>2061</v>
      </c>
      <c r="L1708" t="s">
        <v>5754</v>
      </c>
      <c r="M1708" t="s">
        <v>5319</v>
      </c>
      <c r="N1708" t="s">
        <v>2071</v>
      </c>
      <c r="O1708" t="s">
        <v>54</v>
      </c>
      <c r="P1708" t="s">
        <v>2065</v>
      </c>
      <c r="Q1708" t="s">
        <v>929</v>
      </c>
      <c r="R1708" t="s">
        <v>2060</v>
      </c>
    </row>
    <row r="1709" spans="1:18" x14ac:dyDescent="0.25">
      <c r="A1709" s="28" t="str">
        <f t="shared" si="26"/>
        <v>00393479Mason Co School District387 Chenault DrMaysvilleKY41056</v>
      </c>
      <c r="B1709" s="29" t="s">
        <v>8225</v>
      </c>
      <c r="C1709" t="s">
        <v>3215</v>
      </c>
      <c r="D1709" t="s">
        <v>5890</v>
      </c>
      <c r="E1709" t="s">
        <v>2074</v>
      </c>
      <c r="F1709" t="s">
        <v>2077</v>
      </c>
      <c r="G1709" t="s">
        <v>2078</v>
      </c>
      <c r="H1709" t="s">
        <v>54</v>
      </c>
      <c r="I1709" t="s">
        <v>2079</v>
      </c>
      <c r="J1709" t="s">
        <v>2076</v>
      </c>
      <c r="K1709" t="s">
        <v>2074</v>
      </c>
      <c r="L1709" t="s">
        <v>5891</v>
      </c>
      <c r="M1709" t="s">
        <v>4646</v>
      </c>
      <c r="N1709" t="s">
        <v>2078</v>
      </c>
      <c r="O1709" t="s">
        <v>54</v>
      </c>
      <c r="P1709" t="s">
        <v>2079</v>
      </c>
      <c r="Q1709" t="s">
        <v>3370</v>
      </c>
      <c r="R1709" t="s">
        <v>2073</v>
      </c>
    </row>
    <row r="1710" spans="1:18" x14ac:dyDescent="0.25">
      <c r="A1710" s="28" t="str">
        <f t="shared" si="26"/>
        <v>00393493Charles Straub Elem School387 Chenault DrMaysvilleKY41056</v>
      </c>
      <c r="B1710" s="29" t="s">
        <v>8225</v>
      </c>
      <c r="C1710" t="s">
        <v>3215</v>
      </c>
      <c r="D1710" t="s">
        <v>6053</v>
      </c>
      <c r="E1710" t="s">
        <v>2074</v>
      </c>
      <c r="F1710" t="s">
        <v>2077</v>
      </c>
      <c r="G1710" t="s">
        <v>2078</v>
      </c>
      <c r="H1710" t="s">
        <v>54</v>
      </c>
      <c r="I1710" t="s">
        <v>2079</v>
      </c>
      <c r="J1710" t="s">
        <v>2076</v>
      </c>
      <c r="K1710" t="s">
        <v>2076</v>
      </c>
      <c r="L1710" t="s">
        <v>6054</v>
      </c>
      <c r="M1710" t="s">
        <v>2077</v>
      </c>
      <c r="N1710" t="s">
        <v>2078</v>
      </c>
      <c r="O1710" t="s">
        <v>54</v>
      </c>
      <c r="P1710" t="s">
        <v>2079</v>
      </c>
      <c r="Q1710" t="s">
        <v>3370</v>
      </c>
      <c r="R1710" t="s">
        <v>2075</v>
      </c>
    </row>
    <row r="1711" spans="1:18" x14ac:dyDescent="0.25">
      <c r="A1711" s="28" t="str">
        <f t="shared" si="26"/>
        <v>00393479Mason Co School District1320 Us Highway 68MaysvilleKY41056</v>
      </c>
      <c r="B1711" s="29" t="s">
        <v>8225</v>
      </c>
      <c r="C1711" t="s">
        <v>3215</v>
      </c>
      <c r="D1711" t="s">
        <v>5897</v>
      </c>
      <c r="E1711" t="s">
        <v>2074</v>
      </c>
      <c r="F1711" t="s">
        <v>4735</v>
      </c>
      <c r="G1711" t="s">
        <v>2078</v>
      </c>
      <c r="H1711" t="s">
        <v>54</v>
      </c>
      <c r="I1711" t="s">
        <v>2079</v>
      </c>
      <c r="J1711" t="s">
        <v>4734</v>
      </c>
      <c r="K1711" t="s">
        <v>2074</v>
      </c>
      <c r="L1711" t="s">
        <v>5891</v>
      </c>
      <c r="M1711" t="s">
        <v>4646</v>
      </c>
      <c r="N1711" t="s">
        <v>2078</v>
      </c>
      <c r="O1711" t="s">
        <v>54</v>
      </c>
      <c r="P1711" t="s">
        <v>2079</v>
      </c>
      <c r="Q1711" t="s">
        <v>3370</v>
      </c>
      <c r="R1711" t="s">
        <v>2073</v>
      </c>
    </row>
    <row r="1712" spans="1:18" x14ac:dyDescent="0.25">
      <c r="A1712" s="28" t="str">
        <f t="shared" si="26"/>
        <v>00393479Mason Co School District420 Chenault DrMaysvilleKY41056</v>
      </c>
      <c r="B1712" s="29" t="s">
        <v>8225</v>
      </c>
      <c r="C1712" t="s">
        <v>3215</v>
      </c>
      <c r="D1712" t="s">
        <v>5892</v>
      </c>
      <c r="E1712" t="s">
        <v>2074</v>
      </c>
      <c r="F1712" t="s">
        <v>4742</v>
      </c>
      <c r="G1712" t="s">
        <v>2078</v>
      </c>
      <c r="H1712" t="s">
        <v>54</v>
      </c>
      <c r="I1712" t="s">
        <v>2079</v>
      </c>
      <c r="J1712" t="s">
        <v>4741</v>
      </c>
      <c r="K1712" t="s">
        <v>2074</v>
      </c>
      <c r="L1712" t="s">
        <v>5891</v>
      </c>
      <c r="M1712" t="s">
        <v>4646</v>
      </c>
      <c r="N1712" t="s">
        <v>2078</v>
      </c>
      <c r="O1712" t="s">
        <v>54</v>
      </c>
      <c r="P1712" t="s">
        <v>2079</v>
      </c>
      <c r="Q1712" t="s">
        <v>3370</v>
      </c>
      <c r="R1712" t="s">
        <v>2073</v>
      </c>
    </row>
    <row r="1713" spans="1:18" x14ac:dyDescent="0.25">
      <c r="A1713" s="28" t="str">
        <f t="shared" si="26"/>
        <v>00393479Mason Co School DistrictPo Box 130MaysvilleKY41056</v>
      </c>
      <c r="B1713" s="29" t="s">
        <v>8225</v>
      </c>
      <c r="C1713" t="s">
        <v>3215</v>
      </c>
      <c r="D1713" t="s">
        <v>5893</v>
      </c>
      <c r="E1713" t="s">
        <v>2074</v>
      </c>
      <c r="F1713" t="s">
        <v>4646</v>
      </c>
      <c r="G1713" t="s">
        <v>2078</v>
      </c>
      <c r="H1713" t="s">
        <v>54</v>
      </c>
      <c r="I1713" t="s">
        <v>2079</v>
      </c>
      <c r="J1713" t="s">
        <v>2074</v>
      </c>
      <c r="K1713" t="s">
        <v>2074</v>
      </c>
      <c r="L1713" t="s">
        <v>5891</v>
      </c>
      <c r="M1713" t="s">
        <v>4646</v>
      </c>
      <c r="N1713" t="s">
        <v>2078</v>
      </c>
      <c r="O1713" t="s">
        <v>54</v>
      </c>
      <c r="P1713" t="s">
        <v>2079</v>
      </c>
      <c r="Q1713" t="s">
        <v>3370</v>
      </c>
      <c r="R1713" t="s">
        <v>2073</v>
      </c>
    </row>
    <row r="1714" spans="1:18" x14ac:dyDescent="0.25">
      <c r="A1714" s="28" t="str">
        <f t="shared" si="26"/>
        <v>00393479Mason Co School DistrictPo Box 130MaysvilleKY41056</v>
      </c>
      <c r="B1714" s="29" t="s">
        <v>8225</v>
      </c>
      <c r="C1714" t="s">
        <v>3215</v>
      </c>
      <c r="D1714" t="s">
        <v>5899</v>
      </c>
      <c r="E1714" t="s">
        <v>2074</v>
      </c>
      <c r="F1714" t="s">
        <v>4646</v>
      </c>
      <c r="G1714" t="s">
        <v>2078</v>
      </c>
      <c r="H1714" t="s">
        <v>54</v>
      </c>
      <c r="I1714" t="s">
        <v>2079</v>
      </c>
      <c r="J1714" t="s">
        <v>2074</v>
      </c>
      <c r="K1714" t="s">
        <v>2074</v>
      </c>
      <c r="L1714" t="s">
        <v>5891</v>
      </c>
      <c r="M1714" t="s">
        <v>4646</v>
      </c>
      <c r="N1714" t="s">
        <v>2078</v>
      </c>
      <c r="O1714" t="s">
        <v>54</v>
      </c>
      <c r="P1714" t="s">
        <v>2079</v>
      </c>
      <c r="Q1714" t="s">
        <v>3370</v>
      </c>
      <c r="R1714" t="s">
        <v>2073</v>
      </c>
    </row>
    <row r="1715" spans="1:18" x14ac:dyDescent="0.25">
      <c r="A1715" s="28" t="str">
        <f t="shared" si="26"/>
        <v>00393479Mason Co School DistrictPo Box 130MaysvilleKY41056</v>
      </c>
      <c r="B1715" s="29" t="s">
        <v>8225</v>
      </c>
      <c r="C1715" t="s">
        <v>3215</v>
      </c>
      <c r="D1715" t="s">
        <v>5900</v>
      </c>
      <c r="E1715" t="s">
        <v>2074</v>
      </c>
      <c r="F1715" t="s">
        <v>4646</v>
      </c>
      <c r="G1715" t="s">
        <v>2078</v>
      </c>
      <c r="H1715" t="s">
        <v>54</v>
      </c>
      <c r="I1715" t="s">
        <v>2079</v>
      </c>
      <c r="J1715" t="s">
        <v>2074</v>
      </c>
      <c r="K1715" t="s">
        <v>2074</v>
      </c>
      <c r="L1715" t="s">
        <v>5891</v>
      </c>
      <c r="M1715" t="s">
        <v>4646</v>
      </c>
      <c r="N1715" t="s">
        <v>2078</v>
      </c>
      <c r="O1715" t="s">
        <v>54</v>
      </c>
      <c r="P1715" t="s">
        <v>2079</v>
      </c>
      <c r="Q1715" t="s">
        <v>3370</v>
      </c>
      <c r="R1715" t="s">
        <v>2073</v>
      </c>
    </row>
    <row r="1716" spans="1:18" x14ac:dyDescent="0.25">
      <c r="A1716" s="28" t="str">
        <f t="shared" si="26"/>
        <v>00393479Mason Co School District725 Clarks Run RdMaysvilleKY41056</v>
      </c>
      <c r="B1716" s="29" t="s">
        <v>8225</v>
      </c>
      <c r="C1716" t="s">
        <v>3215</v>
      </c>
      <c r="D1716" t="s">
        <v>5898</v>
      </c>
      <c r="E1716" t="s">
        <v>2074</v>
      </c>
      <c r="F1716" t="s">
        <v>4739</v>
      </c>
      <c r="G1716" t="s">
        <v>2078</v>
      </c>
      <c r="H1716" t="s">
        <v>54</v>
      </c>
      <c r="I1716" t="s">
        <v>2079</v>
      </c>
      <c r="J1716" t="s">
        <v>4738</v>
      </c>
      <c r="K1716" t="s">
        <v>2074</v>
      </c>
      <c r="L1716" t="s">
        <v>5891</v>
      </c>
      <c r="M1716" t="s">
        <v>4646</v>
      </c>
      <c r="N1716" t="s">
        <v>2078</v>
      </c>
      <c r="O1716" t="s">
        <v>54</v>
      </c>
      <c r="P1716" t="s">
        <v>2079</v>
      </c>
      <c r="Q1716" t="s">
        <v>3370</v>
      </c>
      <c r="R1716" t="s">
        <v>2073</v>
      </c>
    </row>
    <row r="1717" spans="1:18" x14ac:dyDescent="0.25">
      <c r="A1717" s="28" t="str">
        <f t="shared" si="26"/>
        <v>00393479Mason Co School District720 Clarks Run RdMaysvilleKY41056</v>
      </c>
      <c r="B1717" s="29" t="s">
        <v>8225</v>
      </c>
      <c r="C1717" t="s">
        <v>3215</v>
      </c>
      <c r="D1717" t="s">
        <v>5894</v>
      </c>
      <c r="E1717" t="s">
        <v>2074</v>
      </c>
      <c r="F1717" t="s">
        <v>4737</v>
      </c>
      <c r="G1717" t="s">
        <v>2078</v>
      </c>
      <c r="H1717" t="s">
        <v>54</v>
      </c>
      <c r="I1717" t="s">
        <v>2079</v>
      </c>
      <c r="J1717" t="s">
        <v>4736</v>
      </c>
      <c r="K1717" t="s">
        <v>2074</v>
      </c>
      <c r="L1717" t="s">
        <v>5891</v>
      </c>
      <c r="M1717" t="s">
        <v>4646</v>
      </c>
      <c r="N1717" t="s">
        <v>2078</v>
      </c>
      <c r="O1717" t="s">
        <v>54</v>
      </c>
      <c r="P1717" t="s">
        <v>2079</v>
      </c>
      <c r="Q1717" t="s">
        <v>3370</v>
      </c>
      <c r="R1717" t="s">
        <v>2073</v>
      </c>
    </row>
    <row r="1718" spans="1:18" x14ac:dyDescent="0.25">
      <c r="A1718" s="28" t="str">
        <f t="shared" si="26"/>
        <v>00393479Mason Co School District318 Limestone StMaysvilleKY41056</v>
      </c>
      <c r="B1718" s="29" t="s">
        <v>8225</v>
      </c>
      <c r="C1718" t="s">
        <v>3215</v>
      </c>
      <c r="D1718" t="s">
        <v>5895</v>
      </c>
      <c r="E1718" t="s">
        <v>2074</v>
      </c>
      <c r="F1718" t="s">
        <v>5896</v>
      </c>
      <c r="G1718" t="s">
        <v>2078</v>
      </c>
      <c r="H1718" t="s">
        <v>54</v>
      </c>
      <c r="I1718" t="s">
        <v>2079</v>
      </c>
      <c r="J1718" t="s">
        <v>5697</v>
      </c>
      <c r="K1718" t="s">
        <v>2074</v>
      </c>
      <c r="L1718" t="s">
        <v>5891</v>
      </c>
      <c r="M1718" t="s">
        <v>4646</v>
      </c>
      <c r="N1718" t="s">
        <v>2078</v>
      </c>
      <c r="O1718" t="s">
        <v>54</v>
      </c>
      <c r="P1718" t="s">
        <v>2079</v>
      </c>
      <c r="Q1718" t="s">
        <v>3370</v>
      </c>
      <c r="R1718" t="s">
        <v>2073</v>
      </c>
    </row>
    <row r="1719" spans="1:18" x14ac:dyDescent="0.25">
      <c r="A1719" s="28" t="str">
        <f t="shared" si="26"/>
        <v>00384492Mayfield Ind School District1004 Backusburg RdMayfieldKY42066</v>
      </c>
      <c r="B1719" s="29" t="s">
        <v>8225</v>
      </c>
      <c r="C1719" t="s">
        <v>3215</v>
      </c>
      <c r="D1719" t="s">
        <v>5606</v>
      </c>
      <c r="E1719" t="s">
        <v>2081</v>
      </c>
      <c r="F1719" t="s">
        <v>2084</v>
      </c>
      <c r="G1719" t="s">
        <v>1058</v>
      </c>
      <c r="H1719" t="s">
        <v>54</v>
      </c>
      <c r="I1719" t="s">
        <v>1059</v>
      </c>
      <c r="J1719" t="s">
        <v>2083</v>
      </c>
      <c r="K1719" t="s">
        <v>2081</v>
      </c>
      <c r="L1719" t="s">
        <v>5603</v>
      </c>
      <c r="M1719" t="s">
        <v>3145</v>
      </c>
      <c r="N1719" t="s">
        <v>1058</v>
      </c>
      <c r="O1719" t="s">
        <v>54</v>
      </c>
      <c r="P1719" t="s">
        <v>1059</v>
      </c>
      <c r="Q1719" t="s">
        <v>3362</v>
      </c>
      <c r="R1719" t="s">
        <v>2080</v>
      </c>
    </row>
    <row r="1720" spans="1:18" x14ac:dyDescent="0.25">
      <c r="A1720" s="28" t="str">
        <f t="shared" si="26"/>
        <v>00384492Mayfield Ind School District700 Douthitt StMayfieldKY42066</v>
      </c>
      <c r="B1720" s="29" t="s">
        <v>8225</v>
      </c>
      <c r="C1720" t="s">
        <v>3215</v>
      </c>
      <c r="D1720" t="s">
        <v>5602</v>
      </c>
      <c r="E1720" t="s">
        <v>2081</v>
      </c>
      <c r="F1720" t="s">
        <v>4746</v>
      </c>
      <c r="G1720" t="s">
        <v>1058</v>
      </c>
      <c r="H1720" t="s">
        <v>54</v>
      </c>
      <c r="I1720" t="s">
        <v>1059</v>
      </c>
      <c r="J1720" t="s">
        <v>4745</v>
      </c>
      <c r="K1720" t="s">
        <v>2081</v>
      </c>
      <c r="L1720" t="s">
        <v>5603</v>
      </c>
      <c r="M1720" t="s">
        <v>3145</v>
      </c>
      <c r="N1720" t="s">
        <v>1058</v>
      </c>
      <c r="O1720" t="s">
        <v>54</v>
      </c>
      <c r="P1720" t="s">
        <v>1059</v>
      </c>
      <c r="Q1720" t="s">
        <v>3362</v>
      </c>
      <c r="R1720" t="s">
        <v>2080</v>
      </c>
    </row>
    <row r="1721" spans="1:18" x14ac:dyDescent="0.25">
      <c r="A1721" s="28" t="str">
        <f t="shared" si="26"/>
        <v>00384492Mayfield Ind School District914 E College StMayfieldKY42066</v>
      </c>
      <c r="B1721" s="29" t="s">
        <v>8225</v>
      </c>
      <c r="C1721" t="s">
        <v>3215</v>
      </c>
      <c r="D1721" t="s">
        <v>5604</v>
      </c>
      <c r="E1721" t="s">
        <v>2081</v>
      </c>
      <c r="F1721" t="s">
        <v>3145</v>
      </c>
      <c r="G1721" t="s">
        <v>1058</v>
      </c>
      <c r="H1721" t="s">
        <v>54</v>
      </c>
      <c r="I1721" t="s">
        <v>1059</v>
      </c>
      <c r="J1721" t="s">
        <v>2081</v>
      </c>
      <c r="K1721" t="s">
        <v>2081</v>
      </c>
      <c r="L1721" t="s">
        <v>5603</v>
      </c>
      <c r="M1721" t="s">
        <v>3145</v>
      </c>
      <c r="N1721" t="s">
        <v>1058</v>
      </c>
      <c r="O1721" t="s">
        <v>54</v>
      </c>
      <c r="P1721" t="s">
        <v>1059</v>
      </c>
      <c r="Q1721" t="s">
        <v>3362</v>
      </c>
      <c r="R1721" t="s">
        <v>2080</v>
      </c>
    </row>
    <row r="1722" spans="1:18" x14ac:dyDescent="0.25">
      <c r="A1722" s="28" t="str">
        <f t="shared" si="26"/>
        <v>00384492Mayfield Ind School District914 E College StMayfieldKY42066</v>
      </c>
      <c r="B1722" s="29" t="s">
        <v>8225</v>
      </c>
      <c r="C1722" t="s">
        <v>3215</v>
      </c>
      <c r="D1722" t="s">
        <v>5605</v>
      </c>
      <c r="E1722" t="s">
        <v>2081</v>
      </c>
      <c r="F1722" t="s">
        <v>3145</v>
      </c>
      <c r="G1722" t="s">
        <v>1058</v>
      </c>
      <c r="H1722" t="s">
        <v>54</v>
      </c>
      <c r="I1722" t="s">
        <v>1059</v>
      </c>
      <c r="J1722" t="s">
        <v>2081</v>
      </c>
      <c r="K1722" t="s">
        <v>2081</v>
      </c>
      <c r="L1722" t="s">
        <v>5603</v>
      </c>
      <c r="M1722" t="s">
        <v>3145</v>
      </c>
      <c r="N1722" t="s">
        <v>1058</v>
      </c>
      <c r="O1722" t="s">
        <v>54</v>
      </c>
      <c r="P1722" t="s">
        <v>1059</v>
      </c>
      <c r="Q1722" t="s">
        <v>3362</v>
      </c>
      <c r="R1722" t="s">
        <v>2080</v>
      </c>
    </row>
    <row r="1723" spans="1:18" x14ac:dyDescent="0.25">
      <c r="A1723" s="28" t="str">
        <f t="shared" si="26"/>
        <v>00384492Mayfield Ind School District112 W College StMayfieldKY42066</v>
      </c>
      <c r="B1723" s="29" t="s">
        <v>8225</v>
      </c>
      <c r="C1723" t="s">
        <v>3215</v>
      </c>
      <c r="D1723" t="s">
        <v>5607</v>
      </c>
      <c r="E1723" t="s">
        <v>2081</v>
      </c>
      <c r="F1723" t="s">
        <v>4744</v>
      </c>
      <c r="G1723" t="s">
        <v>1058</v>
      </c>
      <c r="H1723" t="s">
        <v>54</v>
      </c>
      <c r="I1723" t="s">
        <v>1059</v>
      </c>
      <c r="J1723" t="s">
        <v>4743</v>
      </c>
      <c r="K1723" t="s">
        <v>2081</v>
      </c>
      <c r="L1723" t="s">
        <v>5603</v>
      </c>
      <c r="M1723" t="s">
        <v>3145</v>
      </c>
      <c r="N1723" t="s">
        <v>1058</v>
      </c>
      <c r="O1723" t="s">
        <v>54</v>
      </c>
      <c r="P1723" t="s">
        <v>1059</v>
      </c>
      <c r="Q1723" t="s">
        <v>3362</v>
      </c>
      <c r="R1723" t="s">
        <v>2080</v>
      </c>
    </row>
    <row r="1724" spans="1:18" x14ac:dyDescent="0.25">
      <c r="A1724" s="28" t="str">
        <f t="shared" ref="A1724:A1787" si="27">R1724&amp;K1724&amp;F1724&amp;G1724&amp;H1724&amp;I1724</f>
        <v>00392451McCracken Co Public SD5184 Hinkleville RdPaducahKY42001</v>
      </c>
      <c r="B1724" s="29" t="s">
        <v>8225</v>
      </c>
      <c r="C1724" t="s">
        <v>3215</v>
      </c>
      <c r="D1724" t="s">
        <v>6119</v>
      </c>
      <c r="E1724" t="s">
        <v>4070</v>
      </c>
      <c r="F1724" t="s">
        <v>2088</v>
      </c>
      <c r="G1724" t="s">
        <v>2089</v>
      </c>
      <c r="H1724" t="s">
        <v>54</v>
      </c>
      <c r="I1724" t="s">
        <v>2090</v>
      </c>
      <c r="J1724" t="s">
        <v>2087</v>
      </c>
      <c r="K1724" t="s">
        <v>4070</v>
      </c>
      <c r="L1724" t="s">
        <v>6114</v>
      </c>
      <c r="M1724" t="s">
        <v>3146</v>
      </c>
      <c r="N1724" t="s">
        <v>2089</v>
      </c>
      <c r="O1724" t="s">
        <v>54</v>
      </c>
      <c r="P1724" t="s">
        <v>2099</v>
      </c>
      <c r="Q1724" t="s">
        <v>3381</v>
      </c>
      <c r="R1724" t="s">
        <v>2085</v>
      </c>
    </row>
    <row r="1725" spans="1:18" x14ac:dyDescent="0.25">
      <c r="A1725" s="28" t="str">
        <f t="shared" si="27"/>
        <v>00392451McCracken Co Public SD4330 Metropolis Lake RdPaducahKY42086</v>
      </c>
      <c r="B1725" s="29" t="s">
        <v>8225</v>
      </c>
      <c r="C1725" t="s">
        <v>3215</v>
      </c>
      <c r="D1725" t="s">
        <v>6115</v>
      </c>
      <c r="E1725" t="s">
        <v>4070</v>
      </c>
      <c r="F1725" t="s">
        <v>4759</v>
      </c>
      <c r="G1725" t="s">
        <v>2089</v>
      </c>
      <c r="H1725" t="s">
        <v>54</v>
      </c>
      <c r="I1725" t="s">
        <v>2095</v>
      </c>
      <c r="J1725" t="s">
        <v>4758</v>
      </c>
      <c r="K1725" t="s">
        <v>4070</v>
      </c>
      <c r="L1725" t="s">
        <v>6114</v>
      </c>
      <c r="M1725" t="s">
        <v>3146</v>
      </c>
      <c r="N1725" t="s">
        <v>2094</v>
      </c>
      <c r="O1725" t="s">
        <v>54</v>
      </c>
      <c r="P1725" t="s">
        <v>2099</v>
      </c>
      <c r="Q1725" t="s">
        <v>3381</v>
      </c>
      <c r="R1725" t="s">
        <v>2085</v>
      </c>
    </row>
    <row r="1726" spans="1:18" x14ac:dyDescent="0.25">
      <c r="A1726" s="28" t="str">
        <f t="shared" si="27"/>
        <v>00392451McCracken Co Public SD300 Cumberland AvePaducahKY42001</v>
      </c>
      <c r="B1726" s="29" t="s">
        <v>8225</v>
      </c>
      <c r="C1726" t="s">
        <v>3215</v>
      </c>
      <c r="D1726" t="s">
        <v>6123</v>
      </c>
      <c r="E1726" t="s">
        <v>4070</v>
      </c>
      <c r="F1726" t="s">
        <v>4757</v>
      </c>
      <c r="G1726" t="s">
        <v>2089</v>
      </c>
      <c r="H1726" t="s">
        <v>54</v>
      </c>
      <c r="I1726" t="s">
        <v>2090</v>
      </c>
      <c r="J1726" t="s">
        <v>4756</v>
      </c>
      <c r="K1726" t="s">
        <v>4070</v>
      </c>
      <c r="L1726" t="s">
        <v>6114</v>
      </c>
      <c r="M1726" t="s">
        <v>3146</v>
      </c>
      <c r="N1726" t="s">
        <v>2089</v>
      </c>
      <c r="O1726" t="s">
        <v>54</v>
      </c>
      <c r="P1726" t="s">
        <v>2099</v>
      </c>
      <c r="Q1726" t="s">
        <v>3381</v>
      </c>
      <c r="R1726" t="s">
        <v>2085</v>
      </c>
    </row>
    <row r="1727" spans="1:18" x14ac:dyDescent="0.25">
      <c r="A1727" s="28" t="str">
        <f t="shared" si="27"/>
        <v>00392451McCracken Co Public SD225 John E Robinson DrPaducahKY42001</v>
      </c>
      <c r="B1727" s="29" t="s">
        <v>8225</v>
      </c>
      <c r="C1727" t="s">
        <v>3215</v>
      </c>
      <c r="D1727" t="s">
        <v>6122</v>
      </c>
      <c r="E1727" t="s">
        <v>4070</v>
      </c>
      <c r="F1727" t="s">
        <v>4751</v>
      </c>
      <c r="G1727" t="s">
        <v>2089</v>
      </c>
      <c r="H1727" t="s">
        <v>54</v>
      </c>
      <c r="I1727" t="s">
        <v>2090</v>
      </c>
      <c r="J1727" t="s">
        <v>4750</v>
      </c>
      <c r="K1727" t="s">
        <v>4070</v>
      </c>
      <c r="L1727" t="s">
        <v>6114</v>
      </c>
      <c r="M1727" t="s">
        <v>3146</v>
      </c>
      <c r="N1727" t="s">
        <v>2089</v>
      </c>
      <c r="O1727" t="s">
        <v>54</v>
      </c>
      <c r="P1727" t="s">
        <v>2099</v>
      </c>
      <c r="Q1727" t="s">
        <v>3381</v>
      </c>
      <c r="R1727" t="s">
        <v>2085</v>
      </c>
    </row>
    <row r="1728" spans="1:18" x14ac:dyDescent="0.25">
      <c r="A1728" s="28" t="str">
        <f t="shared" si="27"/>
        <v>00392451McCracken Co Public SD6530 New Hhwy 60wPaducahKY42001</v>
      </c>
      <c r="B1728" s="29" t="s">
        <v>8225</v>
      </c>
      <c r="C1728" t="s">
        <v>3215</v>
      </c>
      <c r="D1728" t="s">
        <v>6113</v>
      </c>
      <c r="E1728" t="s">
        <v>4070</v>
      </c>
      <c r="F1728" t="s">
        <v>4755</v>
      </c>
      <c r="G1728" t="s">
        <v>2089</v>
      </c>
      <c r="H1728" t="s">
        <v>54</v>
      </c>
      <c r="I1728" t="s">
        <v>2090</v>
      </c>
      <c r="J1728" t="s">
        <v>4754</v>
      </c>
      <c r="K1728" t="s">
        <v>4070</v>
      </c>
      <c r="L1728" t="s">
        <v>6114</v>
      </c>
      <c r="M1728" t="s">
        <v>3146</v>
      </c>
      <c r="N1728" t="s">
        <v>2089</v>
      </c>
      <c r="O1728" t="s">
        <v>54</v>
      </c>
      <c r="P1728" t="s">
        <v>2099</v>
      </c>
      <c r="Q1728" t="s">
        <v>3381</v>
      </c>
      <c r="R1728" t="s">
        <v>2085</v>
      </c>
    </row>
    <row r="1729" spans="1:18" x14ac:dyDescent="0.25">
      <c r="A1729" s="28" t="str">
        <f t="shared" si="27"/>
        <v>00392451McCracken Co Public SD5347 Benton RdPaducahKY42003</v>
      </c>
      <c r="B1729" s="29" t="s">
        <v>8225</v>
      </c>
      <c r="C1729" t="s">
        <v>3215</v>
      </c>
      <c r="D1729" t="s">
        <v>6118</v>
      </c>
      <c r="E1729" t="s">
        <v>4070</v>
      </c>
      <c r="F1729" t="s">
        <v>3146</v>
      </c>
      <c r="G1729" t="s">
        <v>2089</v>
      </c>
      <c r="H1729" t="s">
        <v>54</v>
      </c>
      <c r="I1729" t="s">
        <v>2099</v>
      </c>
      <c r="J1729" t="s">
        <v>4070</v>
      </c>
      <c r="K1729" t="s">
        <v>4070</v>
      </c>
      <c r="L1729" t="s">
        <v>6114</v>
      </c>
      <c r="M1729" t="s">
        <v>3146</v>
      </c>
      <c r="N1729" t="s">
        <v>2089</v>
      </c>
      <c r="O1729" t="s">
        <v>54</v>
      </c>
      <c r="P1729" t="s">
        <v>2099</v>
      </c>
      <c r="Q1729" t="s">
        <v>3381</v>
      </c>
      <c r="R1729" t="s">
        <v>2085</v>
      </c>
    </row>
    <row r="1730" spans="1:18" x14ac:dyDescent="0.25">
      <c r="A1730" s="28" t="str">
        <f t="shared" si="27"/>
        <v>00392451McCracken Co Public SD5347 Benton RdPaducahKY42003</v>
      </c>
      <c r="B1730" s="29" t="s">
        <v>8225</v>
      </c>
      <c r="C1730" t="s">
        <v>3215</v>
      </c>
      <c r="D1730" t="s">
        <v>6120</v>
      </c>
      <c r="E1730" t="s">
        <v>4070</v>
      </c>
      <c r="F1730" t="s">
        <v>3146</v>
      </c>
      <c r="G1730" t="s">
        <v>2089</v>
      </c>
      <c r="H1730" t="s">
        <v>54</v>
      </c>
      <c r="I1730" t="s">
        <v>2099</v>
      </c>
      <c r="J1730" t="s">
        <v>4070</v>
      </c>
      <c r="K1730" t="s">
        <v>4070</v>
      </c>
      <c r="L1730" t="s">
        <v>6114</v>
      </c>
      <c r="M1730" t="s">
        <v>3146</v>
      </c>
      <c r="N1730" t="s">
        <v>2089</v>
      </c>
      <c r="O1730" t="s">
        <v>54</v>
      </c>
      <c r="P1730" t="s">
        <v>2099</v>
      </c>
      <c r="Q1730" t="s">
        <v>3381</v>
      </c>
      <c r="R1730" t="s">
        <v>2085</v>
      </c>
    </row>
    <row r="1731" spans="1:18" x14ac:dyDescent="0.25">
      <c r="A1731" s="28" t="str">
        <f t="shared" si="27"/>
        <v>00392451McCracken Co Public SD301 Cumberland AvePaducahKY42001</v>
      </c>
      <c r="B1731" s="29" t="s">
        <v>8225</v>
      </c>
      <c r="C1731" t="s">
        <v>3215</v>
      </c>
      <c r="D1731" t="s">
        <v>6116</v>
      </c>
      <c r="E1731" t="s">
        <v>4070</v>
      </c>
      <c r="F1731" t="s">
        <v>2102</v>
      </c>
      <c r="G1731" t="s">
        <v>2089</v>
      </c>
      <c r="H1731" t="s">
        <v>54</v>
      </c>
      <c r="I1731" t="s">
        <v>2090</v>
      </c>
      <c r="J1731" t="s">
        <v>4760</v>
      </c>
      <c r="K1731" t="s">
        <v>4070</v>
      </c>
      <c r="L1731" t="s">
        <v>6114</v>
      </c>
      <c r="M1731" t="s">
        <v>3146</v>
      </c>
      <c r="N1731" t="s">
        <v>2089</v>
      </c>
      <c r="O1731" t="s">
        <v>54</v>
      </c>
      <c r="P1731" t="s">
        <v>2099</v>
      </c>
      <c r="Q1731" t="s">
        <v>3381</v>
      </c>
      <c r="R1731" t="s">
        <v>2085</v>
      </c>
    </row>
    <row r="1732" spans="1:18" x14ac:dyDescent="0.25">
      <c r="A1732" s="28" t="str">
        <f t="shared" si="27"/>
        <v>00392451McCracken Co Public SD5349 Benton RdPaducahKY42003</v>
      </c>
      <c r="B1732" s="29" t="s">
        <v>8225</v>
      </c>
      <c r="C1732" t="s">
        <v>3215</v>
      </c>
      <c r="D1732" t="s">
        <v>6117</v>
      </c>
      <c r="E1732" t="s">
        <v>4070</v>
      </c>
      <c r="F1732" t="s">
        <v>4748</v>
      </c>
      <c r="G1732" t="s">
        <v>2089</v>
      </c>
      <c r="H1732" t="s">
        <v>54</v>
      </c>
      <c r="I1732" t="s">
        <v>2099</v>
      </c>
      <c r="J1732" t="s">
        <v>4747</v>
      </c>
      <c r="K1732" t="s">
        <v>4070</v>
      </c>
      <c r="L1732" t="s">
        <v>6114</v>
      </c>
      <c r="M1732" t="s">
        <v>3146</v>
      </c>
      <c r="N1732" t="s">
        <v>2089</v>
      </c>
      <c r="O1732" t="s">
        <v>54</v>
      </c>
      <c r="P1732" t="s">
        <v>2099</v>
      </c>
      <c r="Q1732" t="s">
        <v>3381</v>
      </c>
      <c r="R1732" t="s">
        <v>2085</v>
      </c>
    </row>
    <row r="1733" spans="1:18" x14ac:dyDescent="0.25">
      <c r="A1733" s="28" t="str">
        <f t="shared" si="27"/>
        <v>00392451McCracken Co Public SD5351 Benton RdPaducahKY42003</v>
      </c>
      <c r="B1733" s="29" t="s">
        <v>8225</v>
      </c>
      <c r="C1733" t="s">
        <v>3215</v>
      </c>
      <c r="D1733" t="s">
        <v>6121</v>
      </c>
      <c r="E1733" t="s">
        <v>4070</v>
      </c>
      <c r="F1733" t="s">
        <v>4753</v>
      </c>
      <c r="G1733" t="s">
        <v>2089</v>
      </c>
      <c r="H1733" t="s">
        <v>54</v>
      </c>
      <c r="I1733" t="s">
        <v>2099</v>
      </c>
      <c r="J1733" t="s">
        <v>4752</v>
      </c>
      <c r="K1733" t="s">
        <v>4070</v>
      </c>
      <c r="L1733" t="s">
        <v>6114</v>
      </c>
      <c r="M1733" t="s">
        <v>3146</v>
      </c>
      <c r="N1733" t="s">
        <v>2089</v>
      </c>
      <c r="O1733" t="s">
        <v>54</v>
      </c>
      <c r="P1733" t="s">
        <v>2099</v>
      </c>
      <c r="Q1733" t="s">
        <v>3381</v>
      </c>
      <c r="R1733" t="s">
        <v>2085</v>
      </c>
    </row>
    <row r="1734" spans="1:18" x14ac:dyDescent="0.25">
      <c r="A1734" s="28" t="str">
        <f t="shared" si="27"/>
        <v>00392451McCracken Co Public SD5351 Benton RdPaducahKY42003</v>
      </c>
      <c r="B1734" s="29" t="s">
        <v>8225</v>
      </c>
      <c r="C1734" t="s">
        <v>3215</v>
      </c>
      <c r="D1734" t="s">
        <v>6124</v>
      </c>
      <c r="E1734" t="s">
        <v>4070</v>
      </c>
      <c r="F1734" t="s">
        <v>4753</v>
      </c>
      <c r="G1734" t="s">
        <v>2089</v>
      </c>
      <c r="H1734" t="s">
        <v>54</v>
      </c>
      <c r="I1734" t="s">
        <v>2099</v>
      </c>
      <c r="J1734" t="s">
        <v>4752</v>
      </c>
      <c r="K1734" t="s">
        <v>4070</v>
      </c>
      <c r="L1734" t="s">
        <v>6114</v>
      </c>
      <c r="M1734" t="s">
        <v>3146</v>
      </c>
      <c r="N1734" t="s">
        <v>2089</v>
      </c>
      <c r="O1734" t="s">
        <v>54</v>
      </c>
      <c r="P1734" t="s">
        <v>2099</v>
      </c>
      <c r="Q1734" t="s">
        <v>3381</v>
      </c>
      <c r="R1734" t="s">
        <v>2085</v>
      </c>
    </row>
    <row r="1735" spans="1:18" x14ac:dyDescent="0.25">
      <c r="A1735" s="28" t="str">
        <f t="shared" si="27"/>
        <v>00392748McCreary Co School District400 Raider WayStearnsKY42647</v>
      </c>
      <c r="B1735" s="29" t="s">
        <v>8225</v>
      </c>
      <c r="C1735" t="s">
        <v>3215</v>
      </c>
      <c r="D1735" t="s">
        <v>6662</v>
      </c>
      <c r="E1735" t="s">
        <v>2106</v>
      </c>
      <c r="F1735" t="s">
        <v>4767</v>
      </c>
      <c r="G1735" t="s">
        <v>3148</v>
      </c>
      <c r="H1735" t="s">
        <v>54</v>
      </c>
      <c r="I1735" t="s">
        <v>3149</v>
      </c>
      <c r="J1735" t="s">
        <v>4766</v>
      </c>
      <c r="K1735" t="s">
        <v>2106</v>
      </c>
      <c r="L1735" t="s">
        <v>6658</v>
      </c>
      <c r="M1735" t="s">
        <v>3147</v>
      </c>
      <c r="N1735" t="s">
        <v>3148</v>
      </c>
      <c r="O1735" t="s">
        <v>54</v>
      </c>
      <c r="P1735" t="s">
        <v>3149</v>
      </c>
      <c r="Q1735" t="s">
        <v>3616</v>
      </c>
      <c r="R1735" t="s">
        <v>2105</v>
      </c>
    </row>
    <row r="1736" spans="1:18" x14ac:dyDescent="0.25">
      <c r="A1736" s="28" t="str">
        <f t="shared" si="27"/>
        <v>00392748McCreary Co School District400 Raider WayStearnsKY42647</v>
      </c>
      <c r="B1736" s="29" t="s">
        <v>8225</v>
      </c>
      <c r="C1736" t="s">
        <v>3215</v>
      </c>
      <c r="D1736" t="s">
        <v>6661</v>
      </c>
      <c r="E1736" t="s">
        <v>2106</v>
      </c>
      <c r="F1736" t="s">
        <v>4767</v>
      </c>
      <c r="G1736" t="s">
        <v>3148</v>
      </c>
      <c r="H1736" t="s">
        <v>54</v>
      </c>
      <c r="I1736" t="s">
        <v>3149</v>
      </c>
      <c r="J1736" t="s">
        <v>4775</v>
      </c>
      <c r="K1736" t="s">
        <v>2106</v>
      </c>
      <c r="L1736" t="s">
        <v>6658</v>
      </c>
      <c r="M1736" t="s">
        <v>3147</v>
      </c>
      <c r="N1736" t="s">
        <v>3148</v>
      </c>
      <c r="O1736" t="s">
        <v>54</v>
      </c>
      <c r="P1736" t="s">
        <v>3149</v>
      </c>
      <c r="Q1736" t="s">
        <v>3616</v>
      </c>
      <c r="R1736" t="s">
        <v>2105</v>
      </c>
    </row>
    <row r="1737" spans="1:18" x14ac:dyDescent="0.25">
      <c r="A1737" s="28" t="str">
        <f t="shared" si="27"/>
        <v>00392748McCreary Co School District6461 S Highway 1651StearnsKY42635</v>
      </c>
      <c r="B1737" s="29" t="s">
        <v>8225</v>
      </c>
      <c r="C1737" t="s">
        <v>3215</v>
      </c>
      <c r="D1737" t="s">
        <v>6663</v>
      </c>
      <c r="E1737" t="s">
        <v>2106</v>
      </c>
      <c r="F1737" t="s">
        <v>4773</v>
      </c>
      <c r="G1737" t="s">
        <v>3148</v>
      </c>
      <c r="H1737" t="s">
        <v>54</v>
      </c>
      <c r="I1737" t="s">
        <v>2111</v>
      </c>
      <c r="J1737" t="s">
        <v>4772</v>
      </c>
      <c r="K1737" t="s">
        <v>2106</v>
      </c>
      <c r="L1737" t="s">
        <v>6658</v>
      </c>
      <c r="M1737" t="s">
        <v>3147</v>
      </c>
      <c r="N1737" t="s">
        <v>2110</v>
      </c>
      <c r="O1737" t="s">
        <v>54</v>
      </c>
      <c r="P1737" t="s">
        <v>3149</v>
      </c>
      <c r="Q1737" t="s">
        <v>3616</v>
      </c>
      <c r="R1737" t="s">
        <v>2105</v>
      </c>
    </row>
    <row r="1738" spans="1:18" x14ac:dyDescent="0.25">
      <c r="A1738" s="28" t="str">
        <f t="shared" si="27"/>
        <v>00392748McCreary Co School District120 Raider WayStearnsKY42647</v>
      </c>
      <c r="B1738" s="29" t="s">
        <v>8225</v>
      </c>
      <c r="C1738" t="s">
        <v>3215</v>
      </c>
      <c r="D1738" t="s">
        <v>6665</v>
      </c>
      <c r="E1738" t="s">
        <v>2106</v>
      </c>
      <c r="F1738" t="s">
        <v>3147</v>
      </c>
      <c r="G1738" t="s">
        <v>3148</v>
      </c>
      <c r="H1738" t="s">
        <v>54</v>
      </c>
      <c r="I1738" t="s">
        <v>3149</v>
      </c>
      <c r="J1738" t="s">
        <v>2106</v>
      </c>
      <c r="K1738" t="s">
        <v>2106</v>
      </c>
      <c r="L1738" t="s">
        <v>6658</v>
      </c>
      <c r="M1738" t="s">
        <v>3147</v>
      </c>
      <c r="N1738" t="s">
        <v>3148</v>
      </c>
      <c r="O1738" t="s">
        <v>54</v>
      </c>
      <c r="P1738" t="s">
        <v>3149</v>
      </c>
      <c r="Q1738" t="s">
        <v>3616</v>
      </c>
      <c r="R1738" t="s">
        <v>2105</v>
      </c>
    </row>
    <row r="1739" spans="1:18" x14ac:dyDescent="0.25">
      <c r="A1739" s="28" t="str">
        <f t="shared" si="27"/>
        <v>00392748McCreary Co School District120 Raider WayStearnsKY42647</v>
      </c>
      <c r="B1739" s="29" t="s">
        <v>8225</v>
      </c>
      <c r="C1739" t="s">
        <v>3215</v>
      </c>
      <c r="D1739" t="s">
        <v>6666</v>
      </c>
      <c r="E1739" t="s">
        <v>2106</v>
      </c>
      <c r="F1739" t="s">
        <v>3147</v>
      </c>
      <c r="G1739" t="s">
        <v>3148</v>
      </c>
      <c r="H1739" t="s">
        <v>54</v>
      </c>
      <c r="I1739" t="s">
        <v>3149</v>
      </c>
      <c r="J1739" t="s">
        <v>2106</v>
      </c>
      <c r="K1739" t="s">
        <v>2106</v>
      </c>
      <c r="L1739" t="s">
        <v>6658</v>
      </c>
      <c r="M1739" t="s">
        <v>3147</v>
      </c>
      <c r="N1739" t="s">
        <v>3148</v>
      </c>
      <c r="O1739" t="s">
        <v>54</v>
      </c>
      <c r="P1739" t="s">
        <v>3149</v>
      </c>
      <c r="Q1739" t="s">
        <v>3616</v>
      </c>
      <c r="R1739" t="s">
        <v>2105</v>
      </c>
    </row>
    <row r="1740" spans="1:18" x14ac:dyDescent="0.25">
      <c r="A1740" s="28" t="str">
        <f t="shared" si="27"/>
        <v>00392748McCreary Co School District120 Raider WayStearnsKY42647</v>
      </c>
      <c r="B1740" s="29" t="s">
        <v>8225</v>
      </c>
      <c r="C1740" t="s">
        <v>3215</v>
      </c>
      <c r="D1740" t="s">
        <v>6667</v>
      </c>
      <c r="E1740" t="s">
        <v>2106</v>
      </c>
      <c r="F1740" t="s">
        <v>3147</v>
      </c>
      <c r="G1740" t="s">
        <v>3148</v>
      </c>
      <c r="H1740" t="s">
        <v>54</v>
      </c>
      <c r="I1740" t="s">
        <v>3149</v>
      </c>
      <c r="J1740" t="s">
        <v>2106</v>
      </c>
      <c r="K1740" t="s">
        <v>2106</v>
      </c>
      <c r="L1740" t="s">
        <v>6658</v>
      </c>
      <c r="M1740" t="s">
        <v>3147</v>
      </c>
      <c r="N1740" t="s">
        <v>3148</v>
      </c>
      <c r="O1740" t="s">
        <v>54</v>
      </c>
      <c r="P1740" t="s">
        <v>3149</v>
      </c>
      <c r="Q1740" t="s">
        <v>3616</v>
      </c>
      <c r="R1740" t="s">
        <v>2105</v>
      </c>
    </row>
    <row r="1741" spans="1:18" x14ac:dyDescent="0.25">
      <c r="A1741" s="28" t="str">
        <f t="shared" si="27"/>
        <v>00392748McCreary Co School District180 Raider WayStearnsKY42647</v>
      </c>
      <c r="B1741" s="29" t="s">
        <v>8225</v>
      </c>
      <c r="C1741" t="s">
        <v>3215</v>
      </c>
      <c r="D1741" t="s">
        <v>6657</v>
      </c>
      <c r="E1741" t="s">
        <v>2106</v>
      </c>
      <c r="F1741" t="s">
        <v>4763</v>
      </c>
      <c r="G1741" t="s">
        <v>3148</v>
      </c>
      <c r="H1741" t="s">
        <v>54</v>
      </c>
      <c r="I1741" t="s">
        <v>3149</v>
      </c>
      <c r="J1741" t="s">
        <v>4762</v>
      </c>
      <c r="K1741" t="s">
        <v>2106</v>
      </c>
      <c r="L1741" t="s">
        <v>6658</v>
      </c>
      <c r="M1741" t="s">
        <v>3147</v>
      </c>
      <c r="N1741" t="s">
        <v>3148</v>
      </c>
      <c r="O1741" t="s">
        <v>54</v>
      </c>
      <c r="P1741" t="s">
        <v>3149</v>
      </c>
      <c r="Q1741" t="s">
        <v>3616</v>
      </c>
      <c r="R1741" t="s">
        <v>2105</v>
      </c>
    </row>
    <row r="1742" spans="1:18" x14ac:dyDescent="0.25">
      <c r="A1742" s="28" t="str">
        <f t="shared" si="27"/>
        <v>00392748McCreary Co School District6461 South Hwy 1651StearnsKY42635</v>
      </c>
      <c r="B1742" s="29" t="s">
        <v>8225</v>
      </c>
      <c r="C1742" t="s">
        <v>3215</v>
      </c>
      <c r="D1742" t="s">
        <v>6673</v>
      </c>
      <c r="E1742" t="s">
        <v>2106</v>
      </c>
      <c r="F1742" t="s">
        <v>6675</v>
      </c>
      <c r="G1742" t="s">
        <v>3148</v>
      </c>
      <c r="H1742" t="s">
        <v>54</v>
      </c>
      <c r="I1742" t="s">
        <v>2111</v>
      </c>
      <c r="J1742" t="s">
        <v>6674</v>
      </c>
      <c r="K1742" t="s">
        <v>2106</v>
      </c>
      <c r="L1742" t="s">
        <v>6658</v>
      </c>
      <c r="M1742" t="s">
        <v>3147</v>
      </c>
      <c r="N1742" t="s">
        <v>2110</v>
      </c>
      <c r="O1742" t="s">
        <v>54</v>
      </c>
      <c r="P1742" t="s">
        <v>3149</v>
      </c>
      <c r="Q1742" t="s">
        <v>3616</v>
      </c>
      <c r="R1742" t="s">
        <v>2105</v>
      </c>
    </row>
    <row r="1743" spans="1:18" x14ac:dyDescent="0.25">
      <c r="A1743" s="28" t="str">
        <f t="shared" si="27"/>
        <v>00392748McCreary Co School District119 E Highway 2792StearnsKY42635</v>
      </c>
      <c r="B1743" s="29" t="s">
        <v>8225</v>
      </c>
      <c r="C1743" t="s">
        <v>3215</v>
      </c>
      <c r="D1743" t="s">
        <v>6659</v>
      </c>
      <c r="E1743" t="s">
        <v>2106</v>
      </c>
      <c r="F1743" t="s">
        <v>2109</v>
      </c>
      <c r="G1743" t="s">
        <v>3148</v>
      </c>
      <c r="H1743" t="s">
        <v>54</v>
      </c>
      <c r="I1743" t="s">
        <v>2111</v>
      </c>
      <c r="J1743" t="s">
        <v>2108</v>
      </c>
      <c r="K1743" t="s">
        <v>2106</v>
      </c>
      <c r="L1743" t="s">
        <v>6658</v>
      </c>
      <c r="M1743" t="s">
        <v>3147</v>
      </c>
      <c r="N1743" t="s">
        <v>2110</v>
      </c>
      <c r="O1743" t="s">
        <v>54</v>
      </c>
      <c r="P1743" t="s">
        <v>3149</v>
      </c>
      <c r="Q1743" t="s">
        <v>3616</v>
      </c>
      <c r="R1743" t="s">
        <v>2105</v>
      </c>
    </row>
    <row r="1744" spans="1:18" x14ac:dyDescent="0.25">
      <c r="A1744" s="28" t="str">
        <f t="shared" si="27"/>
        <v>00392748McCreary Co School District119 E Highway 2792StearnsKY42635</v>
      </c>
      <c r="B1744" s="29" t="s">
        <v>8225</v>
      </c>
      <c r="C1744" t="s">
        <v>3215</v>
      </c>
      <c r="D1744" t="s">
        <v>6660</v>
      </c>
      <c r="E1744" t="s">
        <v>2106</v>
      </c>
      <c r="F1744" t="s">
        <v>2109</v>
      </c>
      <c r="G1744" t="s">
        <v>3148</v>
      </c>
      <c r="H1744" t="s">
        <v>54</v>
      </c>
      <c r="I1744" t="s">
        <v>2111</v>
      </c>
      <c r="J1744" t="s">
        <v>2108</v>
      </c>
      <c r="K1744" t="s">
        <v>2106</v>
      </c>
      <c r="L1744" t="s">
        <v>6658</v>
      </c>
      <c r="M1744" t="s">
        <v>3147</v>
      </c>
      <c r="N1744" t="s">
        <v>2110</v>
      </c>
      <c r="O1744" t="s">
        <v>54</v>
      </c>
      <c r="P1744" t="s">
        <v>3149</v>
      </c>
      <c r="Q1744" t="s">
        <v>3616</v>
      </c>
      <c r="R1744" t="s">
        <v>2105</v>
      </c>
    </row>
    <row r="1745" spans="1:18" x14ac:dyDescent="0.25">
      <c r="A1745" s="28" t="str">
        <f t="shared" si="27"/>
        <v>00392748McCreary Co School District119 E Highway 2792StearnsKY42635</v>
      </c>
      <c r="B1745" s="29" t="s">
        <v>8225</v>
      </c>
      <c r="C1745" t="s">
        <v>3215</v>
      </c>
      <c r="D1745" t="s">
        <v>6664</v>
      </c>
      <c r="E1745" t="s">
        <v>2106</v>
      </c>
      <c r="F1745" t="s">
        <v>2109</v>
      </c>
      <c r="G1745" t="s">
        <v>3148</v>
      </c>
      <c r="H1745" t="s">
        <v>54</v>
      </c>
      <c r="I1745" t="s">
        <v>2111</v>
      </c>
      <c r="J1745" t="s">
        <v>2108</v>
      </c>
      <c r="K1745" t="s">
        <v>2106</v>
      </c>
      <c r="L1745" t="s">
        <v>6658</v>
      </c>
      <c r="M1745" t="s">
        <v>3147</v>
      </c>
      <c r="N1745" t="s">
        <v>2110</v>
      </c>
      <c r="O1745" t="s">
        <v>54</v>
      </c>
      <c r="P1745" t="s">
        <v>3149</v>
      </c>
      <c r="Q1745" t="s">
        <v>3616</v>
      </c>
      <c r="R1745" t="s">
        <v>2105</v>
      </c>
    </row>
    <row r="1746" spans="1:18" x14ac:dyDescent="0.25">
      <c r="A1746" s="28" t="str">
        <f t="shared" si="27"/>
        <v>00392748McCreary Co School District119 E Highway 2792StearnsKY42635</v>
      </c>
      <c r="B1746" s="29" t="s">
        <v>8225</v>
      </c>
      <c r="C1746" t="s">
        <v>3215</v>
      </c>
      <c r="D1746" t="s">
        <v>6668</v>
      </c>
      <c r="E1746" t="s">
        <v>2106</v>
      </c>
      <c r="F1746" t="s">
        <v>2109</v>
      </c>
      <c r="G1746" t="s">
        <v>3148</v>
      </c>
      <c r="H1746" t="s">
        <v>54</v>
      </c>
      <c r="I1746" t="s">
        <v>2111</v>
      </c>
      <c r="J1746" t="s">
        <v>2108</v>
      </c>
      <c r="K1746" t="s">
        <v>2106</v>
      </c>
      <c r="L1746" t="s">
        <v>6658</v>
      </c>
      <c r="M1746" t="s">
        <v>3147</v>
      </c>
      <c r="N1746" t="s">
        <v>2110</v>
      </c>
      <c r="O1746" t="s">
        <v>54</v>
      </c>
      <c r="P1746" t="s">
        <v>3149</v>
      </c>
      <c r="Q1746" t="s">
        <v>3616</v>
      </c>
      <c r="R1746" t="s">
        <v>2105</v>
      </c>
    </row>
    <row r="1747" spans="1:18" x14ac:dyDescent="0.25">
      <c r="A1747" s="28" t="str">
        <f t="shared" si="27"/>
        <v>00392774Pine Knot ES119 E Highway 2792Pine KnotKY42635</v>
      </c>
      <c r="B1747" s="29" t="s">
        <v>8225</v>
      </c>
      <c r="C1747" t="s">
        <v>3215</v>
      </c>
      <c r="D1747" t="s">
        <v>6719</v>
      </c>
      <c r="E1747" t="s">
        <v>2106</v>
      </c>
      <c r="F1747" t="s">
        <v>2109</v>
      </c>
      <c r="G1747" t="s">
        <v>2110</v>
      </c>
      <c r="H1747" t="s">
        <v>54</v>
      </c>
      <c r="I1747" t="s">
        <v>2111</v>
      </c>
      <c r="J1747" t="s">
        <v>2108</v>
      </c>
      <c r="K1747" t="s">
        <v>2108</v>
      </c>
      <c r="L1747" t="s">
        <v>6720</v>
      </c>
      <c r="M1747" t="s">
        <v>2109</v>
      </c>
      <c r="N1747" t="s">
        <v>2110</v>
      </c>
      <c r="O1747" t="s">
        <v>54</v>
      </c>
      <c r="P1747" t="s">
        <v>2111</v>
      </c>
      <c r="Q1747" t="s">
        <v>3616</v>
      </c>
      <c r="R1747" t="s">
        <v>2107</v>
      </c>
    </row>
    <row r="1748" spans="1:18" x14ac:dyDescent="0.25">
      <c r="A1748" s="28" t="str">
        <f t="shared" si="27"/>
        <v>00392774Pine Knot ES119 E Highway 2792Pine KnotKY42635</v>
      </c>
      <c r="B1748" s="29" t="s">
        <v>8225</v>
      </c>
      <c r="C1748" t="s">
        <v>3215</v>
      </c>
      <c r="D1748" t="s">
        <v>6721</v>
      </c>
      <c r="E1748" t="s">
        <v>2106</v>
      </c>
      <c r="F1748" t="s">
        <v>2109</v>
      </c>
      <c r="G1748" t="s">
        <v>2110</v>
      </c>
      <c r="H1748" t="s">
        <v>54</v>
      </c>
      <c r="I1748" t="s">
        <v>2111</v>
      </c>
      <c r="J1748" t="s">
        <v>2108</v>
      </c>
      <c r="K1748" t="s">
        <v>2108</v>
      </c>
      <c r="L1748" t="s">
        <v>6720</v>
      </c>
      <c r="M1748" t="s">
        <v>2109</v>
      </c>
      <c r="N1748" t="s">
        <v>2110</v>
      </c>
      <c r="O1748" t="s">
        <v>54</v>
      </c>
      <c r="P1748" t="s">
        <v>2111</v>
      </c>
      <c r="Q1748" t="s">
        <v>3616</v>
      </c>
      <c r="R1748" t="s">
        <v>2107</v>
      </c>
    </row>
    <row r="1749" spans="1:18" x14ac:dyDescent="0.25">
      <c r="A1749" s="28" t="str">
        <f t="shared" si="27"/>
        <v>00392774Pine Knot ES119 E Highway 2792Pine KnotKY42635</v>
      </c>
      <c r="B1749" s="29" t="s">
        <v>8225</v>
      </c>
      <c r="C1749" t="s">
        <v>3215</v>
      </c>
      <c r="D1749" t="s">
        <v>6722</v>
      </c>
      <c r="E1749" t="s">
        <v>2106</v>
      </c>
      <c r="F1749" t="s">
        <v>2109</v>
      </c>
      <c r="G1749" t="s">
        <v>2110</v>
      </c>
      <c r="H1749" t="s">
        <v>54</v>
      </c>
      <c r="I1749" t="s">
        <v>2111</v>
      </c>
      <c r="J1749" t="s">
        <v>2108</v>
      </c>
      <c r="K1749" t="s">
        <v>2108</v>
      </c>
      <c r="L1749" t="s">
        <v>6720</v>
      </c>
      <c r="M1749" t="s">
        <v>2109</v>
      </c>
      <c r="N1749" t="s">
        <v>2110</v>
      </c>
      <c r="O1749" t="s">
        <v>54</v>
      </c>
      <c r="P1749" t="s">
        <v>2111</v>
      </c>
      <c r="Q1749" t="s">
        <v>3616</v>
      </c>
      <c r="R1749" t="s">
        <v>2107</v>
      </c>
    </row>
    <row r="1750" spans="1:18" x14ac:dyDescent="0.25">
      <c r="A1750" s="28" t="str">
        <f t="shared" si="27"/>
        <v>00392774Pine Knot ES119 E Highway 2792Pine KnotKY42635</v>
      </c>
      <c r="B1750" s="29" t="s">
        <v>8225</v>
      </c>
      <c r="C1750" t="s">
        <v>3215</v>
      </c>
      <c r="D1750" t="s">
        <v>6723</v>
      </c>
      <c r="E1750" t="s">
        <v>2106</v>
      </c>
      <c r="F1750" t="s">
        <v>2109</v>
      </c>
      <c r="G1750" t="s">
        <v>2110</v>
      </c>
      <c r="H1750" t="s">
        <v>54</v>
      </c>
      <c r="I1750" t="s">
        <v>2111</v>
      </c>
      <c r="J1750" t="s">
        <v>2108</v>
      </c>
      <c r="K1750" t="s">
        <v>2108</v>
      </c>
      <c r="L1750" t="s">
        <v>6720</v>
      </c>
      <c r="M1750" t="s">
        <v>2109</v>
      </c>
      <c r="N1750" t="s">
        <v>2110</v>
      </c>
      <c r="O1750" t="s">
        <v>54</v>
      </c>
      <c r="P1750" t="s">
        <v>2111</v>
      </c>
      <c r="Q1750" t="s">
        <v>3616</v>
      </c>
      <c r="R1750" t="s">
        <v>2107</v>
      </c>
    </row>
    <row r="1751" spans="1:18" x14ac:dyDescent="0.25">
      <c r="A1751" s="28" t="str">
        <f t="shared" si="27"/>
        <v>00392748McCreary Co School District6519 S Highway 1651StearnsKY42635</v>
      </c>
      <c r="B1751" s="29" t="s">
        <v>8225</v>
      </c>
      <c r="C1751" t="s">
        <v>3215</v>
      </c>
      <c r="D1751" t="s">
        <v>6671</v>
      </c>
      <c r="E1751" t="s">
        <v>2106</v>
      </c>
      <c r="F1751" t="s">
        <v>4770</v>
      </c>
      <c r="G1751" t="s">
        <v>3148</v>
      </c>
      <c r="H1751" t="s">
        <v>54</v>
      </c>
      <c r="I1751" t="s">
        <v>2111</v>
      </c>
      <c r="J1751" t="s">
        <v>4769</v>
      </c>
      <c r="K1751" t="s">
        <v>2106</v>
      </c>
      <c r="L1751" t="s">
        <v>6658</v>
      </c>
      <c r="M1751" t="s">
        <v>3147</v>
      </c>
      <c r="N1751" t="s">
        <v>2110</v>
      </c>
      <c r="O1751" t="s">
        <v>54</v>
      </c>
      <c r="P1751" t="s">
        <v>3149</v>
      </c>
      <c r="Q1751" t="s">
        <v>3616</v>
      </c>
      <c r="R1751" t="s">
        <v>2105</v>
      </c>
    </row>
    <row r="1752" spans="1:18" x14ac:dyDescent="0.25">
      <c r="A1752" s="28" t="str">
        <f t="shared" si="27"/>
        <v>00392748McCreary Co School District6519 S Highway 1651StearnsKY42635</v>
      </c>
      <c r="B1752" s="29" t="s">
        <v>8225</v>
      </c>
      <c r="C1752" t="s">
        <v>3215</v>
      </c>
      <c r="D1752" t="s">
        <v>6672</v>
      </c>
      <c r="E1752" t="s">
        <v>2106</v>
      </c>
      <c r="F1752" t="s">
        <v>4770</v>
      </c>
      <c r="G1752" t="s">
        <v>3148</v>
      </c>
      <c r="H1752" t="s">
        <v>54</v>
      </c>
      <c r="I1752" t="s">
        <v>2111</v>
      </c>
      <c r="J1752" t="s">
        <v>4769</v>
      </c>
      <c r="K1752" t="s">
        <v>2106</v>
      </c>
      <c r="L1752" t="s">
        <v>6658</v>
      </c>
      <c r="M1752" t="s">
        <v>3147</v>
      </c>
      <c r="N1752" t="s">
        <v>2110</v>
      </c>
      <c r="O1752" t="s">
        <v>54</v>
      </c>
      <c r="P1752" t="s">
        <v>3149</v>
      </c>
      <c r="Q1752" t="s">
        <v>3616</v>
      </c>
      <c r="R1752" t="s">
        <v>2105</v>
      </c>
    </row>
    <row r="1753" spans="1:18" x14ac:dyDescent="0.25">
      <c r="A1753" s="28" t="str">
        <f t="shared" si="27"/>
        <v>00392748McCreary Co School District2819 N Highway 27StearnsKY42653</v>
      </c>
      <c r="B1753" s="29" t="s">
        <v>8225</v>
      </c>
      <c r="C1753" t="s">
        <v>3215</v>
      </c>
      <c r="D1753" t="s">
        <v>6669</v>
      </c>
      <c r="E1753" t="s">
        <v>2106</v>
      </c>
      <c r="F1753" t="s">
        <v>2113</v>
      </c>
      <c r="G1753" t="s">
        <v>3148</v>
      </c>
      <c r="H1753" t="s">
        <v>54</v>
      </c>
      <c r="I1753" t="s">
        <v>2115</v>
      </c>
      <c r="J1753" t="s">
        <v>4764</v>
      </c>
      <c r="K1753" t="s">
        <v>2106</v>
      </c>
      <c r="L1753" t="s">
        <v>6658</v>
      </c>
      <c r="M1753" t="s">
        <v>3147</v>
      </c>
      <c r="N1753" t="s">
        <v>2114</v>
      </c>
      <c r="O1753" t="s">
        <v>54</v>
      </c>
      <c r="P1753" t="s">
        <v>3149</v>
      </c>
      <c r="Q1753" t="s">
        <v>3616</v>
      </c>
      <c r="R1753" t="s">
        <v>2105</v>
      </c>
    </row>
    <row r="1754" spans="1:18" x14ac:dyDescent="0.25">
      <c r="A1754" s="28" t="str">
        <f t="shared" si="27"/>
        <v>00392748McCreary Co School District2819 N Highway 27StearnsKY42653</v>
      </c>
      <c r="B1754" s="29" t="s">
        <v>8225</v>
      </c>
      <c r="C1754" t="s">
        <v>3215</v>
      </c>
      <c r="D1754" t="s">
        <v>6670</v>
      </c>
      <c r="E1754" t="s">
        <v>2106</v>
      </c>
      <c r="F1754" t="s">
        <v>2113</v>
      </c>
      <c r="G1754" t="s">
        <v>3148</v>
      </c>
      <c r="H1754" t="s">
        <v>54</v>
      </c>
      <c r="I1754" t="s">
        <v>2115</v>
      </c>
      <c r="J1754" t="s">
        <v>4764</v>
      </c>
      <c r="K1754" t="s">
        <v>2106</v>
      </c>
      <c r="L1754" t="s">
        <v>6658</v>
      </c>
      <c r="M1754" t="s">
        <v>3147</v>
      </c>
      <c r="N1754" t="s">
        <v>2114</v>
      </c>
      <c r="O1754" t="s">
        <v>54</v>
      </c>
      <c r="P1754" t="s">
        <v>3149</v>
      </c>
      <c r="Q1754" t="s">
        <v>3616</v>
      </c>
      <c r="R1754" t="s">
        <v>2105</v>
      </c>
    </row>
    <row r="1755" spans="1:18" x14ac:dyDescent="0.25">
      <c r="A1755" s="28" t="str">
        <f t="shared" si="27"/>
        <v>00392853Calhoun Elementary School755 Main StCalhounKY42327</v>
      </c>
      <c r="B1755" s="29" t="s">
        <v>8225</v>
      </c>
      <c r="C1755" t="s">
        <v>3215</v>
      </c>
      <c r="D1755" t="s">
        <v>6009</v>
      </c>
      <c r="E1755" t="s">
        <v>2117</v>
      </c>
      <c r="F1755" t="s">
        <v>2120</v>
      </c>
      <c r="G1755" t="s">
        <v>2121</v>
      </c>
      <c r="H1755" t="s">
        <v>54</v>
      </c>
      <c r="I1755" t="s">
        <v>2122</v>
      </c>
      <c r="J1755" t="s">
        <v>2119</v>
      </c>
      <c r="K1755" t="s">
        <v>2119</v>
      </c>
      <c r="L1755" t="s">
        <v>6010</v>
      </c>
      <c r="M1755" t="s">
        <v>2120</v>
      </c>
      <c r="N1755" t="s">
        <v>2121</v>
      </c>
      <c r="O1755" t="s">
        <v>54</v>
      </c>
      <c r="P1755" t="s">
        <v>2122</v>
      </c>
      <c r="Q1755" t="s">
        <v>3331</v>
      </c>
      <c r="R1755" t="s">
        <v>2118</v>
      </c>
    </row>
    <row r="1756" spans="1:18" x14ac:dyDescent="0.25">
      <c r="A1756" s="28" t="str">
        <f t="shared" si="27"/>
        <v>00392853Calhoun Elementary School755 Main StCalhounKY42327</v>
      </c>
      <c r="B1756" s="29" t="s">
        <v>8225</v>
      </c>
      <c r="C1756" t="s">
        <v>3215</v>
      </c>
      <c r="D1756" t="s">
        <v>6011</v>
      </c>
      <c r="E1756" t="s">
        <v>2117</v>
      </c>
      <c r="F1756" t="s">
        <v>2120</v>
      </c>
      <c r="G1756" t="s">
        <v>2121</v>
      </c>
      <c r="H1756" t="s">
        <v>54</v>
      </c>
      <c r="I1756" t="s">
        <v>2122</v>
      </c>
      <c r="J1756" t="s">
        <v>2119</v>
      </c>
      <c r="K1756" t="s">
        <v>2119</v>
      </c>
      <c r="L1756" t="s">
        <v>6010</v>
      </c>
      <c r="M1756" t="s">
        <v>2120</v>
      </c>
      <c r="N1756" t="s">
        <v>2121</v>
      </c>
      <c r="O1756" t="s">
        <v>54</v>
      </c>
      <c r="P1756" t="s">
        <v>2122</v>
      </c>
      <c r="Q1756" t="s">
        <v>3331</v>
      </c>
      <c r="R1756" t="s">
        <v>2118</v>
      </c>
    </row>
    <row r="1757" spans="1:18" x14ac:dyDescent="0.25">
      <c r="A1757" s="28" t="str">
        <f t="shared" si="27"/>
        <v>00392839McLean Co School DistrictPo Box 9CalhounKY42352</v>
      </c>
      <c r="B1757" s="29" t="s">
        <v>8225</v>
      </c>
      <c r="C1757" t="s">
        <v>3215</v>
      </c>
      <c r="D1757" t="s">
        <v>5857</v>
      </c>
      <c r="E1757" t="s">
        <v>2117</v>
      </c>
      <c r="F1757" t="s">
        <v>4139</v>
      </c>
      <c r="G1757" t="s">
        <v>2121</v>
      </c>
      <c r="H1757" t="s">
        <v>54</v>
      </c>
      <c r="I1757" t="s">
        <v>2126</v>
      </c>
      <c r="J1757" t="s">
        <v>2124</v>
      </c>
      <c r="K1757" t="s">
        <v>2117</v>
      </c>
      <c r="L1757" t="s">
        <v>5853</v>
      </c>
      <c r="M1757" t="s">
        <v>5320</v>
      </c>
      <c r="N1757" t="s">
        <v>2125</v>
      </c>
      <c r="O1757" t="s">
        <v>54</v>
      </c>
      <c r="P1757" t="s">
        <v>2122</v>
      </c>
      <c r="Q1757" t="s">
        <v>3331</v>
      </c>
      <c r="R1757" t="s">
        <v>2116</v>
      </c>
    </row>
    <row r="1758" spans="1:18" x14ac:dyDescent="0.25">
      <c r="A1758" s="28" t="str">
        <f t="shared" si="27"/>
        <v>00392877Livermore Elementary SchoolPo Box 9LivermoreKY42352</v>
      </c>
      <c r="B1758" s="29" t="s">
        <v>8225</v>
      </c>
      <c r="C1758" t="s">
        <v>3215</v>
      </c>
      <c r="D1758" t="s">
        <v>5977</v>
      </c>
      <c r="E1758" t="s">
        <v>2117</v>
      </c>
      <c r="F1758" t="s">
        <v>4139</v>
      </c>
      <c r="G1758" t="s">
        <v>2125</v>
      </c>
      <c r="H1758" t="s">
        <v>54</v>
      </c>
      <c r="I1758" t="s">
        <v>2126</v>
      </c>
      <c r="J1758" t="s">
        <v>2124</v>
      </c>
      <c r="K1758" t="s">
        <v>2124</v>
      </c>
      <c r="L1758" t="s">
        <v>5978</v>
      </c>
      <c r="M1758" t="s">
        <v>4139</v>
      </c>
      <c r="N1758" t="s">
        <v>2125</v>
      </c>
      <c r="O1758" t="s">
        <v>54</v>
      </c>
      <c r="P1758" t="s">
        <v>2126</v>
      </c>
      <c r="Q1758" t="s">
        <v>3331</v>
      </c>
      <c r="R1758" t="s">
        <v>2123</v>
      </c>
    </row>
    <row r="1759" spans="1:18" x14ac:dyDescent="0.25">
      <c r="A1759" s="28" t="str">
        <f t="shared" si="27"/>
        <v>00392877Livermore Elementary SchoolPo Box 9LivermoreKY42352</v>
      </c>
      <c r="B1759" s="29" t="s">
        <v>8225</v>
      </c>
      <c r="C1759" t="s">
        <v>3215</v>
      </c>
      <c r="D1759" t="s">
        <v>5979</v>
      </c>
      <c r="E1759" t="s">
        <v>2117</v>
      </c>
      <c r="F1759" t="s">
        <v>4139</v>
      </c>
      <c r="G1759" t="s">
        <v>2125</v>
      </c>
      <c r="H1759" t="s">
        <v>54</v>
      </c>
      <c r="I1759" t="s">
        <v>2126</v>
      </c>
      <c r="J1759" t="s">
        <v>2124</v>
      </c>
      <c r="K1759" t="s">
        <v>2124</v>
      </c>
      <c r="L1759" t="s">
        <v>5978</v>
      </c>
      <c r="M1759" t="s">
        <v>4139</v>
      </c>
      <c r="N1759" t="s">
        <v>2125</v>
      </c>
      <c r="O1759" t="s">
        <v>54</v>
      </c>
      <c r="P1759" t="s">
        <v>2126</v>
      </c>
      <c r="Q1759" t="s">
        <v>3331</v>
      </c>
      <c r="R1759" t="s">
        <v>2123</v>
      </c>
    </row>
    <row r="1760" spans="1:18" x14ac:dyDescent="0.25">
      <c r="A1760" s="28" t="str">
        <f t="shared" si="27"/>
        <v>00392877Livermore Elementary SchoolPo Box 9LivermoreKY42352</v>
      </c>
      <c r="B1760" s="29" t="s">
        <v>8225</v>
      </c>
      <c r="C1760" t="s">
        <v>3215</v>
      </c>
      <c r="D1760" t="s">
        <v>5980</v>
      </c>
      <c r="E1760" t="s">
        <v>2117</v>
      </c>
      <c r="F1760" t="s">
        <v>4139</v>
      </c>
      <c r="G1760" t="s">
        <v>2125</v>
      </c>
      <c r="H1760" t="s">
        <v>54</v>
      </c>
      <c r="I1760" t="s">
        <v>2126</v>
      </c>
      <c r="J1760" t="s">
        <v>2124</v>
      </c>
      <c r="K1760" t="s">
        <v>2124</v>
      </c>
      <c r="L1760" t="s">
        <v>5978</v>
      </c>
      <c r="M1760" t="s">
        <v>4139</v>
      </c>
      <c r="N1760" t="s">
        <v>2125</v>
      </c>
      <c r="O1760" t="s">
        <v>54</v>
      </c>
      <c r="P1760" t="s">
        <v>2126</v>
      </c>
      <c r="Q1760" t="s">
        <v>3331</v>
      </c>
      <c r="R1760" t="s">
        <v>2123</v>
      </c>
    </row>
    <row r="1761" spans="1:18" x14ac:dyDescent="0.25">
      <c r="A1761" s="28" t="str">
        <f t="shared" si="27"/>
        <v>00392839McLean Co School DistrictPo Box 288CalhounKY42372</v>
      </c>
      <c r="B1761" s="29" t="s">
        <v>8225</v>
      </c>
      <c r="C1761" t="s">
        <v>3215</v>
      </c>
      <c r="D1761" t="s">
        <v>5858</v>
      </c>
      <c r="E1761" t="s">
        <v>2117</v>
      </c>
      <c r="F1761" t="s">
        <v>4778</v>
      </c>
      <c r="G1761" t="s">
        <v>2121</v>
      </c>
      <c r="H1761" t="s">
        <v>54</v>
      </c>
      <c r="I1761" t="s">
        <v>2130</v>
      </c>
      <c r="J1761" t="s">
        <v>2128</v>
      </c>
      <c r="K1761" t="s">
        <v>2117</v>
      </c>
      <c r="L1761" t="s">
        <v>5853</v>
      </c>
      <c r="M1761" t="s">
        <v>5320</v>
      </c>
      <c r="N1761" t="s">
        <v>2129</v>
      </c>
      <c r="O1761" t="s">
        <v>54</v>
      </c>
      <c r="P1761" t="s">
        <v>2122</v>
      </c>
      <c r="Q1761" t="s">
        <v>3331</v>
      </c>
      <c r="R1761" t="s">
        <v>2116</v>
      </c>
    </row>
    <row r="1762" spans="1:18" x14ac:dyDescent="0.25">
      <c r="A1762" s="28" t="str">
        <f t="shared" si="27"/>
        <v>00392839McLean Co School District1859 State Route 136 ECalhounKY42327</v>
      </c>
      <c r="B1762" s="29" t="s">
        <v>8225</v>
      </c>
      <c r="C1762" t="s">
        <v>3215</v>
      </c>
      <c r="D1762" t="s">
        <v>5854</v>
      </c>
      <c r="E1762" t="s">
        <v>2117</v>
      </c>
      <c r="F1762" t="s">
        <v>4777</v>
      </c>
      <c r="G1762" t="s">
        <v>2121</v>
      </c>
      <c r="H1762" t="s">
        <v>54</v>
      </c>
      <c r="I1762" t="s">
        <v>2122</v>
      </c>
      <c r="J1762" t="s">
        <v>4776</v>
      </c>
      <c r="K1762" t="s">
        <v>2117</v>
      </c>
      <c r="L1762" t="s">
        <v>5853</v>
      </c>
      <c r="M1762" t="s">
        <v>5320</v>
      </c>
      <c r="N1762" t="s">
        <v>2121</v>
      </c>
      <c r="O1762" t="s">
        <v>54</v>
      </c>
      <c r="P1762" t="s">
        <v>2122</v>
      </c>
      <c r="Q1762" t="s">
        <v>3331</v>
      </c>
      <c r="R1762" t="s">
        <v>2116</v>
      </c>
    </row>
    <row r="1763" spans="1:18" x14ac:dyDescent="0.25">
      <c r="A1763" s="28" t="str">
        <f t="shared" si="27"/>
        <v>00392839McLean Co School District1901 State Route 136 ECalhounKY42327</v>
      </c>
      <c r="B1763" s="29" t="s">
        <v>8225</v>
      </c>
      <c r="C1763" t="s">
        <v>3215</v>
      </c>
      <c r="D1763" t="s">
        <v>5852</v>
      </c>
      <c r="E1763" t="s">
        <v>2117</v>
      </c>
      <c r="F1763" t="s">
        <v>4780</v>
      </c>
      <c r="G1763" t="s">
        <v>2121</v>
      </c>
      <c r="H1763" t="s">
        <v>54</v>
      </c>
      <c r="I1763" t="s">
        <v>2122</v>
      </c>
      <c r="J1763" t="s">
        <v>4779</v>
      </c>
      <c r="K1763" t="s">
        <v>2117</v>
      </c>
      <c r="L1763" t="s">
        <v>5853</v>
      </c>
      <c r="M1763" t="s">
        <v>5320</v>
      </c>
      <c r="N1763" t="s">
        <v>2121</v>
      </c>
      <c r="O1763" t="s">
        <v>54</v>
      </c>
      <c r="P1763" t="s">
        <v>2122</v>
      </c>
      <c r="Q1763" t="s">
        <v>3331</v>
      </c>
      <c r="R1763" t="s">
        <v>2116</v>
      </c>
    </row>
    <row r="1764" spans="1:18" x14ac:dyDescent="0.25">
      <c r="A1764" s="28" t="str">
        <f t="shared" si="27"/>
        <v>00392839McLean Co School DistrictPo Box 245CalhounKY42327</v>
      </c>
      <c r="B1764" s="29" t="s">
        <v>8225</v>
      </c>
      <c r="C1764" t="s">
        <v>3215</v>
      </c>
      <c r="D1764" t="s">
        <v>5855</v>
      </c>
      <c r="E1764" t="s">
        <v>2117</v>
      </c>
      <c r="F1764" t="s">
        <v>5320</v>
      </c>
      <c r="G1764" t="s">
        <v>2121</v>
      </c>
      <c r="H1764" t="s">
        <v>54</v>
      </c>
      <c r="I1764" t="s">
        <v>2122</v>
      </c>
      <c r="J1764" t="s">
        <v>2117</v>
      </c>
      <c r="K1764" t="s">
        <v>2117</v>
      </c>
      <c r="L1764" t="s">
        <v>5853</v>
      </c>
      <c r="M1764" t="s">
        <v>5320</v>
      </c>
      <c r="N1764" t="s">
        <v>2121</v>
      </c>
      <c r="O1764" t="s">
        <v>54</v>
      </c>
      <c r="P1764" t="s">
        <v>2122</v>
      </c>
      <c r="Q1764" t="s">
        <v>3331</v>
      </c>
      <c r="R1764" t="s">
        <v>2116</v>
      </c>
    </row>
    <row r="1765" spans="1:18" x14ac:dyDescent="0.25">
      <c r="A1765" s="28" t="str">
        <f t="shared" si="27"/>
        <v>00392839McLean Co School DistrictPo Box 245CalhounKY42327</v>
      </c>
      <c r="B1765" s="29" t="s">
        <v>8225</v>
      </c>
      <c r="C1765" t="s">
        <v>3215</v>
      </c>
      <c r="D1765" t="s">
        <v>5856</v>
      </c>
      <c r="E1765" t="s">
        <v>2117</v>
      </c>
      <c r="F1765" t="s">
        <v>5320</v>
      </c>
      <c r="G1765" t="s">
        <v>2121</v>
      </c>
      <c r="H1765" t="s">
        <v>54</v>
      </c>
      <c r="I1765" t="s">
        <v>2122</v>
      </c>
      <c r="J1765" t="s">
        <v>2117</v>
      </c>
      <c r="K1765" t="s">
        <v>2117</v>
      </c>
      <c r="L1765" t="s">
        <v>5853</v>
      </c>
      <c r="M1765" t="s">
        <v>5320</v>
      </c>
      <c r="N1765" t="s">
        <v>2121</v>
      </c>
      <c r="O1765" t="s">
        <v>54</v>
      </c>
      <c r="P1765" t="s">
        <v>2122</v>
      </c>
      <c r="Q1765" t="s">
        <v>3331</v>
      </c>
      <c r="R1765" t="s">
        <v>2116</v>
      </c>
    </row>
    <row r="1766" spans="1:18" x14ac:dyDescent="0.25">
      <c r="A1766" s="28" t="str">
        <f t="shared" si="27"/>
        <v>00392839McLean Co School DistrictPo Box 245CalhounKY42327</v>
      </c>
      <c r="B1766" s="29" t="s">
        <v>8225</v>
      </c>
      <c r="C1766" t="s">
        <v>3215</v>
      </c>
      <c r="D1766" t="s">
        <v>5859</v>
      </c>
      <c r="E1766" t="s">
        <v>2117</v>
      </c>
      <c r="F1766" t="s">
        <v>5320</v>
      </c>
      <c r="G1766" t="s">
        <v>2121</v>
      </c>
      <c r="H1766" t="s">
        <v>54</v>
      </c>
      <c r="I1766" t="s">
        <v>2122</v>
      </c>
      <c r="J1766" t="s">
        <v>2117</v>
      </c>
      <c r="K1766" t="s">
        <v>2117</v>
      </c>
      <c r="L1766" t="s">
        <v>5853</v>
      </c>
      <c r="M1766" t="s">
        <v>5320</v>
      </c>
      <c r="N1766" t="s">
        <v>2121</v>
      </c>
      <c r="O1766" t="s">
        <v>54</v>
      </c>
      <c r="P1766" t="s">
        <v>2122</v>
      </c>
      <c r="Q1766" t="s">
        <v>3331</v>
      </c>
      <c r="R1766" t="s">
        <v>2116</v>
      </c>
    </row>
    <row r="1767" spans="1:18" x14ac:dyDescent="0.25">
      <c r="A1767" s="28" t="str">
        <f t="shared" si="27"/>
        <v>00393584Meade Co School District1075 Old Ekron RdBrandenburgKY40108</v>
      </c>
      <c r="B1767" s="29" t="s">
        <v>8225</v>
      </c>
      <c r="C1767" t="s">
        <v>3215</v>
      </c>
      <c r="D1767" t="s">
        <v>5716</v>
      </c>
      <c r="E1767" t="s">
        <v>2132</v>
      </c>
      <c r="F1767" t="s">
        <v>4789</v>
      </c>
      <c r="G1767" t="s">
        <v>2136</v>
      </c>
      <c r="H1767" t="s">
        <v>54</v>
      </c>
      <c r="I1767" t="s">
        <v>2137</v>
      </c>
      <c r="J1767" t="s">
        <v>4788</v>
      </c>
      <c r="K1767" t="s">
        <v>2132</v>
      </c>
      <c r="L1767" t="s">
        <v>5712</v>
      </c>
      <c r="M1767" t="s">
        <v>3150</v>
      </c>
      <c r="N1767" t="s">
        <v>2136</v>
      </c>
      <c r="O1767" t="s">
        <v>54</v>
      </c>
      <c r="P1767" t="s">
        <v>2137</v>
      </c>
      <c r="Q1767" t="s">
        <v>3302</v>
      </c>
      <c r="R1767" t="s">
        <v>2131</v>
      </c>
    </row>
    <row r="1768" spans="1:18" x14ac:dyDescent="0.25">
      <c r="A1768" s="28" t="str">
        <f t="shared" si="27"/>
        <v>00393584Meade Co School District2615 Flaherty RdBrandenburgKY40117</v>
      </c>
      <c r="B1768" s="29" t="s">
        <v>8225</v>
      </c>
      <c r="C1768" t="s">
        <v>3215</v>
      </c>
      <c r="D1768" t="s">
        <v>5713</v>
      </c>
      <c r="E1768" t="s">
        <v>2132</v>
      </c>
      <c r="F1768" t="s">
        <v>4782</v>
      </c>
      <c r="G1768" t="s">
        <v>2136</v>
      </c>
      <c r="H1768" t="s">
        <v>54</v>
      </c>
      <c r="I1768" t="s">
        <v>2142</v>
      </c>
      <c r="J1768" t="s">
        <v>4781</v>
      </c>
      <c r="K1768" t="s">
        <v>2132</v>
      </c>
      <c r="L1768" t="s">
        <v>5712</v>
      </c>
      <c r="M1768" t="s">
        <v>3150</v>
      </c>
      <c r="N1768" t="s">
        <v>2141</v>
      </c>
      <c r="O1768" t="s">
        <v>54</v>
      </c>
      <c r="P1768" t="s">
        <v>2137</v>
      </c>
      <c r="Q1768" t="s">
        <v>3302</v>
      </c>
      <c r="R1768" t="s">
        <v>2131</v>
      </c>
    </row>
    <row r="1769" spans="1:18" x14ac:dyDescent="0.25">
      <c r="A1769" s="28" t="str">
        <f t="shared" si="27"/>
        <v>00393584Meade Co School District938 Old State RdBrandenburgKY40108</v>
      </c>
      <c r="B1769" s="29" t="s">
        <v>8225</v>
      </c>
      <c r="C1769" t="s">
        <v>3215</v>
      </c>
      <c r="D1769" t="s">
        <v>5711</v>
      </c>
      <c r="E1769" t="s">
        <v>2132</v>
      </c>
      <c r="F1769" t="s">
        <v>4784</v>
      </c>
      <c r="G1769" t="s">
        <v>2136</v>
      </c>
      <c r="H1769" t="s">
        <v>54</v>
      </c>
      <c r="I1769" t="s">
        <v>2137</v>
      </c>
      <c r="J1769" t="s">
        <v>4783</v>
      </c>
      <c r="K1769" t="s">
        <v>2132</v>
      </c>
      <c r="L1769" t="s">
        <v>5712</v>
      </c>
      <c r="M1769" t="s">
        <v>3150</v>
      </c>
      <c r="N1769" t="s">
        <v>2136</v>
      </c>
      <c r="O1769" t="s">
        <v>54</v>
      </c>
      <c r="P1769" t="s">
        <v>2137</v>
      </c>
      <c r="Q1769" t="s">
        <v>3302</v>
      </c>
      <c r="R1769" t="s">
        <v>2131</v>
      </c>
    </row>
    <row r="1770" spans="1:18" x14ac:dyDescent="0.25">
      <c r="A1770" s="28" t="str">
        <f t="shared" si="27"/>
        <v>00393584Meade Co School District1155 Old Ekron RdBrandenburgKY40108</v>
      </c>
      <c r="B1770" s="29" t="s">
        <v>8225</v>
      </c>
      <c r="C1770" t="s">
        <v>3215</v>
      </c>
      <c r="D1770" t="s">
        <v>5715</v>
      </c>
      <c r="E1770" t="s">
        <v>2132</v>
      </c>
      <c r="F1770" t="s">
        <v>3150</v>
      </c>
      <c r="G1770" t="s">
        <v>2136</v>
      </c>
      <c r="H1770" t="s">
        <v>54</v>
      </c>
      <c r="I1770" t="s">
        <v>2137</v>
      </c>
      <c r="J1770" t="s">
        <v>2132</v>
      </c>
      <c r="K1770" t="s">
        <v>2132</v>
      </c>
      <c r="L1770" t="s">
        <v>5712</v>
      </c>
      <c r="M1770" t="s">
        <v>3150</v>
      </c>
      <c r="N1770" t="s">
        <v>2136</v>
      </c>
      <c r="O1770" t="s">
        <v>54</v>
      </c>
      <c r="P1770" t="s">
        <v>2137</v>
      </c>
      <c r="Q1770" t="s">
        <v>3302</v>
      </c>
      <c r="R1770" t="s">
        <v>2131</v>
      </c>
    </row>
    <row r="1771" spans="1:18" x14ac:dyDescent="0.25">
      <c r="A1771" s="28" t="str">
        <f t="shared" si="27"/>
        <v>00393584Meade Co School District1155 Old Ekron RdBrandenburgKY40108</v>
      </c>
      <c r="B1771" s="29" t="s">
        <v>8225</v>
      </c>
      <c r="C1771" t="s">
        <v>3215</v>
      </c>
      <c r="D1771" t="s">
        <v>5717</v>
      </c>
      <c r="E1771" t="s">
        <v>2132</v>
      </c>
      <c r="F1771" t="s">
        <v>3150</v>
      </c>
      <c r="G1771" t="s">
        <v>2136</v>
      </c>
      <c r="H1771" t="s">
        <v>54</v>
      </c>
      <c r="I1771" t="s">
        <v>2137</v>
      </c>
      <c r="J1771" t="s">
        <v>2132</v>
      </c>
      <c r="K1771" t="s">
        <v>2132</v>
      </c>
      <c r="L1771" t="s">
        <v>5712</v>
      </c>
      <c r="M1771" t="s">
        <v>3150</v>
      </c>
      <c r="N1771" t="s">
        <v>2136</v>
      </c>
      <c r="O1771" t="s">
        <v>54</v>
      </c>
      <c r="P1771" t="s">
        <v>2137</v>
      </c>
      <c r="Q1771" t="s">
        <v>3302</v>
      </c>
      <c r="R1771" t="s">
        <v>2131</v>
      </c>
    </row>
    <row r="1772" spans="1:18" x14ac:dyDescent="0.25">
      <c r="A1772" s="28" t="str">
        <f t="shared" si="27"/>
        <v>00393584Meade Co School District1155 Old Ekron RdBrandenburgKY40108</v>
      </c>
      <c r="B1772" s="29" t="s">
        <v>8225</v>
      </c>
      <c r="C1772" t="s">
        <v>3215</v>
      </c>
      <c r="D1772" t="s">
        <v>5718</v>
      </c>
      <c r="E1772" t="s">
        <v>2132</v>
      </c>
      <c r="F1772" t="s">
        <v>3150</v>
      </c>
      <c r="G1772" t="s">
        <v>2136</v>
      </c>
      <c r="H1772" t="s">
        <v>54</v>
      </c>
      <c r="I1772" t="s">
        <v>2137</v>
      </c>
      <c r="J1772" t="s">
        <v>2132</v>
      </c>
      <c r="K1772" t="s">
        <v>2132</v>
      </c>
      <c r="L1772" t="s">
        <v>5712</v>
      </c>
      <c r="M1772" t="s">
        <v>3150</v>
      </c>
      <c r="N1772" t="s">
        <v>2136</v>
      </c>
      <c r="O1772" t="s">
        <v>54</v>
      </c>
      <c r="P1772" t="s">
        <v>2137</v>
      </c>
      <c r="Q1772" t="s">
        <v>3302</v>
      </c>
      <c r="R1772" t="s">
        <v>2131</v>
      </c>
    </row>
    <row r="1773" spans="1:18" x14ac:dyDescent="0.25">
      <c r="A1773" s="28" t="str">
        <f t="shared" si="27"/>
        <v>00393584Meade Co School District1085 Old Ekron RdBrandenburgKY40108</v>
      </c>
      <c r="B1773" s="29" t="s">
        <v>8225</v>
      </c>
      <c r="C1773" t="s">
        <v>3215</v>
      </c>
      <c r="D1773" t="s">
        <v>5714</v>
      </c>
      <c r="E1773" t="s">
        <v>2132</v>
      </c>
      <c r="F1773" t="s">
        <v>4786</v>
      </c>
      <c r="G1773" t="s">
        <v>2136</v>
      </c>
      <c r="H1773" t="s">
        <v>54</v>
      </c>
      <c r="I1773" t="s">
        <v>2137</v>
      </c>
      <c r="J1773" t="s">
        <v>4785</v>
      </c>
      <c r="K1773" t="s">
        <v>2132</v>
      </c>
      <c r="L1773" t="s">
        <v>5712</v>
      </c>
      <c r="M1773" t="s">
        <v>3150</v>
      </c>
      <c r="N1773" t="s">
        <v>2136</v>
      </c>
      <c r="O1773" t="s">
        <v>54</v>
      </c>
      <c r="P1773" t="s">
        <v>2137</v>
      </c>
      <c r="Q1773" t="s">
        <v>3302</v>
      </c>
      <c r="R1773" t="s">
        <v>2131</v>
      </c>
    </row>
    <row r="1774" spans="1:18" x14ac:dyDescent="0.25">
      <c r="A1774" s="28" t="str">
        <f t="shared" si="27"/>
        <v>00393699Menifee Co School DistrictPo Box 39FrenchburgKY40316</v>
      </c>
      <c r="B1774" s="29" t="s">
        <v>8225</v>
      </c>
      <c r="C1774" t="s">
        <v>3215</v>
      </c>
      <c r="D1774" t="s">
        <v>5948</v>
      </c>
      <c r="E1774" t="s">
        <v>2151</v>
      </c>
      <c r="F1774" t="s">
        <v>4143</v>
      </c>
      <c r="G1774" t="s">
        <v>2159</v>
      </c>
      <c r="H1774" t="s">
        <v>54</v>
      </c>
      <c r="I1774" t="s">
        <v>2155</v>
      </c>
      <c r="J1774" t="s">
        <v>2153</v>
      </c>
      <c r="K1774" t="s">
        <v>2151</v>
      </c>
      <c r="L1774" t="s">
        <v>5946</v>
      </c>
      <c r="M1774" t="s">
        <v>5321</v>
      </c>
      <c r="N1774" t="s">
        <v>2154</v>
      </c>
      <c r="O1774" t="s">
        <v>54</v>
      </c>
      <c r="P1774" t="s">
        <v>2160</v>
      </c>
      <c r="Q1774" t="s">
        <v>3296</v>
      </c>
      <c r="R1774" t="s">
        <v>2150</v>
      </c>
    </row>
    <row r="1775" spans="1:18" x14ac:dyDescent="0.25">
      <c r="A1775" s="28" t="str">
        <f t="shared" si="27"/>
        <v>00393699Menifee Co School DistrictPo Box 39FrenchburgKY40316</v>
      </c>
      <c r="B1775" s="29" t="s">
        <v>8225</v>
      </c>
      <c r="C1775" t="s">
        <v>3215</v>
      </c>
      <c r="D1775" t="s">
        <v>5953</v>
      </c>
      <c r="E1775" t="s">
        <v>2151</v>
      </c>
      <c r="F1775" t="s">
        <v>4143</v>
      </c>
      <c r="G1775" t="s">
        <v>2159</v>
      </c>
      <c r="H1775" t="s">
        <v>54</v>
      </c>
      <c r="I1775" t="s">
        <v>2155</v>
      </c>
      <c r="J1775" t="s">
        <v>2153</v>
      </c>
      <c r="K1775" t="s">
        <v>2151</v>
      </c>
      <c r="L1775" t="s">
        <v>5946</v>
      </c>
      <c r="M1775" t="s">
        <v>5321</v>
      </c>
      <c r="N1775" t="s">
        <v>2154</v>
      </c>
      <c r="O1775" t="s">
        <v>54</v>
      </c>
      <c r="P1775" t="s">
        <v>2160</v>
      </c>
      <c r="Q1775" t="s">
        <v>3296</v>
      </c>
      <c r="R1775" t="s">
        <v>2150</v>
      </c>
    </row>
    <row r="1776" spans="1:18" x14ac:dyDescent="0.25">
      <c r="A1776" s="28" t="str">
        <f t="shared" si="27"/>
        <v>00393704Botts Elementary SchoolPo Box 39DennistonKY40316</v>
      </c>
      <c r="B1776" s="29" t="s">
        <v>8225</v>
      </c>
      <c r="C1776" t="s">
        <v>3215</v>
      </c>
      <c r="D1776" t="s">
        <v>5670</v>
      </c>
      <c r="E1776" t="s">
        <v>2151</v>
      </c>
      <c r="F1776" t="s">
        <v>4143</v>
      </c>
      <c r="G1776" t="s">
        <v>2154</v>
      </c>
      <c r="H1776" t="s">
        <v>54</v>
      </c>
      <c r="I1776" t="s">
        <v>2155</v>
      </c>
      <c r="J1776" t="s">
        <v>2153</v>
      </c>
      <c r="K1776" t="s">
        <v>2153</v>
      </c>
      <c r="L1776" t="s">
        <v>5671</v>
      </c>
      <c r="M1776" t="s">
        <v>4143</v>
      </c>
      <c r="N1776" t="s">
        <v>2154</v>
      </c>
      <c r="O1776" t="s">
        <v>54</v>
      </c>
      <c r="P1776" t="s">
        <v>2155</v>
      </c>
      <c r="Q1776" t="s">
        <v>3296</v>
      </c>
      <c r="R1776" t="s">
        <v>2152</v>
      </c>
    </row>
    <row r="1777" spans="1:18" x14ac:dyDescent="0.25">
      <c r="A1777" s="28" t="str">
        <f t="shared" si="27"/>
        <v>00393704Botts Elementary SchoolPo Box 39DennistonKY40316</v>
      </c>
      <c r="B1777" s="29" t="s">
        <v>8225</v>
      </c>
      <c r="C1777" t="s">
        <v>3215</v>
      </c>
      <c r="D1777" t="s">
        <v>5672</v>
      </c>
      <c r="E1777" t="s">
        <v>2151</v>
      </c>
      <c r="F1777" t="s">
        <v>4143</v>
      </c>
      <c r="G1777" t="s">
        <v>2154</v>
      </c>
      <c r="H1777" t="s">
        <v>54</v>
      </c>
      <c r="I1777" t="s">
        <v>2155</v>
      </c>
      <c r="J1777" t="s">
        <v>2153</v>
      </c>
      <c r="K1777" t="s">
        <v>2153</v>
      </c>
      <c r="L1777" t="s">
        <v>5671</v>
      </c>
      <c r="M1777" t="s">
        <v>4143</v>
      </c>
      <c r="N1777" t="s">
        <v>2154</v>
      </c>
      <c r="O1777" t="s">
        <v>54</v>
      </c>
      <c r="P1777" t="s">
        <v>2155</v>
      </c>
      <c r="Q1777" t="s">
        <v>3296</v>
      </c>
      <c r="R1777" t="s">
        <v>2152</v>
      </c>
    </row>
    <row r="1778" spans="1:18" x14ac:dyDescent="0.25">
      <c r="A1778" s="28" t="str">
        <f t="shared" si="27"/>
        <v>00393704Botts Elementary SchoolPo Box 39DennistonKY40316</v>
      </c>
      <c r="B1778" s="29" t="s">
        <v>8225</v>
      </c>
      <c r="C1778" t="s">
        <v>3215</v>
      </c>
      <c r="D1778" t="s">
        <v>5673</v>
      </c>
      <c r="E1778" t="s">
        <v>2151</v>
      </c>
      <c r="F1778" t="s">
        <v>4143</v>
      </c>
      <c r="G1778" t="s">
        <v>2154</v>
      </c>
      <c r="H1778" t="s">
        <v>54</v>
      </c>
      <c r="I1778" t="s">
        <v>2155</v>
      </c>
      <c r="J1778" t="s">
        <v>2153</v>
      </c>
      <c r="K1778" t="s">
        <v>2153</v>
      </c>
      <c r="L1778" t="s">
        <v>5671</v>
      </c>
      <c r="M1778" t="s">
        <v>4143</v>
      </c>
      <c r="N1778" t="s">
        <v>2154</v>
      </c>
      <c r="O1778" t="s">
        <v>54</v>
      </c>
      <c r="P1778" t="s">
        <v>2155</v>
      </c>
      <c r="Q1778" t="s">
        <v>3296</v>
      </c>
      <c r="R1778" t="s">
        <v>2152</v>
      </c>
    </row>
    <row r="1779" spans="1:18" x14ac:dyDescent="0.25">
      <c r="A1779" s="28" t="str">
        <f t="shared" si="27"/>
        <v>00393699Menifee Co School District6969 Tarr Ridge RdFrenchburgKY40322</v>
      </c>
      <c r="B1779" s="29" t="s">
        <v>8225</v>
      </c>
      <c r="C1779" t="s">
        <v>3215</v>
      </c>
      <c r="D1779" t="s">
        <v>5950</v>
      </c>
      <c r="E1779" t="s">
        <v>2151</v>
      </c>
      <c r="F1779" t="s">
        <v>4793</v>
      </c>
      <c r="G1779" t="s">
        <v>2159</v>
      </c>
      <c r="H1779" t="s">
        <v>54</v>
      </c>
      <c r="I1779" t="s">
        <v>2160</v>
      </c>
      <c r="J1779" t="s">
        <v>4792</v>
      </c>
      <c r="K1779" t="s">
        <v>2151</v>
      </c>
      <c r="L1779" t="s">
        <v>5946</v>
      </c>
      <c r="M1779" t="s">
        <v>5321</v>
      </c>
      <c r="N1779" t="s">
        <v>2159</v>
      </c>
      <c r="O1779" t="s">
        <v>54</v>
      </c>
      <c r="P1779" t="s">
        <v>2160</v>
      </c>
      <c r="Q1779" t="s">
        <v>3296</v>
      </c>
      <c r="R1779" t="s">
        <v>2150</v>
      </c>
    </row>
    <row r="1780" spans="1:18" x14ac:dyDescent="0.25">
      <c r="A1780" s="28" t="str">
        <f t="shared" si="27"/>
        <v>00393699Menifee Co School District119 Indian Creek RdFrenchburgKY40322</v>
      </c>
      <c r="B1780" s="29" t="s">
        <v>8225</v>
      </c>
      <c r="C1780" t="s">
        <v>3215</v>
      </c>
      <c r="D1780" t="s">
        <v>5947</v>
      </c>
      <c r="E1780" t="s">
        <v>2151</v>
      </c>
      <c r="F1780" t="s">
        <v>4791</v>
      </c>
      <c r="G1780" t="s">
        <v>2159</v>
      </c>
      <c r="H1780" t="s">
        <v>54</v>
      </c>
      <c r="I1780" t="s">
        <v>2160</v>
      </c>
      <c r="J1780" t="s">
        <v>4790</v>
      </c>
      <c r="K1780" t="s">
        <v>2151</v>
      </c>
      <c r="L1780" t="s">
        <v>5946</v>
      </c>
      <c r="M1780" t="s">
        <v>5321</v>
      </c>
      <c r="N1780" t="s">
        <v>2159</v>
      </c>
      <c r="O1780" t="s">
        <v>54</v>
      </c>
      <c r="P1780" t="s">
        <v>2160</v>
      </c>
      <c r="Q1780" t="s">
        <v>3296</v>
      </c>
      <c r="R1780" t="s">
        <v>2150</v>
      </c>
    </row>
    <row r="1781" spans="1:18" x14ac:dyDescent="0.25">
      <c r="A1781" s="28" t="str">
        <f t="shared" si="27"/>
        <v>00393699Menifee Co School DistrictPo Box 110FrenchburgKY40322</v>
      </c>
      <c r="B1781" s="29" t="s">
        <v>8225</v>
      </c>
      <c r="C1781" t="s">
        <v>3215</v>
      </c>
      <c r="D1781" t="s">
        <v>5945</v>
      </c>
      <c r="E1781" t="s">
        <v>2151</v>
      </c>
      <c r="F1781" t="s">
        <v>5321</v>
      </c>
      <c r="G1781" t="s">
        <v>2159</v>
      </c>
      <c r="H1781" t="s">
        <v>54</v>
      </c>
      <c r="I1781" t="s">
        <v>2160</v>
      </c>
      <c r="J1781" t="s">
        <v>2151</v>
      </c>
      <c r="K1781" t="s">
        <v>2151</v>
      </c>
      <c r="L1781" t="s">
        <v>5946</v>
      </c>
      <c r="M1781" t="s">
        <v>5321</v>
      </c>
      <c r="N1781" t="s">
        <v>2159</v>
      </c>
      <c r="O1781" t="s">
        <v>54</v>
      </c>
      <c r="P1781" t="s">
        <v>2160</v>
      </c>
      <c r="Q1781" t="s">
        <v>3296</v>
      </c>
      <c r="R1781" t="s">
        <v>2150</v>
      </c>
    </row>
    <row r="1782" spans="1:18" x14ac:dyDescent="0.25">
      <c r="A1782" s="28" t="str">
        <f t="shared" si="27"/>
        <v>00393699Menifee Co School DistrictPo Box 110FrenchburgKY40322</v>
      </c>
      <c r="B1782" s="29" t="s">
        <v>8225</v>
      </c>
      <c r="C1782" t="s">
        <v>3215</v>
      </c>
      <c r="D1782" t="s">
        <v>5951</v>
      </c>
      <c r="E1782" t="s">
        <v>2151</v>
      </c>
      <c r="F1782" t="s">
        <v>5321</v>
      </c>
      <c r="G1782" t="s">
        <v>2159</v>
      </c>
      <c r="H1782" t="s">
        <v>54</v>
      </c>
      <c r="I1782" t="s">
        <v>2160</v>
      </c>
      <c r="J1782" t="s">
        <v>2151</v>
      </c>
      <c r="K1782" t="s">
        <v>2151</v>
      </c>
      <c r="L1782" t="s">
        <v>5946</v>
      </c>
      <c r="M1782" t="s">
        <v>5321</v>
      </c>
      <c r="N1782" t="s">
        <v>2159</v>
      </c>
      <c r="O1782" t="s">
        <v>54</v>
      </c>
      <c r="P1782" t="s">
        <v>2160</v>
      </c>
      <c r="Q1782" t="s">
        <v>3296</v>
      </c>
      <c r="R1782" t="s">
        <v>2150</v>
      </c>
    </row>
    <row r="1783" spans="1:18" x14ac:dyDescent="0.25">
      <c r="A1783" s="28" t="str">
        <f t="shared" si="27"/>
        <v>00393699Menifee Co School District57 Indian Creek RdFrenchburgKY40322</v>
      </c>
      <c r="B1783" s="29" t="s">
        <v>8225</v>
      </c>
      <c r="C1783" t="s">
        <v>3215</v>
      </c>
      <c r="D1783" t="s">
        <v>5949</v>
      </c>
      <c r="E1783" t="s">
        <v>2151</v>
      </c>
      <c r="F1783" t="s">
        <v>2158</v>
      </c>
      <c r="G1783" t="s">
        <v>2159</v>
      </c>
      <c r="H1783" t="s">
        <v>54</v>
      </c>
      <c r="I1783" t="s">
        <v>2160</v>
      </c>
      <c r="J1783" t="s">
        <v>2157</v>
      </c>
      <c r="K1783" t="s">
        <v>2151</v>
      </c>
      <c r="L1783" t="s">
        <v>5946</v>
      </c>
      <c r="M1783" t="s">
        <v>5321</v>
      </c>
      <c r="N1783" t="s">
        <v>2159</v>
      </c>
      <c r="O1783" t="s">
        <v>54</v>
      </c>
      <c r="P1783" t="s">
        <v>2160</v>
      </c>
      <c r="Q1783" t="s">
        <v>3296</v>
      </c>
      <c r="R1783" t="s">
        <v>2150</v>
      </c>
    </row>
    <row r="1784" spans="1:18" x14ac:dyDescent="0.25">
      <c r="A1784" s="28" t="str">
        <f t="shared" si="27"/>
        <v>00393699Menifee Co School District57 Indian Creek RdFrenchburgKY40322</v>
      </c>
      <c r="B1784" s="29" t="s">
        <v>8225</v>
      </c>
      <c r="C1784" t="s">
        <v>3215</v>
      </c>
      <c r="D1784" t="s">
        <v>5952</v>
      </c>
      <c r="E1784" t="s">
        <v>2151</v>
      </c>
      <c r="F1784" t="s">
        <v>2158</v>
      </c>
      <c r="G1784" t="s">
        <v>2159</v>
      </c>
      <c r="H1784" t="s">
        <v>54</v>
      </c>
      <c r="I1784" t="s">
        <v>2160</v>
      </c>
      <c r="J1784" t="s">
        <v>2157</v>
      </c>
      <c r="K1784" t="s">
        <v>2151</v>
      </c>
      <c r="L1784" t="s">
        <v>5946</v>
      </c>
      <c r="M1784" t="s">
        <v>5321</v>
      </c>
      <c r="N1784" t="s">
        <v>2159</v>
      </c>
      <c r="O1784" t="s">
        <v>54</v>
      </c>
      <c r="P1784" t="s">
        <v>2160</v>
      </c>
      <c r="Q1784" t="s">
        <v>3296</v>
      </c>
      <c r="R1784" t="s">
        <v>2150</v>
      </c>
    </row>
    <row r="1785" spans="1:18" x14ac:dyDescent="0.25">
      <c r="A1785" s="28" t="str">
        <f t="shared" si="27"/>
        <v>00393728Menifee Elementary K-8 School57 Indian Creek RdFrenchburgKY40322</v>
      </c>
      <c r="B1785" s="29" t="s">
        <v>8225</v>
      </c>
      <c r="C1785" t="s">
        <v>3215</v>
      </c>
      <c r="D1785" t="s">
        <v>7920</v>
      </c>
      <c r="E1785" t="s">
        <v>2151</v>
      </c>
      <c r="F1785" t="s">
        <v>2158</v>
      </c>
      <c r="G1785" t="s">
        <v>2159</v>
      </c>
      <c r="H1785" t="s">
        <v>54</v>
      </c>
      <c r="I1785" t="s">
        <v>2160</v>
      </c>
      <c r="J1785" t="s">
        <v>2157</v>
      </c>
      <c r="K1785" t="s">
        <v>2157</v>
      </c>
      <c r="L1785" t="s">
        <v>7921</v>
      </c>
      <c r="M1785" t="s">
        <v>2158</v>
      </c>
      <c r="N1785" t="s">
        <v>2159</v>
      </c>
      <c r="O1785" t="s">
        <v>54</v>
      </c>
      <c r="P1785" t="s">
        <v>2160</v>
      </c>
      <c r="Q1785" t="s">
        <v>3296</v>
      </c>
      <c r="R1785" t="s">
        <v>2156</v>
      </c>
    </row>
    <row r="1786" spans="1:18" x14ac:dyDescent="0.25">
      <c r="A1786" s="28" t="str">
        <f t="shared" si="27"/>
        <v>00393807Mercer Co School District937 Moberly RdHarrodsburgKY40330</v>
      </c>
      <c r="B1786" s="29" t="s">
        <v>8225</v>
      </c>
      <c r="C1786" t="s">
        <v>3215</v>
      </c>
      <c r="D1786" t="s">
        <v>5540</v>
      </c>
      <c r="E1786" t="s">
        <v>2162</v>
      </c>
      <c r="F1786" t="s">
        <v>4801</v>
      </c>
      <c r="G1786" t="s">
        <v>2166</v>
      </c>
      <c r="H1786" t="s">
        <v>54</v>
      </c>
      <c r="I1786" t="s">
        <v>2167</v>
      </c>
      <c r="J1786" t="s">
        <v>4800</v>
      </c>
      <c r="K1786" t="s">
        <v>2162</v>
      </c>
      <c r="L1786" t="s">
        <v>5534</v>
      </c>
      <c r="M1786" t="s">
        <v>3151</v>
      </c>
      <c r="N1786" t="s">
        <v>2166</v>
      </c>
      <c r="O1786" t="s">
        <v>54</v>
      </c>
      <c r="P1786" t="s">
        <v>2167</v>
      </c>
      <c r="Q1786" t="s">
        <v>3315</v>
      </c>
      <c r="R1786" t="s">
        <v>2161</v>
      </c>
    </row>
    <row r="1787" spans="1:18" x14ac:dyDescent="0.25">
      <c r="A1787" s="28" t="str">
        <f t="shared" si="27"/>
        <v>00393807Mercer Co School District937 Moberly RdHarrodsburgKY40330</v>
      </c>
      <c r="B1787" s="29" t="s">
        <v>8225</v>
      </c>
      <c r="C1787" t="s">
        <v>3215</v>
      </c>
      <c r="D1787" t="s">
        <v>5541</v>
      </c>
      <c r="E1787" t="s">
        <v>2162</v>
      </c>
      <c r="F1787" t="s">
        <v>4801</v>
      </c>
      <c r="G1787" t="s">
        <v>2166</v>
      </c>
      <c r="H1787" t="s">
        <v>54</v>
      </c>
      <c r="I1787" t="s">
        <v>2167</v>
      </c>
      <c r="J1787" t="s">
        <v>4800</v>
      </c>
      <c r="K1787" t="s">
        <v>2162</v>
      </c>
      <c r="L1787" t="s">
        <v>5534</v>
      </c>
      <c r="M1787" t="s">
        <v>3151</v>
      </c>
      <c r="N1787" t="s">
        <v>2166</v>
      </c>
      <c r="O1787" t="s">
        <v>54</v>
      </c>
      <c r="P1787" t="s">
        <v>2167</v>
      </c>
      <c r="Q1787" t="s">
        <v>3315</v>
      </c>
      <c r="R1787" t="s">
        <v>2161</v>
      </c>
    </row>
    <row r="1788" spans="1:18" x14ac:dyDescent="0.25">
      <c r="A1788" s="28" t="str">
        <f t="shared" ref="A1788:A1851" si="28">R1788&amp;K1788&amp;F1788&amp;G1788&amp;H1788&amp;I1788</f>
        <v>00393807Mercer Co School District530 Perryville StHarrodsburgKY40330</v>
      </c>
      <c r="B1788" s="29" t="s">
        <v>8225</v>
      </c>
      <c r="C1788" t="s">
        <v>3215</v>
      </c>
      <c r="D1788" t="s">
        <v>5535</v>
      </c>
      <c r="E1788" t="s">
        <v>2162</v>
      </c>
      <c r="F1788" t="s">
        <v>3151</v>
      </c>
      <c r="G1788" t="s">
        <v>2166</v>
      </c>
      <c r="H1788" t="s">
        <v>54</v>
      </c>
      <c r="I1788" t="s">
        <v>2167</v>
      </c>
      <c r="J1788" t="s">
        <v>4799</v>
      </c>
      <c r="K1788" t="s">
        <v>2162</v>
      </c>
      <c r="L1788" t="s">
        <v>5534</v>
      </c>
      <c r="M1788" t="s">
        <v>3151</v>
      </c>
      <c r="N1788" t="s">
        <v>2166</v>
      </c>
      <c r="O1788" t="s">
        <v>54</v>
      </c>
      <c r="P1788" t="s">
        <v>2167</v>
      </c>
      <c r="Q1788" t="s">
        <v>3315</v>
      </c>
      <c r="R1788" t="s">
        <v>2161</v>
      </c>
    </row>
    <row r="1789" spans="1:18" x14ac:dyDescent="0.25">
      <c r="A1789" s="28" t="str">
        <f t="shared" si="28"/>
        <v>00393807Mercer Co School District1101 Moberly RdHarrodsburgKY40330</v>
      </c>
      <c r="B1789" s="29" t="s">
        <v>8225</v>
      </c>
      <c r="C1789" t="s">
        <v>3215</v>
      </c>
      <c r="D1789" t="s">
        <v>5538</v>
      </c>
      <c r="E1789" t="s">
        <v>2162</v>
      </c>
      <c r="F1789" t="s">
        <v>4796</v>
      </c>
      <c r="G1789" t="s">
        <v>2166</v>
      </c>
      <c r="H1789" t="s">
        <v>54</v>
      </c>
      <c r="I1789" t="s">
        <v>2167</v>
      </c>
      <c r="J1789" t="s">
        <v>4795</v>
      </c>
      <c r="K1789" t="s">
        <v>2162</v>
      </c>
      <c r="L1789" t="s">
        <v>5534</v>
      </c>
      <c r="M1789" t="s">
        <v>3151</v>
      </c>
      <c r="N1789" t="s">
        <v>2166</v>
      </c>
      <c r="O1789" t="s">
        <v>54</v>
      </c>
      <c r="P1789" t="s">
        <v>2167</v>
      </c>
      <c r="Q1789" t="s">
        <v>3315</v>
      </c>
      <c r="R1789" t="s">
        <v>2161</v>
      </c>
    </row>
    <row r="1790" spans="1:18" x14ac:dyDescent="0.25">
      <c r="A1790" s="28" t="str">
        <f t="shared" si="28"/>
        <v>00393807Mercer Co School District1101 Moberly RdHarrodsburgKY40330</v>
      </c>
      <c r="B1790" s="29" t="s">
        <v>8225</v>
      </c>
      <c r="C1790" t="s">
        <v>3215</v>
      </c>
      <c r="D1790" t="s">
        <v>5542</v>
      </c>
      <c r="E1790" t="s">
        <v>2162</v>
      </c>
      <c r="F1790" t="s">
        <v>4796</v>
      </c>
      <c r="G1790" t="s">
        <v>2166</v>
      </c>
      <c r="H1790" t="s">
        <v>54</v>
      </c>
      <c r="I1790" t="s">
        <v>2167</v>
      </c>
      <c r="J1790" t="s">
        <v>4795</v>
      </c>
      <c r="K1790" t="s">
        <v>2162</v>
      </c>
      <c r="L1790" t="s">
        <v>5534</v>
      </c>
      <c r="M1790" t="s">
        <v>3151</v>
      </c>
      <c r="N1790" t="s">
        <v>2166</v>
      </c>
      <c r="O1790" t="s">
        <v>54</v>
      </c>
      <c r="P1790" t="s">
        <v>2167</v>
      </c>
      <c r="Q1790" t="s">
        <v>3315</v>
      </c>
      <c r="R1790" t="s">
        <v>2161</v>
      </c>
    </row>
    <row r="1791" spans="1:18" x14ac:dyDescent="0.25">
      <c r="A1791" s="28" t="str">
        <f t="shared" si="28"/>
        <v>00393807Mercer Co School District1101 Moberly RdHarrodsburgKY40330</v>
      </c>
      <c r="B1791" s="29" t="s">
        <v>8225</v>
      </c>
      <c r="C1791" t="s">
        <v>3215</v>
      </c>
      <c r="D1791" t="s">
        <v>5543</v>
      </c>
      <c r="E1791" t="s">
        <v>2162</v>
      </c>
      <c r="F1791" t="s">
        <v>4796</v>
      </c>
      <c r="G1791" t="s">
        <v>2166</v>
      </c>
      <c r="H1791" t="s">
        <v>54</v>
      </c>
      <c r="I1791" t="s">
        <v>2167</v>
      </c>
      <c r="J1791" t="s">
        <v>4795</v>
      </c>
      <c r="K1791" t="s">
        <v>2162</v>
      </c>
      <c r="L1791" t="s">
        <v>5534</v>
      </c>
      <c r="M1791" t="s">
        <v>3151</v>
      </c>
      <c r="N1791" t="s">
        <v>2166</v>
      </c>
      <c r="O1791" t="s">
        <v>54</v>
      </c>
      <c r="P1791" t="s">
        <v>2167</v>
      </c>
      <c r="Q1791" t="s">
        <v>3315</v>
      </c>
      <c r="R1791" t="s">
        <v>2161</v>
      </c>
    </row>
    <row r="1792" spans="1:18" x14ac:dyDescent="0.25">
      <c r="A1792" s="28" t="str">
        <f t="shared" si="28"/>
        <v>00393807Mercer Co School District530 Perryville StHarrodsburgKY40330</v>
      </c>
      <c r="B1792" s="29" t="s">
        <v>8225</v>
      </c>
      <c r="C1792" t="s">
        <v>3215</v>
      </c>
      <c r="D1792" t="s">
        <v>5537</v>
      </c>
      <c r="E1792" t="s">
        <v>2162</v>
      </c>
      <c r="F1792" t="s">
        <v>3151</v>
      </c>
      <c r="G1792" t="s">
        <v>2166</v>
      </c>
      <c r="H1792" t="s">
        <v>54</v>
      </c>
      <c r="I1792" t="s">
        <v>2167</v>
      </c>
      <c r="J1792" t="s">
        <v>2162</v>
      </c>
      <c r="K1792" t="s">
        <v>2162</v>
      </c>
      <c r="L1792" t="s">
        <v>5534</v>
      </c>
      <c r="M1792" t="s">
        <v>3151</v>
      </c>
      <c r="N1792" t="s">
        <v>2166</v>
      </c>
      <c r="O1792" t="s">
        <v>54</v>
      </c>
      <c r="P1792" t="s">
        <v>2167</v>
      </c>
      <c r="Q1792" t="s">
        <v>3315</v>
      </c>
      <c r="R1792" t="s">
        <v>2161</v>
      </c>
    </row>
    <row r="1793" spans="1:18" x14ac:dyDescent="0.25">
      <c r="A1793" s="28" t="str">
        <f t="shared" si="28"/>
        <v>00393807Mercer Co School District530 Perryville StHarrodsburgKY40330</v>
      </c>
      <c r="B1793" s="29" t="s">
        <v>8225</v>
      </c>
      <c r="C1793" t="s">
        <v>3215</v>
      </c>
      <c r="D1793" t="s">
        <v>5539</v>
      </c>
      <c r="E1793" t="s">
        <v>2162</v>
      </c>
      <c r="F1793" t="s">
        <v>3151</v>
      </c>
      <c r="G1793" t="s">
        <v>2166</v>
      </c>
      <c r="H1793" t="s">
        <v>54</v>
      </c>
      <c r="I1793" t="s">
        <v>2167</v>
      </c>
      <c r="J1793" t="s">
        <v>2162</v>
      </c>
      <c r="K1793" t="s">
        <v>2162</v>
      </c>
      <c r="L1793" t="s">
        <v>5534</v>
      </c>
      <c r="M1793" t="s">
        <v>3151</v>
      </c>
      <c r="N1793" t="s">
        <v>2166</v>
      </c>
      <c r="O1793" t="s">
        <v>54</v>
      </c>
      <c r="P1793" t="s">
        <v>2167</v>
      </c>
      <c r="Q1793" t="s">
        <v>3315</v>
      </c>
      <c r="R1793" t="s">
        <v>2161</v>
      </c>
    </row>
    <row r="1794" spans="1:18" x14ac:dyDescent="0.25">
      <c r="A1794" s="28" t="str">
        <f t="shared" si="28"/>
        <v>00393807Mercer Co School District530 Perryville StHarrodsburgKY40330</v>
      </c>
      <c r="B1794" s="29" t="s">
        <v>8225</v>
      </c>
      <c r="C1794" t="s">
        <v>3215</v>
      </c>
      <c r="D1794" t="s">
        <v>5544</v>
      </c>
      <c r="E1794" t="s">
        <v>2162</v>
      </c>
      <c r="F1794" t="s">
        <v>3151</v>
      </c>
      <c r="G1794" t="s">
        <v>2166</v>
      </c>
      <c r="H1794" t="s">
        <v>54</v>
      </c>
      <c r="I1794" t="s">
        <v>2167</v>
      </c>
      <c r="J1794" t="s">
        <v>2162</v>
      </c>
      <c r="K1794" t="s">
        <v>2162</v>
      </c>
      <c r="L1794" t="s">
        <v>5534</v>
      </c>
      <c r="M1794" t="s">
        <v>3151</v>
      </c>
      <c r="N1794" t="s">
        <v>2166</v>
      </c>
      <c r="O1794" t="s">
        <v>54</v>
      </c>
      <c r="P1794" t="s">
        <v>2167</v>
      </c>
      <c r="Q1794" t="s">
        <v>3315</v>
      </c>
      <c r="R1794" t="s">
        <v>2161</v>
      </c>
    </row>
    <row r="1795" spans="1:18" x14ac:dyDescent="0.25">
      <c r="A1795" s="28" t="str">
        <f t="shared" si="28"/>
        <v>00393807Mercer Co School District1124 Moberly RdHarrodsburgKY40330</v>
      </c>
      <c r="B1795" s="29" t="s">
        <v>8225</v>
      </c>
      <c r="C1795" t="s">
        <v>3215</v>
      </c>
      <c r="D1795" t="s">
        <v>5533</v>
      </c>
      <c r="E1795" t="s">
        <v>2162</v>
      </c>
      <c r="F1795" t="s">
        <v>4798</v>
      </c>
      <c r="G1795" t="s">
        <v>2166</v>
      </c>
      <c r="H1795" t="s">
        <v>54</v>
      </c>
      <c r="I1795" t="s">
        <v>2167</v>
      </c>
      <c r="J1795" t="s">
        <v>4797</v>
      </c>
      <c r="K1795" t="s">
        <v>2162</v>
      </c>
      <c r="L1795" t="s">
        <v>5534</v>
      </c>
      <c r="M1795" t="s">
        <v>3151</v>
      </c>
      <c r="N1795" t="s">
        <v>2166</v>
      </c>
      <c r="O1795" t="s">
        <v>54</v>
      </c>
      <c r="P1795" t="s">
        <v>2167</v>
      </c>
      <c r="Q1795" t="s">
        <v>3315</v>
      </c>
      <c r="R1795" t="s">
        <v>2161</v>
      </c>
    </row>
    <row r="1796" spans="1:18" x14ac:dyDescent="0.25">
      <c r="A1796" s="28" t="str">
        <f t="shared" si="28"/>
        <v>00393807Mercer Co School District530 Perryville StHarrodsburgKY40330</v>
      </c>
      <c r="B1796" s="29" t="s">
        <v>8225</v>
      </c>
      <c r="C1796" t="s">
        <v>3215</v>
      </c>
      <c r="D1796" t="s">
        <v>5536</v>
      </c>
      <c r="E1796" t="s">
        <v>2162</v>
      </c>
      <c r="F1796" t="s">
        <v>3151</v>
      </c>
      <c r="G1796" t="s">
        <v>2166</v>
      </c>
      <c r="H1796" t="s">
        <v>54</v>
      </c>
      <c r="I1796" t="s">
        <v>2167</v>
      </c>
      <c r="J1796" t="s">
        <v>4794</v>
      </c>
      <c r="K1796" t="s">
        <v>2162</v>
      </c>
      <c r="L1796" t="s">
        <v>5534</v>
      </c>
      <c r="M1796" t="s">
        <v>3151</v>
      </c>
      <c r="N1796" t="s">
        <v>2166</v>
      </c>
      <c r="O1796" t="s">
        <v>54</v>
      </c>
      <c r="P1796" t="s">
        <v>2167</v>
      </c>
      <c r="Q1796" t="s">
        <v>3315</v>
      </c>
      <c r="R1796" t="s">
        <v>2161</v>
      </c>
    </row>
    <row r="1797" spans="1:18" x14ac:dyDescent="0.25">
      <c r="A1797" s="28" t="str">
        <f t="shared" si="28"/>
        <v>00393845Metcalfe Co ES703 W Stockton StEdmontonKY42129</v>
      </c>
      <c r="B1797" s="29" t="s">
        <v>8225</v>
      </c>
      <c r="C1797" t="s">
        <v>3215</v>
      </c>
      <c r="D1797" t="s">
        <v>6013</v>
      </c>
      <c r="E1797" t="s">
        <v>2169</v>
      </c>
      <c r="F1797" t="s">
        <v>2171</v>
      </c>
      <c r="G1797" t="s">
        <v>2172</v>
      </c>
      <c r="H1797" t="s">
        <v>54</v>
      </c>
      <c r="I1797" t="s">
        <v>2173</v>
      </c>
      <c r="J1797" t="s">
        <v>4806</v>
      </c>
      <c r="K1797" t="s">
        <v>4806</v>
      </c>
      <c r="L1797" t="s">
        <v>6014</v>
      </c>
      <c r="M1797" t="s">
        <v>2171</v>
      </c>
      <c r="N1797" t="s">
        <v>2172</v>
      </c>
      <c r="O1797" t="s">
        <v>54</v>
      </c>
      <c r="P1797" t="s">
        <v>2173</v>
      </c>
      <c r="Q1797" t="s">
        <v>3443</v>
      </c>
      <c r="R1797" t="s">
        <v>2170</v>
      </c>
    </row>
    <row r="1798" spans="1:18" x14ac:dyDescent="0.25">
      <c r="A1798" s="28" t="str">
        <f t="shared" si="28"/>
        <v>00393845Metcalfe Co ES703 W Stockton StEdmontonKY42129</v>
      </c>
      <c r="B1798" s="29" t="s">
        <v>8225</v>
      </c>
      <c r="C1798" t="s">
        <v>3215</v>
      </c>
      <c r="D1798" t="s">
        <v>6015</v>
      </c>
      <c r="E1798" t="s">
        <v>2169</v>
      </c>
      <c r="F1798" t="s">
        <v>2171</v>
      </c>
      <c r="G1798" t="s">
        <v>2172</v>
      </c>
      <c r="H1798" t="s">
        <v>54</v>
      </c>
      <c r="I1798" t="s">
        <v>2173</v>
      </c>
      <c r="J1798" t="s">
        <v>4806</v>
      </c>
      <c r="K1798" t="s">
        <v>4806</v>
      </c>
      <c r="L1798" t="s">
        <v>6014</v>
      </c>
      <c r="M1798" t="s">
        <v>2171</v>
      </c>
      <c r="N1798" t="s">
        <v>2172</v>
      </c>
      <c r="O1798" t="s">
        <v>54</v>
      </c>
      <c r="P1798" t="s">
        <v>2173</v>
      </c>
      <c r="Q1798" t="s">
        <v>3443</v>
      </c>
      <c r="R1798" t="s">
        <v>2170</v>
      </c>
    </row>
    <row r="1799" spans="1:18" x14ac:dyDescent="0.25">
      <c r="A1799" s="28" t="str">
        <f t="shared" si="28"/>
        <v>00393833Metcalfe Co School District208 Randolph StEdmontonKY42129</v>
      </c>
      <c r="B1799" s="29" t="s">
        <v>8225</v>
      </c>
      <c r="C1799" t="s">
        <v>3215</v>
      </c>
      <c r="D1799" t="s">
        <v>5387</v>
      </c>
      <c r="E1799" t="s">
        <v>2169</v>
      </c>
      <c r="F1799" t="s">
        <v>4803</v>
      </c>
      <c r="G1799" t="s">
        <v>2172</v>
      </c>
      <c r="H1799" t="s">
        <v>54</v>
      </c>
      <c r="I1799" t="s">
        <v>2173</v>
      </c>
      <c r="J1799" t="s">
        <v>4802</v>
      </c>
      <c r="K1799" t="s">
        <v>2169</v>
      </c>
      <c r="L1799" t="s">
        <v>5388</v>
      </c>
      <c r="M1799" t="s">
        <v>3152</v>
      </c>
      <c r="N1799" t="s">
        <v>2172</v>
      </c>
      <c r="O1799" t="s">
        <v>54</v>
      </c>
      <c r="P1799" t="s">
        <v>2173</v>
      </c>
      <c r="Q1799" t="s">
        <v>3443</v>
      </c>
      <c r="R1799" t="s">
        <v>2168</v>
      </c>
    </row>
    <row r="1800" spans="1:18" x14ac:dyDescent="0.25">
      <c r="A1800" s="28" t="str">
        <f t="shared" si="28"/>
        <v>00393833Metcalfe Co School District208 Randolph St # 1EdmontonKY42129</v>
      </c>
      <c r="B1800" s="29" t="s">
        <v>8225</v>
      </c>
      <c r="C1800" t="s">
        <v>3215</v>
      </c>
      <c r="D1800" t="s">
        <v>5391</v>
      </c>
      <c r="E1800" t="s">
        <v>2169</v>
      </c>
      <c r="F1800" t="s">
        <v>4805</v>
      </c>
      <c r="G1800" t="s">
        <v>2172</v>
      </c>
      <c r="H1800" t="s">
        <v>54</v>
      </c>
      <c r="I1800" t="s">
        <v>2173</v>
      </c>
      <c r="J1800" t="s">
        <v>4804</v>
      </c>
      <c r="K1800" t="s">
        <v>2169</v>
      </c>
      <c r="L1800" t="s">
        <v>5388</v>
      </c>
      <c r="M1800" t="s">
        <v>3152</v>
      </c>
      <c r="N1800" t="s">
        <v>2172</v>
      </c>
      <c r="O1800" t="s">
        <v>54</v>
      </c>
      <c r="P1800" t="s">
        <v>2173</v>
      </c>
      <c r="Q1800" t="s">
        <v>3443</v>
      </c>
      <c r="R1800" t="s">
        <v>2168</v>
      </c>
    </row>
    <row r="1801" spans="1:18" x14ac:dyDescent="0.25">
      <c r="A1801" s="28" t="str">
        <f t="shared" si="28"/>
        <v>00393845Metcalfe Co ES709 W Stockton StEdmontonKY42129</v>
      </c>
      <c r="B1801" s="29" t="s">
        <v>8225</v>
      </c>
      <c r="C1801" t="s">
        <v>3215</v>
      </c>
      <c r="D1801" t="s">
        <v>6016</v>
      </c>
      <c r="E1801" t="s">
        <v>2169</v>
      </c>
      <c r="F1801" t="s">
        <v>3152</v>
      </c>
      <c r="G1801" t="s">
        <v>2172</v>
      </c>
      <c r="H1801" t="s">
        <v>54</v>
      </c>
      <c r="I1801" t="s">
        <v>2173</v>
      </c>
      <c r="J1801" t="s">
        <v>2169</v>
      </c>
      <c r="K1801" t="s">
        <v>4806</v>
      </c>
      <c r="L1801" t="s">
        <v>6014</v>
      </c>
      <c r="M1801" t="s">
        <v>2171</v>
      </c>
      <c r="N1801" t="s">
        <v>2172</v>
      </c>
      <c r="O1801" t="s">
        <v>54</v>
      </c>
      <c r="P1801" t="s">
        <v>2173</v>
      </c>
      <c r="Q1801" t="s">
        <v>3443</v>
      </c>
      <c r="R1801" t="s">
        <v>2170</v>
      </c>
    </row>
    <row r="1802" spans="1:18" x14ac:dyDescent="0.25">
      <c r="A1802" s="28" t="str">
        <f t="shared" si="28"/>
        <v>00393833Metcalfe Co School District709 W Stockton StEdmontonKY42129</v>
      </c>
      <c r="B1802" s="29" t="s">
        <v>8225</v>
      </c>
      <c r="C1802" t="s">
        <v>3215</v>
      </c>
      <c r="D1802" t="s">
        <v>5389</v>
      </c>
      <c r="E1802" t="s">
        <v>2169</v>
      </c>
      <c r="F1802" t="s">
        <v>3152</v>
      </c>
      <c r="G1802" t="s">
        <v>2172</v>
      </c>
      <c r="H1802" t="s">
        <v>54</v>
      </c>
      <c r="I1802" t="s">
        <v>2173</v>
      </c>
      <c r="J1802" t="s">
        <v>2169</v>
      </c>
      <c r="K1802" t="s">
        <v>2169</v>
      </c>
      <c r="L1802" t="s">
        <v>5388</v>
      </c>
      <c r="M1802" t="s">
        <v>3152</v>
      </c>
      <c r="N1802" t="s">
        <v>2172</v>
      </c>
      <c r="O1802" t="s">
        <v>54</v>
      </c>
      <c r="P1802" t="s">
        <v>2173</v>
      </c>
      <c r="Q1802" t="s">
        <v>3443</v>
      </c>
      <c r="R1802" t="s">
        <v>2168</v>
      </c>
    </row>
    <row r="1803" spans="1:18" x14ac:dyDescent="0.25">
      <c r="A1803" s="28" t="str">
        <f t="shared" si="28"/>
        <v>00393833Metcalfe Co School District709 W Stockton StEdmontonKY42129</v>
      </c>
      <c r="B1803" s="29" t="s">
        <v>8225</v>
      </c>
      <c r="C1803" t="s">
        <v>3215</v>
      </c>
      <c r="D1803" t="s">
        <v>5390</v>
      </c>
      <c r="E1803" t="s">
        <v>2169</v>
      </c>
      <c r="F1803" t="s">
        <v>3152</v>
      </c>
      <c r="G1803" t="s">
        <v>2172</v>
      </c>
      <c r="H1803" t="s">
        <v>54</v>
      </c>
      <c r="I1803" t="s">
        <v>2173</v>
      </c>
      <c r="J1803" t="s">
        <v>2169</v>
      </c>
      <c r="K1803" t="s">
        <v>2169</v>
      </c>
      <c r="L1803" t="s">
        <v>5388</v>
      </c>
      <c r="M1803" t="s">
        <v>3152</v>
      </c>
      <c r="N1803" t="s">
        <v>2172</v>
      </c>
      <c r="O1803" t="s">
        <v>54</v>
      </c>
      <c r="P1803" t="s">
        <v>2173</v>
      </c>
      <c r="Q1803" t="s">
        <v>3443</v>
      </c>
      <c r="R1803" t="s">
        <v>2168</v>
      </c>
    </row>
    <row r="1804" spans="1:18" x14ac:dyDescent="0.25">
      <c r="A1804" s="28" t="str">
        <f t="shared" si="28"/>
        <v>00379289Middlesboro Ind School Dist220 N 20th StMiddlesboroKY40965</v>
      </c>
      <c r="B1804" s="29" t="s">
        <v>8225</v>
      </c>
      <c r="C1804" t="s">
        <v>3215</v>
      </c>
      <c r="D1804" t="s">
        <v>5730</v>
      </c>
      <c r="E1804" t="s">
        <v>2175</v>
      </c>
      <c r="F1804" t="s">
        <v>3153</v>
      </c>
      <c r="G1804" t="s">
        <v>194</v>
      </c>
      <c r="H1804" t="s">
        <v>54</v>
      </c>
      <c r="I1804" t="s">
        <v>195</v>
      </c>
      <c r="J1804" t="s">
        <v>4807</v>
      </c>
      <c r="K1804" t="s">
        <v>2175</v>
      </c>
      <c r="L1804" t="s">
        <v>5729</v>
      </c>
      <c r="M1804" t="s">
        <v>3153</v>
      </c>
      <c r="N1804" t="s">
        <v>194</v>
      </c>
      <c r="O1804" t="s">
        <v>54</v>
      </c>
      <c r="P1804" t="s">
        <v>195</v>
      </c>
      <c r="Q1804" t="s">
        <v>3260</v>
      </c>
      <c r="R1804" t="s">
        <v>2174</v>
      </c>
    </row>
    <row r="1805" spans="1:18" x14ac:dyDescent="0.25">
      <c r="A1805" s="28" t="str">
        <f t="shared" si="28"/>
        <v>00379289Middlesboro Ind School Dist4404 W Cumberland AveMiddlesboroKY40965</v>
      </c>
      <c r="B1805" s="29" t="s">
        <v>8225</v>
      </c>
      <c r="C1805" t="s">
        <v>3215</v>
      </c>
      <c r="D1805" t="s">
        <v>5728</v>
      </c>
      <c r="E1805" t="s">
        <v>2175</v>
      </c>
      <c r="F1805" t="s">
        <v>4809</v>
      </c>
      <c r="G1805" t="s">
        <v>194</v>
      </c>
      <c r="H1805" t="s">
        <v>54</v>
      </c>
      <c r="I1805" t="s">
        <v>195</v>
      </c>
      <c r="J1805" t="s">
        <v>4808</v>
      </c>
      <c r="K1805" t="s">
        <v>2175</v>
      </c>
      <c r="L1805" t="s">
        <v>5729</v>
      </c>
      <c r="M1805" t="s">
        <v>3153</v>
      </c>
      <c r="N1805" t="s">
        <v>194</v>
      </c>
      <c r="O1805" t="s">
        <v>54</v>
      </c>
      <c r="P1805" t="s">
        <v>195</v>
      </c>
      <c r="Q1805" t="s">
        <v>3260</v>
      </c>
      <c r="R1805" t="s">
        <v>2174</v>
      </c>
    </row>
    <row r="1806" spans="1:18" x14ac:dyDescent="0.25">
      <c r="A1806" s="28" t="str">
        <f t="shared" si="28"/>
        <v>00379289Middlesboro Ind School Dist220 N 20th StMiddlesboroKY40965</v>
      </c>
      <c r="B1806" s="29" t="s">
        <v>8225</v>
      </c>
      <c r="C1806" t="s">
        <v>3215</v>
      </c>
      <c r="D1806" t="s">
        <v>5731</v>
      </c>
      <c r="E1806" t="s">
        <v>2175</v>
      </c>
      <c r="F1806" t="s">
        <v>3153</v>
      </c>
      <c r="G1806" t="s">
        <v>194</v>
      </c>
      <c r="H1806" t="s">
        <v>54</v>
      </c>
      <c r="I1806" t="s">
        <v>195</v>
      </c>
      <c r="J1806" t="s">
        <v>2175</v>
      </c>
      <c r="K1806" t="s">
        <v>2175</v>
      </c>
      <c r="L1806" t="s">
        <v>5729</v>
      </c>
      <c r="M1806" t="s">
        <v>3153</v>
      </c>
      <c r="N1806" t="s">
        <v>194</v>
      </c>
      <c r="O1806" t="s">
        <v>54</v>
      </c>
      <c r="P1806" t="s">
        <v>195</v>
      </c>
      <c r="Q1806" t="s">
        <v>3260</v>
      </c>
      <c r="R1806" t="s">
        <v>2174</v>
      </c>
    </row>
    <row r="1807" spans="1:18" x14ac:dyDescent="0.25">
      <c r="A1807" s="28" t="str">
        <f t="shared" si="28"/>
        <v>00379289Middlesboro Ind School Dist220 N 20th StMiddlesboroKY40965</v>
      </c>
      <c r="B1807" s="29" t="s">
        <v>8225</v>
      </c>
      <c r="C1807" t="s">
        <v>3215</v>
      </c>
      <c r="D1807" t="s">
        <v>5733</v>
      </c>
      <c r="E1807" t="s">
        <v>2175</v>
      </c>
      <c r="F1807" t="s">
        <v>3153</v>
      </c>
      <c r="G1807" t="s">
        <v>194</v>
      </c>
      <c r="H1807" t="s">
        <v>54</v>
      </c>
      <c r="I1807" t="s">
        <v>195</v>
      </c>
      <c r="J1807" t="s">
        <v>2175</v>
      </c>
      <c r="K1807" t="s">
        <v>2175</v>
      </c>
      <c r="L1807" t="s">
        <v>5729</v>
      </c>
      <c r="M1807" t="s">
        <v>3153</v>
      </c>
      <c r="N1807" t="s">
        <v>194</v>
      </c>
      <c r="O1807" t="s">
        <v>54</v>
      </c>
      <c r="P1807" t="s">
        <v>195</v>
      </c>
      <c r="Q1807" t="s">
        <v>3260</v>
      </c>
      <c r="R1807" t="s">
        <v>2174</v>
      </c>
    </row>
    <row r="1808" spans="1:18" x14ac:dyDescent="0.25">
      <c r="A1808" s="28" t="str">
        <f t="shared" si="28"/>
        <v>00379289Middlesboro Ind School Dist4400 W Cumberland AveMiddlesboroKY40965</v>
      </c>
      <c r="B1808" s="29" t="s">
        <v>8225</v>
      </c>
      <c r="C1808" t="s">
        <v>3215</v>
      </c>
      <c r="D1808" t="s">
        <v>5732</v>
      </c>
      <c r="E1808" t="s">
        <v>2175</v>
      </c>
      <c r="F1808" t="s">
        <v>4811</v>
      </c>
      <c r="G1808" t="s">
        <v>194</v>
      </c>
      <c r="H1808" t="s">
        <v>54</v>
      </c>
      <c r="I1808" t="s">
        <v>195</v>
      </c>
      <c r="J1808" t="s">
        <v>4810</v>
      </c>
      <c r="K1808" t="s">
        <v>2175</v>
      </c>
      <c r="L1808" t="s">
        <v>5729</v>
      </c>
      <c r="M1808" t="s">
        <v>3153</v>
      </c>
      <c r="N1808" t="s">
        <v>194</v>
      </c>
      <c r="O1808" t="s">
        <v>54</v>
      </c>
      <c r="P1808" t="s">
        <v>195</v>
      </c>
      <c r="Q1808" t="s">
        <v>3260</v>
      </c>
      <c r="R1808" t="s">
        <v>2174</v>
      </c>
    </row>
    <row r="1809" spans="1:18" x14ac:dyDescent="0.25">
      <c r="A1809" s="28" t="str">
        <f t="shared" si="28"/>
        <v>00393883Monroe Co School District755 Old Mulkey RdTompkinsvilleKY42167</v>
      </c>
      <c r="B1809" s="29" t="s">
        <v>8225</v>
      </c>
      <c r="C1809" t="s">
        <v>3215</v>
      </c>
      <c r="D1809" t="s">
        <v>5410</v>
      </c>
      <c r="E1809" t="s">
        <v>2180</v>
      </c>
      <c r="F1809" t="s">
        <v>4812</v>
      </c>
      <c r="G1809" t="s">
        <v>2189</v>
      </c>
      <c r="H1809" t="s">
        <v>54</v>
      </c>
      <c r="I1809" t="s">
        <v>2190</v>
      </c>
      <c r="J1809" t="s">
        <v>4400</v>
      </c>
      <c r="K1809" t="s">
        <v>2180</v>
      </c>
      <c r="L1809" t="s">
        <v>5409</v>
      </c>
      <c r="M1809" t="s">
        <v>3154</v>
      </c>
      <c r="N1809" t="s">
        <v>2189</v>
      </c>
      <c r="O1809" t="s">
        <v>54</v>
      </c>
      <c r="P1809" t="s">
        <v>2190</v>
      </c>
      <c r="Q1809" t="s">
        <v>3490</v>
      </c>
      <c r="R1809" t="s">
        <v>2179</v>
      </c>
    </row>
    <row r="1810" spans="1:18" x14ac:dyDescent="0.25">
      <c r="A1810" s="28" t="str">
        <f t="shared" si="28"/>
        <v>01170828Gamaliel Elementary School320 W Main StGamalielKY42140</v>
      </c>
      <c r="B1810" s="29" t="s">
        <v>8225</v>
      </c>
      <c r="C1810" t="s">
        <v>3215</v>
      </c>
      <c r="D1810" t="s">
        <v>6037</v>
      </c>
      <c r="E1810" t="s">
        <v>2180</v>
      </c>
      <c r="F1810" t="s">
        <v>2183</v>
      </c>
      <c r="G1810" t="s">
        <v>2184</v>
      </c>
      <c r="H1810" t="s">
        <v>54</v>
      </c>
      <c r="I1810" t="s">
        <v>2185</v>
      </c>
      <c r="J1810" t="s">
        <v>2182</v>
      </c>
      <c r="K1810" t="s">
        <v>2182</v>
      </c>
      <c r="L1810" t="s">
        <v>6038</v>
      </c>
      <c r="M1810" t="s">
        <v>2183</v>
      </c>
      <c r="N1810" t="s">
        <v>2184</v>
      </c>
      <c r="O1810" t="s">
        <v>54</v>
      </c>
      <c r="P1810" t="s">
        <v>2185</v>
      </c>
      <c r="Q1810" t="s">
        <v>3490</v>
      </c>
      <c r="R1810" t="s">
        <v>2181</v>
      </c>
    </row>
    <row r="1811" spans="1:18" x14ac:dyDescent="0.25">
      <c r="A1811" s="28" t="str">
        <f t="shared" si="28"/>
        <v>00393883Monroe Co School District3888 Edmonton RdTompkinsvilleKY42167</v>
      </c>
      <c r="B1811" s="29" t="s">
        <v>8225</v>
      </c>
      <c r="C1811" t="s">
        <v>3215</v>
      </c>
      <c r="D1811" t="s">
        <v>5412</v>
      </c>
      <c r="E1811" t="s">
        <v>2180</v>
      </c>
      <c r="F1811" t="s">
        <v>2188</v>
      </c>
      <c r="G1811" t="s">
        <v>2189</v>
      </c>
      <c r="H1811" t="s">
        <v>54</v>
      </c>
      <c r="I1811" t="s">
        <v>2190</v>
      </c>
      <c r="J1811" t="s">
        <v>2187</v>
      </c>
      <c r="K1811" t="s">
        <v>2180</v>
      </c>
      <c r="L1811" t="s">
        <v>5409</v>
      </c>
      <c r="M1811" t="s">
        <v>3154</v>
      </c>
      <c r="N1811" t="s">
        <v>2189</v>
      </c>
      <c r="O1811" t="s">
        <v>54</v>
      </c>
      <c r="P1811" t="s">
        <v>2190</v>
      </c>
      <c r="Q1811" t="s">
        <v>3490</v>
      </c>
      <c r="R1811" t="s">
        <v>2179</v>
      </c>
    </row>
    <row r="1812" spans="1:18" x14ac:dyDescent="0.25">
      <c r="A1812" s="28" t="str">
        <f t="shared" si="28"/>
        <v>00393883Monroe Co School District755 Old Mulkey RdTompkinsvilleKY42167</v>
      </c>
      <c r="B1812" s="29" t="s">
        <v>8225</v>
      </c>
      <c r="C1812" t="s">
        <v>3215</v>
      </c>
      <c r="D1812" t="s">
        <v>5408</v>
      </c>
      <c r="E1812" t="s">
        <v>2180</v>
      </c>
      <c r="F1812" t="s">
        <v>4812</v>
      </c>
      <c r="G1812" t="s">
        <v>2189</v>
      </c>
      <c r="H1812" t="s">
        <v>54</v>
      </c>
      <c r="I1812" t="s">
        <v>2190</v>
      </c>
      <c r="J1812" t="s">
        <v>4815</v>
      </c>
      <c r="K1812" t="s">
        <v>2180</v>
      </c>
      <c r="L1812" t="s">
        <v>5409</v>
      </c>
      <c r="M1812" t="s">
        <v>3154</v>
      </c>
      <c r="N1812" t="s">
        <v>2189</v>
      </c>
      <c r="O1812" t="s">
        <v>54</v>
      </c>
      <c r="P1812" t="s">
        <v>2190</v>
      </c>
      <c r="Q1812" t="s">
        <v>3490</v>
      </c>
      <c r="R1812" t="s">
        <v>2179</v>
      </c>
    </row>
    <row r="1813" spans="1:18" x14ac:dyDescent="0.25">
      <c r="A1813" s="28" t="str">
        <f t="shared" si="28"/>
        <v>00393883Monroe Co School District600 S Main StTompkinsvilleKY42167</v>
      </c>
      <c r="B1813" s="29" t="s">
        <v>8225</v>
      </c>
      <c r="C1813" t="s">
        <v>3215</v>
      </c>
      <c r="D1813" t="s">
        <v>5411</v>
      </c>
      <c r="E1813" t="s">
        <v>2180</v>
      </c>
      <c r="F1813" t="s">
        <v>4814</v>
      </c>
      <c r="G1813" t="s">
        <v>2189</v>
      </c>
      <c r="H1813" t="s">
        <v>54</v>
      </c>
      <c r="I1813" t="s">
        <v>2190</v>
      </c>
      <c r="J1813" t="s">
        <v>4813</v>
      </c>
      <c r="K1813" t="s">
        <v>2180</v>
      </c>
      <c r="L1813" t="s">
        <v>5409</v>
      </c>
      <c r="M1813" t="s">
        <v>3154</v>
      </c>
      <c r="N1813" t="s">
        <v>2189</v>
      </c>
      <c r="O1813" t="s">
        <v>54</v>
      </c>
      <c r="P1813" t="s">
        <v>2190</v>
      </c>
      <c r="Q1813" t="s">
        <v>3490</v>
      </c>
      <c r="R1813" t="s">
        <v>2179</v>
      </c>
    </row>
    <row r="1814" spans="1:18" x14ac:dyDescent="0.25">
      <c r="A1814" s="28" t="str">
        <f t="shared" si="28"/>
        <v>00393883Monroe Co School District309 Emberton StTompkinsvilleKY42167</v>
      </c>
      <c r="B1814" s="29" t="s">
        <v>8225</v>
      </c>
      <c r="C1814" t="s">
        <v>3215</v>
      </c>
      <c r="D1814" t="s">
        <v>5413</v>
      </c>
      <c r="E1814" t="s">
        <v>2180</v>
      </c>
      <c r="F1814" t="s">
        <v>3154</v>
      </c>
      <c r="G1814" t="s">
        <v>2189</v>
      </c>
      <c r="H1814" t="s">
        <v>54</v>
      </c>
      <c r="I1814" t="s">
        <v>2190</v>
      </c>
      <c r="J1814" t="s">
        <v>2180</v>
      </c>
      <c r="K1814" t="s">
        <v>2180</v>
      </c>
      <c r="L1814" t="s">
        <v>5409</v>
      </c>
      <c r="M1814" t="s">
        <v>3154</v>
      </c>
      <c r="N1814" t="s">
        <v>2189</v>
      </c>
      <c r="O1814" t="s">
        <v>54</v>
      </c>
      <c r="P1814" t="s">
        <v>2190</v>
      </c>
      <c r="Q1814" t="s">
        <v>3490</v>
      </c>
      <c r="R1814" t="s">
        <v>2179</v>
      </c>
    </row>
    <row r="1815" spans="1:18" x14ac:dyDescent="0.25">
      <c r="A1815" s="28" t="str">
        <f t="shared" si="28"/>
        <v>00393883Monroe Co School District309 Emberton StTompkinsvilleKY42167</v>
      </c>
      <c r="B1815" s="29" t="s">
        <v>8225</v>
      </c>
      <c r="C1815" t="s">
        <v>3215</v>
      </c>
      <c r="D1815" t="s">
        <v>5414</v>
      </c>
      <c r="E1815" t="s">
        <v>2180</v>
      </c>
      <c r="F1815" t="s">
        <v>3154</v>
      </c>
      <c r="G1815" t="s">
        <v>2189</v>
      </c>
      <c r="H1815" t="s">
        <v>54</v>
      </c>
      <c r="I1815" t="s">
        <v>2190</v>
      </c>
      <c r="J1815" t="s">
        <v>2180</v>
      </c>
      <c r="K1815" t="s">
        <v>2180</v>
      </c>
      <c r="L1815" t="s">
        <v>5409</v>
      </c>
      <c r="M1815" t="s">
        <v>3154</v>
      </c>
      <c r="N1815" t="s">
        <v>2189</v>
      </c>
      <c r="O1815" t="s">
        <v>54</v>
      </c>
      <c r="P1815" t="s">
        <v>2190</v>
      </c>
      <c r="Q1815" t="s">
        <v>3490</v>
      </c>
      <c r="R1815" t="s">
        <v>2179</v>
      </c>
    </row>
    <row r="1816" spans="1:18" x14ac:dyDescent="0.25">
      <c r="A1816" s="28" t="str">
        <f t="shared" si="28"/>
        <v>00393883Monroe Co School District309 Emberton StTompkinsvilleKY42167</v>
      </c>
      <c r="B1816" s="29" t="s">
        <v>8225</v>
      </c>
      <c r="C1816" t="s">
        <v>3215</v>
      </c>
      <c r="D1816" t="s">
        <v>5415</v>
      </c>
      <c r="E1816" t="s">
        <v>2180</v>
      </c>
      <c r="F1816" t="s">
        <v>3154</v>
      </c>
      <c r="G1816" t="s">
        <v>2189</v>
      </c>
      <c r="H1816" t="s">
        <v>54</v>
      </c>
      <c r="I1816" t="s">
        <v>2190</v>
      </c>
      <c r="J1816" t="s">
        <v>2180</v>
      </c>
      <c r="K1816" t="s">
        <v>2180</v>
      </c>
      <c r="L1816" t="s">
        <v>5409</v>
      </c>
      <c r="M1816" t="s">
        <v>3154</v>
      </c>
      <c r="N1816" t="s">
        <v>2189</v>
      </c>
      <c r="O1816" t="s">
        <v>54</v>
      </c>
      <c r="P1816" t="s">
        <v>2190</v>
      </c>
      <c r="Q1816" t="s">
        <v>3490</v>
      </c>
      <c r="R1816" t="s">
        <v>2179</v>
      </c>
    </row>
    <row r="1817" spans="1:18" x14ac:dyDescent="0.25">
      <c r="A1817" s="28" t="str">
        <f t="shared" si="28"/>
        <v>00393883Monroe Co School District309 Emberton StTompkinsvilleKY42167</v>
      </c>
      <c r="B1817" s="29" t="s">
        <v>8225</v>
      </c>
      <c r="C1817" t="s">
        <v>3215</v>
      </c>
      <c r="D1817" t="s">
        <v>5416</v>
      </c>
      <c r="E1817" t="s">
        <v>2180</v>
      </c>
      <c r="F1817" t="s">
        <v>3154</v>
      </c>
      <c r="G1817" t="s">
        <v>2189</v>
      </c>
      <c r="H1817" t="s">
        <v>54</v>
      </c>
      <c r="I1817" t="s">
        <v>2190</v>
      </c>
      <c r="J1817" t="s">
        <v>2180</v>
      </c>
      <c r="K1817" t="s">
        <v>2180</v>
      </c>
      <c r="L1817" t="s">
        <v>5409</v>
      </c>
      <c r="M1817" t="s">
        <v>3154</v>
      </c>
      <c r="N1817" t="s">
        <v>2189</v>
      </c>
      <c r="O1817" t="s">
        <v>54</v>
      </c>
      <c r="P1817" t="s">
        <v>2190</v>
      </c>
      <c r="Q1817" t="s">
        <v>3490</v>
      </c>
      <c r="R1817" t="s">
        <v>2179</v>
      </c>
    </row>
    <row r="1818" spans="1:18" x14ac:dyDescent="0.25">
      <c r="A1818" s="28" t="str">
        <f t="shared" si="28"/>
        <v>11225453Montessori Sch Of Louisville10263 Champion Farms DrLouisvilleKY40241</v>
      </c>
      <c r="B1818" s="29" t="s">
        <v>8225</v>
      </c>
      <c r="C1818" t="s">
        <v>3215</v>
      </c>
      <c r="D1818" t="s">
        <v>5701</v>
      </c>
      <c r="E1818" t="s">
        <v>5702</v>
      </c>
      <c r="F1818" t="s">
        <v>5703</v>
      </c>
      <c r="G1818" t="s">
        <v>382</v>
      </c>
      <c r="H1818" t="s">
        <v>54</v>
      </c>
      <c r="I1818" t="s">
        <v>1560</v>
      </c>
      <c r="J1818" t="s">
        <v>5702</v>
      </c>
      <c r="K1818" t="s">
        <v>5702</v>
      </c>
      <c r="L1818" t="s">
        <v>5704</v>
      </c>
      <c r="M1818" t="s">
        <v>5703</v>
      </c>
      <c r="N1818" t="s">
        <v>382</v>
      </c>
      <c r="O1818" t="s">
        <v>54</v>
      </c>
      <c r="P1818" t="s">
        <v>1560</v>
      </c>
      <c r="Q1818" t="s">
        <v>3224</v>
      </c>
      <c r="R1818" t="s">
        <v>5705</v>
      </c>
    </row>
    <row r="1819" spans="1:18" x14ac:dyDescent="0.25">
      <c r="A1819" s="28" t="str">
        <f t="shared" si="28"/>
        <v>00393962Camargo Elementary School4307 Camargo RdMt SterlingKY40353</v>
      </c>
      <c r="B1819" s="29" t="s">
        <v>8225</v>
      </c>
      <c r="C1819" t="s">
        <v>3215</v>
      </c>
      <c r="D1819" t="s">
        <v>5420</v>
      </c>
      <c r="E1819" t="s">
        <v>2195</v>
      </c>
      <c r="F1819" t="s">
        <v>2198</v>
      </c>
      <c r="G1819" t="s">
        <v>2199</v>
      </c>
      <c r="H1819" t="s">
        <v>54</v>
      </c>
      <c r="I1819" t="s">
        <v>2200</v>
      </c>
      <c r="J1819" t="s">
        <v>2197</v>
      </c>
      <c r="K1819" t="s">
        <v>2197</v>
      </c>
      <c r="L1819" t="s">
        <v>5421</v>
      </c>
      <c r="M1819" t="s">
        <v>2198</v>
      </c>
      <c r="N1819" t="s">
        <v>2199</v>
      </c>
      <c r="O1819" t="s">
        <v>54</v>
      </c>
      <c r="P1819" t="s">
        <v>2200</v>
      </c>
      <c r="Q1819" t="s">
        <v>3334</v>
      </c>
      <c r="R1819" t="s">
        <v>2196</v>
      </c>
    </row>
    <row r="1820" spans="1:18" x14ac:dyDescent="0.25">
      <c r="A1820" s="28" t="str">
        <f t="shared" si="28"/>
        <v>00393950Montgomery Co School District4307 Camargo RdMt SterlingKY40353</v>
      </c>
      <c r="B1820" s="29" t="s">
        <v>8225</v>
      </c>
      <c r="C1820" t="s">
        <v>3215</v>
      </c>
      <c r="D1820" t="s">
        <v>8186</v>
      </c>
      <c r="E1820" t="s">
        <v>2195</v>
      </c>
      <c r="F1820" t="s">
        <v>2198</v>
      </c>
      <c r="G1820" t="s">
        <v>2199</v>
      </c>
      <c r="H1820" t="s">
        <v>54</v>
      </c>
      <c r="I1820" t="s">
        <v>2200</v>
      </c>
      <c r="J1820" t="s">
        <v>2197</v>
      </c>
      <c r="K1820" t="s">
        <v>2195</v>
      </c>
      <c r="L1820" t="s">
        <v>8187</v>
      </c>
      <c r="M1820" t="s">
        <v>3155</v>
      </c>
      <c r="N1820" t="s">
        <v>2199</v>
      </c>
      <c r="O1820" t="s">
        <v>54</v>
      </c>
      <c r="P1820" t="s">
        <v>2200</v>
      </c>
      <c r="Q1820" t="s">
        <v>3334</v>
      </c>
      <c r="R1820" t="s">
        <v>2194</v>
      </c>
    </row>
    <row r="1821" spans="1:18" x14ac:dyDescent="0.25">
      <c r="A1821" s="28" t="str">
        <f t="shared" si="28"/>
        <v>00393950Montgomery Co School DistrictPo Box 385Mt SterlingKY40353</v>
      </c>
      <c r="B1821" s="29" t="s">
        <v>8225</v>
      </c>
      <c r="C1821" t="s">
        <v>3215</v>
      </c>
      <c r="D1821" t="s">
        <v>8193</v>
      </c>
      <c r="E1821" t="s">
        <v>2195</v>
      </c>
      <c r="F1821" t="s">
        <v>4821</v>
      </c>
      <c r="G1821" t="s">
        <v>2199</v>
      </c>
      <c r="H1821" t="s">
        <v>54</v>
      </c>
      <c r="I1821" t="s">
        <v>2200</v>
      </c>
      <c r="J1821" t="s">
        <v>4820</v>
      </c>
      <c r="K1821" t="s">
        <v>2195</v>
      </c>
      <c r="L1821" t="s">
        <v>8187</v>
      </c>
      <c r="M1821" t="s">
        <v>3155</v>
      </c>
      <c r="N1821" t="s">
        <v>2199</v>
      </c>
      <c r="O1821" t="s">
        <v>54</v>
      </c>
      <c r="P1821" t="s">
        <v>2200</v>
      </c>
      <c r="Q1821" t="s">
        <v>3334</v>
      </c>
      <c r="R1821" t="s">
        <v>2194</v>
      </c>
    </row>
    <row r="1822" spans="1:18" x14ac:dyDescent="0.25">
      <c r="A1822" s="28" t="str">
        <f t="shared" si="28"/>
        <v>00393950Montgomery Co School District700 Hope Hill RdMt SterlingKY40334</v>
      </c>
      <c r="B1822" s="29" t="s">
        <v>8225</v>
      </c>
      <c r="C1822" t="s">
        <v>3215</v>
      </c>
      <c r="D1822" t="s">
        <v>8195</v>
      </c>
      <c r="E1822" t="s">
        <v>2195</v>
      </c>
      <c r="F1822" t="s">
        <v>4833</v>
      </c>
      <c r="G1822" t="s">
        <v>2199</v>
      </c>
      <c r="H1822" t="s">
        <v>54</v>
      </c>
      <c r="I1822" t="s">
        <v>4835</v>
      </c>
      <c r="J1822" t="s">
        <v>4832</v>
      </c>
      <c r="K1822" t="s">
        <v>2195</v>
      </c>
      <c r="L1822" t="s">
        <v>8187</v>
      </c>
      <c r="M1822" t="s">
        <v>3155</v>
      </c>
      <c r="N1822" t="s">
        <v>4834</v>
      </c>
      <c r="O1822" t="s">
        <v>54</v>
      </c>
      <c r="P1822" t="s">
        <v>2200</v>
      </c>
      <c r="Q1822" t="s">
        <v>3334</v>
      </c>
      <c r="R1822" t="s">
        <v>2194</v>
      </c>
    </row>
    <row r="1823" spans="1:18" x14ac:dyDescent="0.25">
      <c r="A1823" s="28" t="str">
        <f t="shared" si="28"/>
        <v>00393950Montgomery Co School District3570 Indian Mound DrMt SterlingKY40353</v>
      </c>
      <c r="B1823" s="29" t="s">
        <v>8225</v>
      </c>
      <c r="C1823" t="s">
        <v>3215</v>
      </c>
      <c r="D1823" t="s">
        <v>8192</v>
      </c>
      <c r="E1823" t="s">
        <v>2195</v>
      </c>
      <c r="F1823" t="s">
        <v>4824</v>
      </c>
      <c r="G1823" t="s">
        <v>2199</v>
      </c>
      <c r="H1823" t="s">
        <v>54</v>
      </c>
      <c r="I1823" t="s">
        <v>2200</v>
      </c>
      <c r="J1823" t="s">
        <v>4823</v>
      </c>
      <c r="K1823" t="s">
        <v>2195</v>
      </c>
      <c r="L1823" t="s">
        <v>8187</v>
      </c>
      <c r="M1823" t="s">
        <v>3155</v>
      </c>
      <c r="N1823" t="s">
        <v>2199</v>
      </c>
      <c r="O1823" t="s">
        <v>54</v>
      </c>
      <c r="P1823" t="s">
        <v>2200</v>
      </c>
      <c r="Q1823" t="s">
        <v>3334</v>
      </c>
      <c r="R1823" t="s">
        <v>2194</v>
      </c>
    </row>
    <row r="1824" spans="1:18" x14ac:dyDescent="0.25">
      <c r="A1824" s="28" t="str">
        <f t="shared" si="28"/>
        <v>00393950Montgomery Co School District3570 Indian Mound DrMt SterlingKY40353</v>
      </c>
      <c r="B1824" s="29" t="s">
        <v>8225</v>
      </c>
      <c r="C1824" t="s">
        <v>3215</v>
      </c>
      <c r="D1824" t="s">
        <v>8200</v>
      </c>
      <c r="E1824" t="s">
        <v>2195</v>
      </c>
      <c r="F1824" t="s">
        <v>4824</v>
      </c>
      <c r="G1824" t="s">
        <v>2199</v>
      </c>
      <c r="H1824" t="s">
        <v>54</v>
      </c>
      <c r="I1824" t="s">
        <v>2200</v>
      </c>
      <c r="J1824" t="s">
        <v>4823</v>
      </c>
      <c r="K1824" t="s">
        <v>2195</v>
      </c>
      <c r="L1824" t="s">
        <v>8187</v>
      </c>
      <c r="M1824" t="s">
        <v>3155</v>
      </c>
      <c r="N1824" t="s">
        <v>2199</v>
      </c>
      <c r="O1824" t="s">
        <v>54</v>
      </c>
      <c r="P1824" t="s">
        <v>2200</v>
      </c>
      <c r="Q1824" t="s">
        <v>3334</v>
      </c>
      <c r="R1824" t="s">
        <v>2194</v>
      </c>
    </row>
    <row r="1825" spans="1:18" x14ac:dyDescent="0.25">
      <c r="A1825" s="28" t="str">
        <f t="shared" si="28"/>
        <v>00393950Montgomery Co School District809 Indian Mound DrMt SterlingKY40353</v>
      </c>
      <c r="B1825" s="29" t="s">
        <v>8225</v>
      </c>
      <c r="C1825" t="s">
        <v>3215</v>
      </c>
      <c r="D1825" t="s">
        <v>8189</v>
      </c>
      <c r="E1825" t="s">
        <v>2195</v>
      </c>
      <c r="F1825" t="s">
        <v>2203</v>
      </c>
      <c r="G1825" t="s">
        <v>2199</v>
      </c>
      <c r="H1825" t="s">
        <v>54</v>
      </c>
      <c r="I1825" t="s">
        <v>2200</v>
      </c>
      <c r="J1825" t="s">
        <v>2202</v>
      </c>
      <c r="K1825" t="s">
        <v>2195</v>
      </c>
      <c r="L1825" t="s">
        <v>8187</v>
      </c>
      <c r="M1825" t="s">
        <v>3155</v>
      </c>
      <c r="N1825" t="s">
        <v>2199</v>
      </c>
      <c r="O1825" t="s">
        <v>54</v>
      </c>
      <c r="P1825" t="s">
        <v>2200</v>
      </c>
      <c r="Q1825" t="s">
        <v>3334</v>
      </c>
      <c r="R1825" t="s">
        <v>2194</v>
      </c>
    </row>
    <row r="1826" spans="1:18" x14ac:dyDescent="0.25">
      <c r="A1826" s="28" t="str">
        <f t="shared" si="28"/>
        <v>00393950Montgomery Co School District809 Indian Mound DrMt SterlingKY40353</v>
      </c>
      <c r="B1826" s="29" t="s">
        <v>8225</v>
      </c>
      <c r="C1826" t="s">
        <v>3215</v>
      </c>
      <c r="D1826" t="s">
        <v>8198</v>
      </c>
      <c r="E1826" t="s">
        <v>2195</v>
      </c>
      <c r="F1826" t="s">
        <v>2203</v>
      </c>
      <c r="G1826" t="s">
        <v>2199</v>
      </c>
      <c r="H1826" t="s">
        <v>54</v>
      </c>
      <c r="I1826" t="s">
        <v>2200</v>
      </c>
      <c r="J1826" t="s">
        <v>2202</v>
      </c>
      <c r="K1826" t="s">
        <v>2195</v>
      </c>
      <c r="L1826" t="s">
        <v>8187</v>
      </c>
      <c r="M1826" t="s">
        <v>3155</v>
      </c>
      <c r="N1826" t="s">
        <v>2199</v>
      </c>
      <c r="O1826" t="s">
        <v>54</v>
      </c>
      <c r="P1826" t="s">
        <v>2200</v>
      </c>
      <c r="Q1826" t="s">
        <v>3334</v>
      </c>
      <c r="R1826" t="s">
        <v>2194</v>
      </c>
    </row>
    <row r="1827" spans="1:18" x14ac:dyDescent="0.25">
      <c r="A1827" s="28" t="str">
        <f t="shared" si="28"/>
        <v>00393950Montgomery Co School District212 N Maysville StMt SterlingKY40353</v>
      </c>
      <c r="B1827" s="29" t="s">
        <v>8225</v>
      </c>
      <c r="C1827" t="s">
        <v>3215</v>
      </c>
      <c r="D1827" t="s">
        <v>8188</v>
      </c>
      <c r="E1827" t="s">
        <v>2195</v>
      </c>
      <c r="F1827" t="s">
        <v>4830</v>
      </c>
      <c r="G1827" t="s">
        <v>2199</v>
      </c>
      <c r="H1827" t="s">
        <v>54</v>
      </c>
      <c r="I1827" t="s">
        <v>2200</v>
      </c>
      <c r="J1827" t="s">
        <v>4829</v>
      </c>
      <c r="K1827" t="s">
        <v>2195</v>
      </c>
      <c r="L1827" t="s">
        <v>8187</v>
      </c>
      <c r="M1827" t="s">
        <v>3155</v>
      </c>
      <c r="N1827" t="s">
        <v>2199</v>
      </c>
      <c r="O1827" t="s">
        <v>54</v>
      </c>
      <c r="P1827" t="s">
        <v>2200</v>
      </c>
      <c r="Q1827" t="s">
        <v>3334</v>
      </c>
      <c r="R1827" t="s">
        <v>2194</v>
      </c>
    </row>
    <row r="1828" spans="1:18" x14ac:dyDescent="0.25">
      <c r="A1828" s="28" t="str">
        <f t="shared" si="28"/>
        <v>00393950Montgomery Co School District724 Woodford DrMt SterlingKY40353</v>
      </c>
      <c r="B1828" s="29" t="s">
        <v>8225</v>
      </c>
      <c r="C1828" t="s">
        <v>3215</v>
      </c>
      <c r="D1828" t="s">
        <v>8191</v>
      </c>
      <c r="E1828" t="s">
        <v>2195</v>
      </c>
      <c r="F1828" t="s">
        <v>4818</v>
      </c>
      <c r="G1828" t="s">
        <v>2199</v>
      </c>
      <c r="H1828" t="s">
        <v>54</v>
      </c>
      <c r="I1828" t="s">
        <v>2200</v>
      </c>
      <c r="J1828" t="s">
        <v>4817</v>
      </c>
      <c r="K1828" t="s">
        <v>2195</v>
      </c>
      <c r="L1828" t="s">
        <v>8187</v>
      </c>
      <c r="M1828" t="s">
        <v>3155</v>
      </c>
      <c r="N1828" t="s">
        <v>2199</v>
      </c>
      <c r="O1828" t="s">
        <v>54</v>
      </c>
      <c r="P1828" t="s">
        <v>2200</v>
      </c>
      <c r="Q1828" t="s">
        <v>3334</v>
      </c>
      <c r="R1828" t="s">
        <v>2194</v>
      </c>
    </row>
    <row r="1829" spans="1:18" x14ac:dyDescent="0.25">
      <c r="A1829" s="28" t="str">
        <f t="shared" si="28"/>
        <v>00393950Montgomery Co School District640 Woodford DrMt SterlingKY40353</v>
      </c>
      <c r="B1829" s="29" t="s">
        <v>8225</v>
      </c>
      <c r="C1829" t="s">
        <v>3215</v>
      </c>
      <c r="D1829" t="s">
        <v>8190</v>
      </c>
      <c r="E1829" t="s">
        <v>2195</v>
      </c>
      <c r="F1829" t="s">
        <v>3155</v>
      </c>
      <c r="G1829" t="s">
        <v>2199</v>
      </c>
      <c r="H1829" t="s">
        <v>54</v>
      </c>
      <c r="I1829" t="s">
        <v>2200</v>
      </c>
      <c r="J1829" t="s">
        <v>2195</v>
      </c>
      <c r="K1829" t="s">
        <v>2195</v>
      </c>
      <c r="L1829" t="s">
        <v>8187</v>
      </c>
      <c r="M1829" t="s">
        <v>3155</v>
      </c>
      <c r="N1829" t="s">
        <v>2199</v>
      </c>
      <c r="O1829" t="s">
        <v>54</v>
      </c>
      <c r="P1829" t="s">
        <v>2200</v>
      </c>
      <c r="Q1829" t="s">
        <v>3334</v>
      </c>
      <c r="R1829" t="s">
        <v>2194</v>
      </c>
    </row>
    <row r="1830" spans="1:18" x14ac:dyDescent="0.25">
      <c r="A1830" s="28" t="str">
        <f t="shared" si="28"/>
        <v>00393950Montgomery Co School District640 Woodford DrMt SterlingKY40353</v>
      </c>
      <c r="B1830" s="29" t="s">
        <v>8225</v>
      </c>
      <c r="C1830" t="s">
        <v>3215</v>
      </c>
      <c r="D1830" t="s">
        <v>8196</v>
      </c>
      <c r="E1830" t="s">
        <v>2195</v>
      </c>
      <c r="F1830" t="s">
        <v>3155</v>
      </c>
      <c r="G1830" t="s">
        <v>2199</v>
      </c>
      <c r="H1830" t="s">
        <v>54</v>
      </c>
      <c r="I1830" t="s">
        <v>2200</v>
      </c>
      <c r="J1830" t="s">
        <v>2195</v>
      </c>
      <c r="K1830" t="s">
        <v>2195</v>
      </c>
      <c r="L1830" t="s">
        <v>8187</v>
      </c>
      <c r="M1830" t="s">
        <v>3155</v>
      </c>
      <c r="N1830" t="s">
        <v>2199</v>
      </c>
      <c r="O1830" t="s">
        <v>54</v>
      </c>
      <c r="P1830" t="s">
        <v>2200</v>
      </c>
      <c r="Q1830" t="s">
        <v>3334</v>
      </c>
      <c r="R1830" t="s">
        <v>2194</v>
      </c>
    </row>
    <row r="1831" spans="1:18" x14ac:dyDescent="0.25">
      <c r="A1831" s="28" t="str">
        <f t="shared" si="28"/>
        <v>00393950Montgomery Co School District640 Woodford DrMt SterlingKY40353</v>
      </c>
      <c r="B1831" s="29" t="s">
        <v>8225</v>
      </c>
      <c r="C1831" t="s">
        <v>3215</v>
      </c>
      <c r="D1831" t="s">
        <v>8197</v>
      </c>
      <c r="E1831" t="s">
        <v>2195</v>
      </c>
      <c r="F1831" t="s">
        <v>3155</v>
      </c>
      <c r="G1831" t="s">
        <v>2199</v>
      </c>
      <c r="H1831" t="s">
        <v>54</v>
      </c>
      <c r="I1831" t="s">
        <v>2200</v>
      </c>
      <c r="J1831" t="s">
        <v>2195</v>
      </c>
      <c r="K1831" t="s">
        <v>2195</v>
      </c>
      <c r="L1831" t="s">
        <v>8187</v>
      </c>
      <c r="M1831" t="s">
        <v>3155</v>
      </c>
      <c r="N1831" t="s">
        <v>2199</v>
      </c>
      <c r="O1831" t="s">
        <v>54</v>
      </c>
      <c r="P1831" t="s">
        <v>2200</v>
      </c>
      <c r="Q1831" t="s">
        <v>3334</v>
      </c>
      <c r="R1831" t="s">
        <v>2194</v>
      </c>
    </row>
    <row r="1832" spans="1:18" x14ac:dyDescent="0.25">
      <c r="A1832" s="28" t="str">
        <f t="shared" si="28"/>
        <v>00393950Montgomery Co School District640 Woodford DrMt SterlingKY40353</v>
      </c>
      <c r="B1832" s="29" t="s">
        <v>8225</v>
      </c>
      <c r="C1832" t="s">
        <v>3215</v>
      </c>
      <c r="D1832" t="s">
        <v>8199</v>
      </c>
      <c r="E1832" t="s">
        <v>2195</v>
      </c>
      <c r="F1832" t="s">
        <v>3155</v>
      </c>
      <c r="G1832" t="s">
        <v>2199</v>
      </c>
      <c r="H1832" t="s">
        <v>54</v>
      </c>
      <c r="I1832" t="s">
        <v>2200</v>
      </c>
      <c r="J1832" t="s">
        <v>2195</v>
      </c>
      <c r="K1832" t="s">
        <v>2195</v>
      </c>
      <c r="L1832" t="s">
        <v>8187</v>
      </c>
      <c r="M1832" t="s">
        <v>3155</v>
      </c>
      <c r="N1832" t="s">
        <v>2199</v>
      </c>
      <c r="O1832" t="s">
        <v>54</v>
      </c>
      <c r="P1832" t="s">
        <v>2200</v>
      </c>
      <c r="Q1832" t="s">
        <v>3334</v>
      </c>
      <c r="R1832" t="s">
        <v>2194</v>
      </c>
    </row>
    <row r="1833" spans="1:18" x14ac:dyDescent="0.25">
      <c r="A1833" s="28" t="str">
        <f t="shared" si="28"/>
        <v>11825182Northview Elementary School1040 Maysville RdMt SterlingKY40353</v>
      </c>
      <c r="B1833" s="29" t="s">
        <v>8225</v>
      </c>
      <c r="C1833" t="s">
        <v>3215</v>
      </c>
      <c r="D1833" t="s">
        <v>5844</v>
      </c>
      <c r="E1833" t="s">
        <v>2195</v>
      </c>
      <c r="F1833" t="s">
        <v>4054</v>
      </c>
      <c r="G1833" t="s">
        <v>2199</v>
      </c>
      <c r="H1833" t="s">
        <v>54</v>
      </c>
      <c r="I1833" t="s">
        <v>2200</v>
      </c>
      <c r="J1833" t="s">
        <v>4827</v>
      </c>
      <c r="K1833" t="s">
        <v>4827</v>
      </c>
      <c r="L1833" t="s">
        <v>5845</v>
      </c>
      <c r="M1833" t="s">
        <v>4054</v>
      </c>
      <c r="N1833" t="s">
        <v>2199</v>
      </c>
      <c r="O1833" t="s">
        <v>54</v>
      </c>
      <c r="P1833" t="s">
        <v>2200</v>
      </c>
      <c r="Q1833" t="s">
        <v>3334</v>
      </c>
      <c r="R1833" t="s">
        <v>4053</v>
      </c>
    </row>
    <row r="1834" spans="1:18" x14ac:dyDescent="0.25">
      <c r="A1834" s="28" t="str">
        <f t="shared" si="28"/>
        <v>00393950Montgomery Co School District724 Woodford DrMt SterlingKY40353</v>
      </c>
      <c r="B1834" s="29" t="s">
        <v>8225</v>
      </c>
      <c r="C1834" t="s">
        <v>3215</v>
      </c>
      <c r="D1834" t="s">
        <v>8194</v>
      </c>
      <c r="E1834" t="s">
        <v>2195</v>
      </c>
      <c r="F1834" t="s">
        <v>4818</v>
      </c>
      <c r="G1834" t="s">
        <v>2199</v>
      </c>
      <c r="H1834" t="s">
        <v>54</v>
      </c>
      <c r="I1834" t="s">
        <v>2200</v>
      </c>
      <c r="J1834" t="s">
        <v>4826</v>
      </c>
      <c r="K1834" t="s">
        <v>2195</v>
      </c>
      <c r="L1834" t="s">
        <v>8187</v>
      </c>
      <c r="M1834" t="s">
        <v>3155</v>
      </c>
      <c r="N1834" t="s">
        <v>2199</v>
      </c>
      <c r="O1834" t="s">
        <v>54</v>
      </c>
      <c r="P1834" t="s">
        <v>2200</v>
      </c>
      <c r="Q1834" t="s">
        <v>3334</v>
      </c>
      <c r="R1834" t="s">
        <v>2194</v>
      </c>
    </row>
    <row r="1835" spans="1:18" x14ac:dyDescent="0.25">
      <c r="A1835" s="28" t="str">
        <f t="shared" si="28"/>
        <v>00394033Morgan Co School District7585 Highway 172West LibertyKY41472</v>
      </c>
      <c r="B1835" s="29" t="s">
        <v>8225</v>
      </c>
      <c r="C1835" t="s">
        <v>3215</v>
      </c>
      <c r="D1835" t="s">
        <v>6007</v>
      </c>
      <c r="E1835" t="s">
        <v>2208</v>
      </c>
      <c r="F1835" t="s">
        <v>2211</v>
      </c>
      <c r="G1835" t="s">
        <v>2212</v>
      </c>
      <c r="H1835" t="s">
        <v>54</v>
      </c>
      <c r="I1835" t="s">
        <v>2213</v>
      </c>
      <c r="J1835" t="s">
        <v>2210</v>
      </c>
      <c r="K1835" t="s">
        <v>2208</v>
      </c>
      <c r="L1835" t="s">
        <v>5999</v>
      </c>
      <c r="M1835" t="s">
        <v>3156</v>
      </c>
      <c r="N1835" t="s">
        <v>2212</v>
      </c>
      <c r="O1835" t="s">
        <v>54</v>
      </c>
      <c r="P1835" t="s">
        <v>2213</v>
      </c>
      <c r="Q1835" t="s">
        <v>3430</v>
      </c>
      <c r="R1835" t="s">
        <v>2207</v>
      </c>
    </row>
    <row r="1836" spans="1:18" x14ac:dyDescent="0.25">
      <c r="A1836" s="28" t="str">
        <f t="shared" si="28"/>
        <v>00394033Morgan Co School District31 Walnut StWest LibertyKY41425</v>
      </c>
      <c r="B1836" s="29" t="s">
        <v>8225</v>
      </c>
      <c r="C1836" t="s">
        <v>3215</v>
      </c>
      <c r="D1836" t="s">
        <v>6004</v>
      </c>
      <c r="E1836" t="s">
        <v>2208</v>
      </c>
      <c r="F1836" t="s">
        <v>2216</v>
      </c>
      <c r="G1836" t="s">
        <v>2212</v>
      </c>
      <c r="H1836" t="s">
        <v>54</v>
      </c>
      <c r="I1836" t="s">
        <v>2218</v>
      </c>
      <c r="J1836" t="s">
        <v>2215</v>
      </c>
      <c r="K1836" t="s">
        <v>2208</v>
      </c>
      <c r="L1836" t="s">
        <v>5999</v>
      </c>
      <c r="M1836" t="s">
        <v>3156</v>
      </c>
      <c r="N1836" t="s">
        <v>2217</v>
      </c>
      <c r="O1836" t="s">
        <v>54</v>
      </c>
      <c r="P1836" t="s">
        <v>2213</v>
      </c>
      <c r="Q1836" t="s">
        <v>3430</v>
      </c>
      <c r="R1836" t="s">
        <v>2207</v>
      </c>
    </row>
    <row r="1837" spans="1:18" x14ac:dyDescent="0.25">
      <c r="A1837" s="28" t="str">
        <f t="shared" si="28"/>
        <v>00394033Morgan Co School District3201 Highway 460 WWest LibertyKY41472</v>
      </c>
      <c r="B1837" s="29" t="s">
        <v>8225</v>
      </c>
      <c r="C1837" t="s">
        <v>3215</v>
      </c>
      <c r="D1837" t="s">
        <v>6008</v>
      </c>
      <c r="E1837" t="s">
        <v>2208</v>
      </c>
      <c r="F1837" t="s">
        <v>2221</v>
      </c>
      <c r="G1837" t="s">
        <v>2212</v>
      </c>
      <c r="H1837" t="s">
        <v>54</v>
      </c>
      <c r="I1837" t="s">
        <v>2213</v>
      </c>
      <c r="J1837" t="s">
        <v>2220</v>
      </c>
      <c r="K1837" t="s">
        <v>2208</v>
      </c>
      <c r="L1837" t="s">
        <v>5999</v>
      </c>
      <c r="M1837" t="s">
        <v>3156</v>
      </c>
      <c r="N1837" t="s">
        <v>2212</v>
      </c>
      <c r="O1837" t="s">
        <v>54</v>
      </c>
      <c r="P1837" t="s">
        <v>2213</v>
      </c>
      <c r="Q1837" t="s">
        <v>3430</v>
      </c>
      <c r="R1837" t="s">
        <v>2207</v>
      </c>
    </row>
    <row r="1838" spans="1:18" x14ac:dyDescent="0.25">
      <c r="A1838" s="28" t="str">
        <f t="shared" si="28"/>
        <v>00394112Morgan Central Elem School3201 Highway 460 WWest LibertyKY41472</v>
      </c>
      <c r="B1838" s="29" t="s">
        <v>8225</v>
      </c>
      <c r="C1838" t="s">
        <v>3215</v>
      </c>
      <c r="D1838" t="s">
        <v>5901</v>
      </c>
      <c r="E1838" t="s">
        <v>2208</v>
      </c>
      <c r="F1838" t="s">
        <v>2221</v>
      </c>
      <c r="G1838" t="s">
        <v>2212</v>
      </c>
      <c r="H1838" t="s">
        <v>54</v>
      </c>
      <c r="I1838" t="s">
        <v>2213</v>
      </c>
      <c r="J1838" t="s">
        <v>2220</v>
      </c>
      <c r="K1838" t="s">
        <v>2220</v>
      </c>
      <c r="L1838" t="s">
        <v>5902</v>
      </c>
      <c r="M1838" t="s">
        <v>2221</v>
      </c>
      <c r="N1838" t="s">
        <v>2212</v>
      </c>
      <c r="O1838" t="s">
        <v>54</v>
      </c>
      <c r="P1838" t="s">
        <v>2213</v>
      </c>
      <c r="Q1838" t="s">
        <v>3430</v>
      </c>
      <c r="R1838" t="s">
        <v>2219</v>
      </c>
    </row>
    <row r="1839" spans="1:18" x14ac:dyDescent="0.25">
      <c r="A1839" s="28" t="str">
        <f t="shared" si="28"/>
        <v>00394112Morgan Central Elem School3201 Highway 460 WWest LibertyKY41472</v>
      </c>
      <c r="B1839" s="29" t="s">
        <v>8225</v>
      </c>
      <c r="C1839" t="s">
        <v>3215</v>
      </c>
      <c r="D1839" t="s">
        <v>5903</v>
      </c>
      <c r="E1839" t="s">
        <v>2208</v>
      </c>
      <c r="F1839" t="s">
        <v>2221</v>
      </c>
      <c r="G1839" t="s">
        <v>2212</v>
      </c>
      <c r="H1839" t="s">
        <v>54</v>
      </c>
      <c r="I1839" t="s">
        <v>2213</v>
      </c>
      <c r="J1839" t="s">
        <v>2220</v>
      </c>
      <c r="K1839" t="s">
        <v>2220</v>
      </c>
      <c r="L1839" t="s">
        <v>5902</v>
      </c>
      <c r="M1839" t="s">
        <v>2221</v>
      </c>
      <c r="N1839" t="s">
        <v>2212</v>
      </c>
      <c r="O1839" t="s">
        <v>54</v>
      </c>
      <c r="P1839" t="s">
        <v>2213</v>
      </c>
      <c r="Q1839" t="s">
        <v>3430</v>
      </c>
      <c r="R1839" t="s">
        <v>2219</v>
      </c>
    </row>
    <row r="1840" spans="1:18" x14ac:dyDescent="0.25">
      <c r="A1840" s="28" t="str">
        <f t="shared" si="28"/>
        <v>00394033Morgan Co School District150 Road To SuccessWest LibertyKY41472</v>
      </c>
      <c r="B1840" s="29" t="s">
        <v>8225</v>
      </c>
      <c r="C1840" t="s">
        <v>3215</v>
      </c>
      <c r="D1840" t="s">
        <v>6001</v>
      </c>
      <c r="E1840" t="s">
        <v>2208</v>
      </c>
      <c r="F1840" t="s">
        <v>4841</v>
      </c>
      <c r="G1840" t="s">
        <v>2212</v>
      </c>
      <c r="H1840" t="s">
        <v>54</v>
      </c>
      <c r="I1840" t="s">
        <v>2213</v>
      </c>
      <c r="J1840" t="s">
        <v>4840</v>
      </c>
      <c r="K1840" t="s">
        <v>2208</v>
      </c>
      <c r="L1840" t="s">
        <v>5999</v>
      </c>
      <c r="M1840" t="s">
        <v>3156</v>
      </c>
      <c r="N1840" t="s">
        <v>2212</v>
      </c>
      <c r="O1840" t="s">
        <v>54</v>
      </c>
      <c r="P1840" t="s">
        <v>2213</v>
      </c>
      <c r="Q1840" t="s">
        <v>3430</v>
      </c>
      <c r="R1840" t="s">
        <v>2207</v>
      </c>
    </row>
    <row r="1841" spans="1:18" x14ac:dyDescent="0.25">
      <c r="A1841" s="28" t="str">
        <f t="shared" si="28"/>
        <v>00394033Morgan Co School District380 Road To SuccessWest LibertyKY41472</v>
      </c>
      <c r="B1841" s="29" t="s">
        <v>8225</v>
      </c>
      <c r="C1841" t="s">
        <v>3215</v>
      </c>
      <c r="D1841" t="s">
        <v>6000</v>
      </c>
      <c r="E1841" t="s">
        <v>2208</v>
      </c>
      <c r="F1841" t="s">
        <v>4837</v>
      </c>
      <c r="G1841" t="s">
        <v>2212</v>
      </c>
      <c r="H1841" t="s">
        <v>54</v>
      </c>
      <c r="I1841" t="s">
        <v>2213</v>
      </c>
      <c r="J1841" t="s">
        <v>4836</v>
      </c>
      <c r="K1841" t="s">
        <v>2208</v>
      </c>
      <c r="L1841" t="s">
        <v>5999</v>
      </c>
      <c r="M1841" t="s">
        <v>3156</v>
      </c>
      <c r="N1841" t="s">
        <v>2212</v>
      </c>
      <c r="O1841" t="s">
        <v>54</v>
      </c>
      <c r="P1841" t="s">
        <v>2213</v>
      </c>
      <c r="Q1841" t="s">
        <v>3430</v>
      </c>
      <c r="R1841" t="s">
        <v>2207</v>
      </c>
    </row>
    <row r="1842" spans="1:18" x14ac:dyDescent="0.25">
      <c r="A1842" s="28" t="str">
        <f t="shared" si="28"/>
        <v>00394033Morgan Co School District155 University DrWest LibertyKY41472</v>
      </c>
      <c r="B1842" s="29" t="s">
        <v>8225</v>
      </c>
      <c r="C1842" t="s">
        <v>3215</v>
      </c>
      <c r="D1842" t="s">
        <v>5998</v>
      </c>
      <c r="E1842" t="s">
        <v>2208</v>
      </c>
      <c r="F1842" t="s">
        <v>3156</v>
      </c>
      <c r="G1842" t="s">
        <v>2212</v>
      </c>
      <c r="H1842" t="s">
        <v>54</v>
      </c>
      <c r="I1842" t="s">
        <v>2213</v>
      </c>
      <c r="J1842" t="s">
        <v>2208</v>
      </c>
      <c r="K1842" t="s">
        <v>2208</v>
      </c>
      <c r="L1842" t="s">
        <v>5999</v>
      </c>
      <c r="M1842" t="s">
        <v>3156</v>
      </c>
      <c r="N1842" t="s">
        <v>2212</v>
      </c>
      <c r="O1842" t="s">
        <v>54</v>
      </c>
      <c r="P1842" t="s">
        <v>2213</v>
      </c>
      <c r="Q1842" t="s">
        <v>3430</v>
      </c>
      <c r="R1842" t="s">
        <v>2207</v>
      </c>
    </row>
    <row r="1843" spans="1:18" x14ac:dyDescent="0.25">
      <c r="A1843" s="28" t="str">
        <f t="shared" si="28"/>
        <v>00394033Morgan Co School District155 University DrWest LibertyKY41472</v>
      </c>
      <c r="B1843" s="29" t="s">
        <v>8225</v>
      </c>
      <c r="C1843" t="s">
        <v>3215</v>
      </c>
      <c r="D1843" t="s">
        <v>6003</v>
      </c>
      <c r="E1843" t="s">
        <v>2208</v>
      </c>
      <c r="F1843" t="s">
        <v>3156</v>
      </c>
      <c r="G1843" t="s">
        <v>2212</v>
      </c>
      <c r="H1843" t="s">
        <v>54</v>
      </c>
      <c r="I1843" t="s">
        <v>2213</v>
      </c>
      <c r="J1843" t="s">
        <v>2208</v>
      </c>
      <c r="K1843" t="s">
        <v>2208</v>
      </c>
      <c r="L1843" t="s">
        <v>5999</v>
      </c>
      <c r="M1843" t="s">
        <v>3156</v>
      </c>
      <c r="N1843" t="s">
        <v>2212</v>
      </c>
      <c r="O1843" t="s">
        <v>54</v>
      </c>
      <c r="P1843" t="s">
        <v>2213</v>
      </c>
      <c r="Q1843" t="s">
        <v>3430</v>
      </c>
      <c r="R1843" t="s">
        <v>2207</v>
      </c>
    </row>
    <row r="1844" spans="1:18" x14ac:dyDescent="0.25">
      <c r="A1844" s="28" t="str">
        <f t="shared" si="28"/>
        <v>00394033Morgan Co School District155 University DrWest LibertyKY41472</v>
      </c>
      <c r="B1844" s="29" t="s">
        <v>8225</v>
      </c>
      <c r="C1844" t="s">
        <v>3215</v>
      </c>
      <c r="D1844" t="s">
        <v>6005</v>
      </c>
      <c r="E1844" t="s">
        <v>2208</v>
      </c>
      <c r="F1844" t="s">
        <v>3156</v>
      </c>
      <c r="G1844" t="s">
        <v>2212</v>
      </c>
      <c r="H1844" t="s">
        <v>54</v>
      </c>
      <c r="I1844" t="s">
        <v>2213</v>
      </c>
      <c r="J1844" t="s">
        <v>2208</v>
      </c>
      <c r="K1844" t="s">
        <v>2208</v>
      </c>
      <c r="L1844" t="s">
        <v>5999</v>
      </c>
      <c r="M1844" t="s">
        <v>3156</v>
      </c>
      <c r="N1844" t="s">
        <v>2212</v>
      </c>
      <c r="O1844" t="s">
        <v>54</v>
      </c>
      <c r="P1844" t="s">
        <v>2213</v>
      </c>
      <c r="Q1844" t="s">
        <v>3430</v>
      </c>
      <c r="R1844" t="s">
        <v>2207</v>
      </c>
    </row>
    <row r="1845" spans="1:18" x14ac:dyDescent="0.25">
      <c r="A1845" s="28" t="str">
        <f t="shared" si="28"/>
        <v>00394033Morgan Co School District155 University DrWest LibertyKY41472</v>
      </c>
      <c r="B1845" s="29" t="s">
        <v>8225</v>
      </c>
      <c r="C1845" t="s">
        <v>3215</v>
      </c>
      <c r="D1845" t="s">
        <v>6006</v>
      </c>
      <c r="E1845" t="s">
        <v>2208</v>
      </c>
      <c r="F1845" t="s">
        <v>3156</v>
      </c>
      <c r="G1845" t="s">
        <v>2212</v>
      </c>
      <c r="H1845" t="s">
        <v>54</v>
      </c>
      <c r="I1845" t="s">
        <v>2213</v>
      </c>
      <c r="J1845" t="s">
        <v>2208</v>
      </c>
      <c r="K1845" t="s">
        <v>2208</v>
      </c>
      <c r="L1845" t="s">
        <v>5999</v>
      </c>
      <c r="M1845" t="s">
        <v>3156</v>
      </c>
      <c r="N1845" t="s">
        <v>2212</v>
      </c>
      <c r="O1845" t="s">
        <v>54</v>
      </c>
      <c r="P1845" t="s">
        <v>2213</v>
      </c>
      <c r="Q1845" t="s">
        <v>3430</v>
      </c>
      <c r="R1845" t="s">
        <v>2207</v>
      </c>
    </row>
    <row r="1846" spans="1:18" x14ac:dyDescent="0.25">
      <c r="A1846" s="28" t="str">
        <f t="shared" si="28"/>
        <v>00394033Morgan Co School District163 Woodsbend Boys Ca RdWest LibertyKY41472</v>
      </c>
      <c r="B1846" s="29" t="s">
        <v>8225</v>
      </c>
      <c r="C1846" t="s">
        <v>3215</v>
      </c>
      <c r="D1846" t="s">
        <v>6002</v>
      </c>
      <c r="E1846" t="s">
        <v>2208</v>
      </c>
      <c r="F1846" t="s">
        <v>4839</v>
      </c>
      <c r="G1846" t="s">
        <v>2212</v>
      </c>
      <c r="H1846" t="s">
        <v>54</v>
      </c>
      <c r="I1846" t="s">
        <v>2213</v>
      </c>
      <c r="J1846" t="s">
        <v>4838</v>
      </c>
      <c r="K1846" t="s">
        <v>2208</v>
      </c>
      <c r="L1846" t="s">
        <v>5999</v>
      </c>
      <c r="M1846" t="s">
        <v>3156</v>
      </c>
      <c r="N1846" t="s">
        <v>2212</v>
      </c>
      <c r="O1846" t="s">
        <v>54</v>
      </c>
      <c r="P1846" t="s">
        <v>2213</v>
      </c>
      <c r="Q1846" t="s">
        <v>3430</v>
      </c>
      <c r="R1846" t="s">
        <v>2207</v>
      </c>
    </row>
    <row r="1847" spans="1:18" x14ac:dyDescent="0.25">
      <c r="A1847" s="28" t="str">
        <f t="shared" si="28"/>
        <v>00394095Wrigley Elementary School7490 Highway 7West LibertyKY41472</v>
      </c>
      <c r="B1847" s="29" t="s">
        <v>8225</v>
      </c>
      <c r="C1847" t="s">
        <v>3215</v>
      </c>
      <c r="D1847" t="s">
        <v>6344</v>
      </c>
      <c r="E1847" t="s">
        <v>2208</v>
      </c>
      <c r="F1847" t="s">
        <v>2224</v>
      </c>
      <c r="G1847" t="s">
        <v>2212</v>
      </c>
      <c r="H1847" t="s">
        <v>54</v>
      </c>
      <c r="I1847" t="s">
        <v>2213</v>
      </c>
      <c r="J1847" t="s">
        <v>2223</v>
      </c>
      <c r="K1847" t="s">
        <v>2223</v>
      </c>
      <c r="L1847" t="s">
        <v>6345</v>
      </c>
      <c r="M1847" t="s">
        <v>2224</v>
      </c>
      <c r="N1847" t="s">
        <v>2212</v>
      </c>
      <c r="O1847" t="s">
        <v>54</v>
      </c>
      <c r="P1847" t="s">
        <v>2213</v>
      </c>
      <c r="Q1847" t="s">
        <v>3430</v>
      </c>
      <c r="R1847" t="s">
        <v>2222</v>
      </c>
    </row>
    <row r="1848" spans="1:18" x14ac:dyDescent="0.25">
      <c r="A1848" s="28" t="str">
        <f t="shared" si="28"/>
        <v>00394095Wrigley Elementary School7490 Highway 7West LibertyKY41472</v>
      </c>
      <c r="B1848" s="29" t="s">
        <v>8225</v>
      </c>
      <c r="C1848" t="s">
        <v>3215</v>
      </c>
      <c r="D1848" t="s">
        <v>6346</v>
      </c>
      <c r="E1848" t="s">
        <v>2208</v>
      </c>
      <c r="F1848" t="s">
        <v>2224</v>
      </c>
      <c r="G1848" t="s">
        <v>2212</v>
      </c>
      <c r="H1848" t="s">
        <v>54</v>
      </c>
      <c r="I1848" t="s">
        <v>2213</v>
      </c>
      <c r="J1848" t="s">
        <v>2223</v>
      </c>
      <c r="K1848" t="s">
        <v>2223</v>
      </c>
      <c r="L1848" t="s">
        <v>6345</v>
      </c>
      <c r="M1848" t="s">
        <v>2224</v>
      </c>
      <c r="N1848" t="s">
        <v>2212</v>
      </c>
      <c r="O1848" t="s">
        <v>54</v>
      </c>
      <c r="P1848" t="s">
        <v>2213</v>
      </c>
      <c r="Q1848" t="s">
        <v>3430</v>
      </c>
      <c r="R1848" t="s">
        <v>2222</v>
      </c>
    </row>
    <row r="1849" spans="1:18" x14ac:dyDescent="0.25">
      <c r="A1849" s="28" t="str">
        <f t="shared" si="28"/>
        <v>00394186Muhlenberg Co School District1501 N 2nd StPowderlyKY42330</v>
      </c>
      <c r="B1849" s="29" t="s">
        <v>8225</v>
      </c>
      <c r="C1849" t="s">
        <v>3215</v>
      </c>
      <c r="D1849" t="s">
        <v>5867</v>
      </c>
      <c r="E1849" t="s">
        <v>2226</v>
      </c>
      <c r="F1849" t="s">
        <v>2234</v>
      </c>
      <c r="G1849" t="s">
        <v>3158</v>
      </c>
      <c r="H1849" t="s">
        <v>54</v>
      </c>
      <c r="I1849" t="s">
        <v>2236</v>
      </c>
      <c r="J1849" t="s">
        <v>2233</v>
      </c>
      <c r="K1849" t="s">
        <v>2226</v>
      </c>
      <c r="L1849" t="s">
        <v>5861</v>
      </c>
      <c r="M1849" t="s">
        <v>3157</v>
      </c>
      <c r="N1849" t="s">
        <v>2235</v>
      </c>
      <c r="O1849" t="s">
        <v>54</v>
      </c>
      <c r="P1849" t="s">
        <v>3159</v>
      </c>
      <c r="Q1849" t="s">
        <v>3305</v>
      </c>
      <c r="R1849" t="s">
        <v>2225</v>
      </c>
    </row>
    <row r="1850" spans="1:18" x14ac:dyDescent="0.25">
      <c r="A1850" s="28" t="str">
        <f t="shared" si="28"/>
        <v>00394136Central City Elementary School1501 N 2nd StCentral CityKY42330</v>
      </c>
      <c r="B1850" s="29" t="s">
        <v>8225</v>
      </c>
      <c r="C1850" t="s">
        <v>3215</v>
      </c>
      <c r="D1850" t="s">
        <v>5777</v>
      </c>
      <c r="E1850" t="s">
        <v>2226</v>
      </c>
      <c r="F1850" t="s">
        <v>2234</v>
      </c>
      <c r="G1850" t="s">
        <v>2235</v>
      </c>
      <c r="H1850" t="s">
        <v>54</v>
      </c>
      <c r="I1850" t="s">
        <v>2236</v>
      </c>
      <c r="J1850" t="s">
        <v>2233</v>
      </c>
      <c r="K1850" t="s">
        <v>2233</v>
      </c>
      <c r="L1850" t="s">
        <v>5778</v>
      </c>
      <c r="M1850" t="s">
        <v>2234</v>
      </c>
      <c r="N1850" t="s">
        <v>2235</v>
      </c>
      <c r="O1850" t="s">
        <v>54</v>
      </c>
      <c r="P1850" t="s">
        <v>2236</v>
      </c>
      <c r="Q1850" t="s">
        <v>3305</v>
      </c>
      <c r="R1850" t="s">
        <v>2232</v>
      </c>
    </row>
    <row r="1851" spans="1:18" x14ac:dyDescent="0.25">
      <c r="A1851" s="28" t="str">
        <f t="shared" si="28"/>
        <v>00394162Greenville Elementary School201 E Main Cross StGreenvilleKY42345</v>
      </c>
      <c r="B1851" s="29" t="s">
        <v>8225</v>
      </c>
      <c r="C1851" t="s">
        <v>3215</v>
      </c>
      <c r="D1851" t="s">
        <v>5721</v>
      </c>
      <c r="E1851" t="s">
        <v>2226</v>
      </c>
      <c r="F1851" t="s">
        <v>2239</v>
      </c>
      <c r="G1851" t="s">
        <v>2240</v>
      </c>
      <c r="H1851" t="s">
        <v>54</v>
      </c>
      <c r="I1851" t="s">
        <v>2241</v>
      </c>
      <c r="J1851" t="s">
        <v>2238</v>
      </c>
      <c r="K1851" t="s">
        <v>2238</v>
      </c>
      <c r="L1851" t="s">
        <v>5722</v>
      </c>
      <c r="M1851" t="s">
        <v>2239</v>
      </c>
      <c r="N1851" t="s">
        <v>2240</v>
      </c>
      <c r="O1851" t="s">
        <v>54</v>
      </c>
      <c r="P1851" t="s">
        <v>2241</v>
      </c>
      <c r="Q1851" t="s">
        <v>3305</v>
      </c>
      <c r="R1851" t="s">
        <v>2237</v>
      </c>
    </row>
    <row r="1852" spans="1:18" x14ac:dyDescent="0.25">
      <c r="A1852" s="28" t="str">
        <f t="shared" ref="A1852:A1915" si="29">R1852&amp;K1852&amp;F1852&amp;G1852&amp;H1852&amp;I1852</f>
        <v>00394162Greenville Elementary School201 E Main Cross StGreenvilleKY42345</v>
      </c>
      <c r="B1852" s="29" t="s">
        <v>8225</v>
      </c>
      <c r="C1852" t="s">
        <v>3215</v>
      </c>
      <c r="D1852" t="s">
        <v>5723</v>
      </c>
      <c r="E1852" t="s">
        <v>2226</v>
      </c>
      <c r="F1852" t="s">
        <v>2239</v>
      </c>
      <c r="G1852" t="s">
        <v>2240</v>
      </c>
      <c r="H1852" t="s">
        <v>54</v>
      </c>
      <c r="I1852" t="s">
        <v>2241</v>
      </c>
      <c r="J1852" t="s">
        <v>2238</v>
      </c>
      <c r="K1852" t="s">
        <v>2238</v>
      </c>
      <c r="L1852" t="s">
        <v>5722</v>
      </c>
      <c r="M1852" t="s">
        <v>2239</v>
      </c>
      <c r="N1852" t="s">
        <v>2240</v>
      </c>
      <c r="O1852" t="s">
        <v>54</v>
      </c>
      <c r="P1852" t="s">
        <v>2241</v>
      </c>
      <c r="Q1852" t="s">
        <v>3305</v>
      </c>
      <c r="R1852" t="s">
        <v>2237</v>
      </c>
    </row>
    <row r="1853" spans="1:18" x14ac:dyDescent="0.25">
      <c r="A1853" s="28" t="str">
        <f t="shared" si="29"/>
        <v>00394289Longest Elementary School1020 N Main StGreenvilleKY42345</v>
      </c>
      <c r="B1853" s="29" t="s">
        <v>8225</v>
      </c>
      <c r="C1853" t="s">
        <v>3215</v>
      </c>
      <c r="D1853" t="s">
        <v>6259</v>
      </c>
      <c r="E1853" t="s">
        <v>2226</v>
      </c>
      <c r="F1853" t="s">
        <v>2244</v>
      </c>
      <c r="G1853" t="s">
        <v>2240</v>
      </c>
      <c r="H1853" t="s">
        <v>54</v>
      </c>
      <c r="I1853" t="s">
        <v>2241</v>
      </c>
      <c r="J1853" t="s">
        <v>2243</v>
      </c>
      <c r="K1853" t="s">
        <v>2243</v>
      </c>
      <c r="L1853" t="s">
        <v>6260</v>
      </c>
      <c r="M1853" t="s">
        <v>2244</v>
      </c>
      <c r="N1853" t="s">
        <v>2240</v>
      </c>
      <c r="O1853" t="s">
        <v>54</v>
      </c>
      <c r="P1853" t="s">
        <v>2241</v>
      </c>
      <c r="Q1853" t="s">
        <v>3305</v>
      </c>
      <c r="R1853" t="s">
        <v>2242</v>
      </c>
    </row>
    <row r="1854" spans="1:18" x14ac:dyDescent="0.25">
      <c r="A1854" s="28" t="str">
        <f t="shared" si="29"/>
        <v>00394289Longest Elementary School1020 N Main StGreenvilleKY42345</v>
      </c>
      <c r="B1854" s="29" t="s">
        <v>8225</v>
      </c>
      <c r="C1854" t="s">
        <v>3215</v>
      </c>
      <c r="D1854" t="s">
        <v>6261</v>
      </c>
      <c r="E1854" t="s">
        <v>2226</v>
      </c>
      <c r="F1854" t="s">
        <v>2244</v>
      </c>
      <c r="G1854" t="s">
        <v>2240</v>
      </c>
      <c r="H1854" t="s">
        <v>54</v>
      </c>
      <c r="I1854" t="s">
        <v>2241</v>
      </c>
      <c r="J1854" t="s">
        <v>2243</v>
      </c>
      <c r="K1854" t="s">
        <v>2243</v>
      </c>
      <c r="L1854" t="s">
        <v>6260</v>
      </c>
      <c r="M1854" t="s">
        <v>2244</v>
      </c>
      <c r="N1854" t="s">
        <v>2240</v>
      </c>
      <c r="O1854" t="s">
        <v>54</v>
      </c>
      <c r="P1854" t="s">
        <v>2241</v>
      </c>
      <c r="Q1854" t="s">
        <v>3305</v>
      </c>
      <c r="R1854" t="s">
        <v>2242</v>
      </c>
    </row>
    <row r="1855" spans="1:18" x14ac:dyDescent="0.25">
      <c r="A1855" s="28" t="str">
        <f t="shared" si="29"/>
        <v>00394289Longest Elementary School1020 N Main StGreenvilleKY42345</v>
      </c>
      <c r="B1855" s="29" t="s">
        <v>8225</v>
      </c>
      <c r="C1855" t="s">
        <v>3215</v>
      </c>
      <c r="D1855" t="s">
        <v>6262</v>
      </c>
      <c r="E1855" t="s">
        <v>2226</v>
      </c>
      <c r="F1855" t="s">
        <v>2244</v>
      </c>
      <c r="G1855" t="s">
        <v>2240</v>
      </c>
      <c r="H1855" t="s">
        <v>54</v>
      </c>
      <c r="I1855" t="s">
        <v>2241</v>
      </c>
      <c r="J1855" t="s">
        <v>2243</v>
      </c>
      <c r="K1855" t="s">
        <v>2243</v>
      </c>
      <c r="L1855" t="s">
        <v>6260</v>
      </c>
      <c r="M1855" t="s">
        <v>2244</v>
      </c>
      <c r="N1855" t="s">
        <v>2240</v>
      </c>
      <c r="O1855" t="s">
        <v>54</v>
      </c>
      <c r="P1855" t="s">
        <v>2241</v>
      </c>
      <c r="Q1855" t="s">
        <v>3305</v>
      </c>
      <c r="R1855" t="s">
        <v>2242</v>
      </c>
    </row>
    <row r="1856" spans="1:18" x14ac:dyDescent="0.25">
      <c r="A1856" s="28" t="str">
        <f t="shared" si="29"/>
        <v>00394186Muhlenberg Co School District1020 N Main StPowderlyKY42345</v>
      </c>
      <c r="B1856" s="29" t="s">
        <v>8225</v>
      </c>
      <c r="C1856" t="s">
        <v>3215</v>
      </c>
      <c r="D1856" t="s">
        <v>5870</v>
      </c>
      <c r="E1856" t="s">
        <v>2226</v>
      </c>
      <c r="F1856" t="s">
        <v>2244</v>
      </c>
      <c r="G1856" t="s">
        <v>3158</v>
      </c>
      <c r="H1856" t="s">
        <v>54</v>
      </c>
      <c r="I1856" t="s">
        <v>2241</v>
      </c>
      <c r="J1856" t="s">
        <v>2243</v>
      </c>
      <c r="K1856" t="s">
        <v>2226</v>
      </c>
      <c r="L1856" t="s">
        <v>5861</v>
      </c>
      <c r="M1856" t="s">
        <v>3157</v>
      </c>
      <c r="N1856" t="s">
        <v>2240</v>
      </c>
      <c r="O1856" t="s">
        <v>54</v>
      </c>
      <c r="P1856" t="s">
        <v>3159</v>
      </c>
      <c r="Q1856" t="s">
        <v>3305</v>
      </c>
      <c r="R1856" t="s">
        <v>2225</v>
      </c>
    </row>
    <row r="1857" spans="1:18" x14ac:dyDescent="0.25">
      <c r="A1857" s="28" t="str">
        <f t="shared" si="29"/>
        <v>00394186Muhlenberg Co School District1020 N Main StPowderlyKY42345</v>
      </c>
      <c r="B1857" s="29" t="s">
        <v>8225</v>
      </c>
      <c r="C1857" t="s">
        <v>3215</v>
      </c>
      <c r="D1857" t="s">
        <v>5871</v>
      </c>
      <c r="E1857" t="s">
        <v>2226</v>
      </c>
      <c r="F1857" t="s">
        <v>2244</v>
      </c>
      <c r="G1857" t="s">
        <v>3158</v>
      </c>
      <c r="H1857" t="s">
        <v>54</v>
      </c>
      <c r="I1857" t="s">
        <v>2241</v>
      </c>
      <c r="J1857" t="s">
        <v>2243</v>
      </c>
      <c r="K1857" t="s">
        <v>2226</v>
      </c>
      <c r="L1857" t="s">
        <v>5861</v>
      </c>
      <c r="M1857" t="s">
        <v>3157</v>
      </c>
      <c r="N1857" t="s">
        <v>2240</v>
      </c>
      <c r="O1857" t="s">
        <v>54</v>
      </c>
      <c r="P1857" t="s">
        <v>3159</v>
      </c>
      <c r="Q1857" t="s">
        <v>3305</v>
      </c>
      <c r="R1857" t="s">
        <v>2225</v>
      </c>
    </row>
    <row r="1858" spans="1:18" x14ac:dyDescent="0.25">
      <c r="A1858" s="28" t="str">
        <f t="shared" si="29"/>
        <v>00394186Muhlenberg Co School District501 Robert L Draper WayPowderlyKY42345</v>
      </c>
      <c r="B1858" s="29" t="s">
        <v>8225</v>
      </c>
      <c r="C1858" t="s">
        <v>3215</v>
      </c>
      <c r="D1858" t="s">
        <v>5865</v>
      </c>
      <c r="E1858" t="s">
        <v>2226</v>
      </c>
      <c r="F1858" t="s">
        <v>4845</v>
      </c>
      <c r="G1858" t="s">
        <v>3158</v>
      </c>
      <c r="H1858" t="s">
        <v>54</v>
      </c>
      <c r="I1858" t="s">
        <v>2241</v>
      </c>
      <c r="J1858" t="s">
        <v>4848</v>
      </c>
      <c r="K1858" t="s">
        <v>2226</v>
      </c>
      <c r="L1858" t="s">
        <v>5861</v>
      </c>
      <c r="M1858" t="s">
        <v>3157</v>
      </c>
      <c r="N1858" t="s">
        <v>2240</v>
      </c>
      <c r="O1858" t="s">
        <v>54</v>
      </c>
      <c r="P1858" t="s">
        <v>3159</v>
      </c>
      <c r="Q1858" t="s">
        <v>3305</v>
      </c>
      <c r="R1858" t="s">
        <v>2225</v>
      </c>
    </row>
    <row r="1859" spans="1:18" x14ac:dyDescent="0.25">
      <c r="A1859" s="28" t="str">
        <f t="shared" si="29"/>
        <v>00394186Muhlenberg Co School District2900 State Route 176PowderlyKY42345</v>
      </c>
      <c r="B1859" s="29" t="s">
        <v>8225</v>
      </c>
      <c r="C1859" t="s">
        <v>3215</v>
      </c>
      <c r="D1859" t="s">
        <v>5864</v>
      </c>
      <c r="E1859" t="s">
        <v>2226</v>
      </c>
      <c r="F1859" t="s">
        <v>4847</v>
      </c>
      <c r="G1859" t="s">
        <v>3158</v>
      </c>
      <c r="H1859" t="s">
        <v>54</v>
      </c>
      <c r="I1859" t="s">
        <v>2241</v>
      </c>
      <c r="J1859" t="s">
        <v>4846</v>
      </c>
      <c r="K1859" t="s">
        <v>2226</v>
      </c>
      <c r="L1859" t="s">
        <v>5861</v>
      </c>
      <c r="M1859" t="s">
        <v>3157</v>
      </c>
      <c r="N1859" t="s">
        <v>2240</v>
      </c>
      <c r="O1859" t="s">
        <v>54</v>
      </c>
      <c r="P1859" t="s">
        <v>3159</v>
      </c>
      <c r="Q1859" t="s">
        <v>3305</v>
      </c>
      <c r="R1859" t="s">
        <v>2225</v>
      </c>
    </row>
    <row r="1860" spans="1:18" x14ac:dyDescent="0.25">
      <c r="A1860" s="28" t="str">
        <f t="shared" si="29"/>
        <v>00394186Muhlenberg Co School District501 Robert L Draper WayPowderlyKY42345</v>
      </c>
      <c r="B1860" s="29" t="s">
        <v>8225</v>
      </c>
      <c r="C1860" t="s">
        <v>3215</v>
      </c>
      <c r="D1860" t="s">
        <v>5863</v>
      </c>
      <c r="E1860" t="s">
        <v>2226</v>
      </c>
      <c r="F1860" t="s">
        <v>4845</v>
      </c>
      <c r="G1860" t="s">
        <v>3158</v>
      </c>
      <c r="H1860" t="s">
        <v>54</v>
      </c>
      <c r="I1860" t="s">
        <v>2241</v>
      </c>
      <c r="J1860" t="s">
        <v>4844</v>
      </c>
      <c r="K1860" t="s">
        <v>2226</v>
      </c>
      <c r="L1860" t="s">
        <v>5861</v>
      </c>
      <c r="M1860" t="s">
        <v>3157</v>
      </c>
      <c r="N1860" t="s">
        <v>2240</v>
      </c>
      <c r="O1860" t="s">
        <v>54</v>
      </c>
      <c r="P1860" t="s">
        <v>3159</v>
      </c>
      <c r="Q1860" t="s">
        <v>3305</v>
      </c>
      <c r="R1860" t="s">
        <v>2225</v>
      </c>
    </row>
    <row r="1861" spans="1:18" x14ac:dyDescent="0.25">
      <c r="A1861" s="28" t="str">
        <f t="shared" si="29"/>
        <v>00394186Muhlenberg Co School District510 W Main StPowderlyKY42367</v>
      </c>
      <c r="B1861" s="29" t="s">
        <v>8225</v>
      </c>
      <c r="C1861" t="s">
        <v>3215</v>
      </c>
      <c r="D1861" t="s">
        <v>5866</v>
      </c>
      <c r="E1861" t="s">
        <v>2226</v>
      </c>
      <c r="F1861" t="s">
        <v>3157</v>
      </c>
      <c r="G1861" t="s">
        <v>3158</v>
      </c>
      <c r="H1861" t="s">
        <v>54</v>
      </c>
      <c r="I1861" t="s">
        <v>3159</v>
      </c>
      <c r="J1861" t="s">
        <v>2226</v>
      </c>
      <c r="K1861" t="s">
        <v>2226</v>
      </c>
      <c r="L1861" t="s">
        <v>5861</v>
      </c>
      <c r="M1861" t="s">
        <v>3157</v>
      </c>
      <c r="N1861" t="s">
        <v>3158</v>
      </c>
      <c r="O1861" t="s">
        <v>54</v>
      </c>
      <c r="P1861" t="s">
        <v>3159</v>
      </c>
      <c r="Q1861" t="s">
        <v>3305</v>
      </c>
      <c r="R1861" t="s">
        <v>2225</v>
      </c>
    </row>
    <row r="1862" spans="1:18" x14ac:dyDescent="0.25">
      <c r="A1862" s="28" t="str">
        <f t="shared" si="29"/>
        <v>00394186Muhlenberg Co School District510 W Main StPowderlyKY42367</v>
      </c>
      <c r="B1862" s="29" t="s">
        <v>8225</v>
      </c>
      <c r="C1862" t="s">
        <v>3215</v>
      </c>
      <c r="D1862" t="s">
        <v>5868</v>
      </c>
      <c r="E1862" t="s">
        <v>2226</v>
      </c>
      <c r="F1862" t="s">
        <v>3157</v>
      </c>
      <c r="G1862" t="s">
        <v>3158</v>
      </c>
      <c r="H1862" t="s">
        <v>54</v>
      </c>
      <c r="I1862" t="s">
        <v>3159</v>
      </c>
      <c r="J1862" t="s">
        <v>2226</v>
      </c>
      <c r="K1862" t="s">
        <v>2226</v>
      </c>
      <c r="L1862" t="s">
        <v>5861</v>
      </c>
      <c r="M1862" t="s">
        <v>3157</v>
      </c>
      <c r="N1862" t="s">
        <v>3158</v>
      </c>
      <c r="O1862" t="s">
        <v>54</v>
      </c>
      <c r="P1862" t="s">
        <v>3159</v>
      </c>
      <c r="Q1862" t="s">
        <v>3305</v>
      </c>
      <c r="R1862" t="s">
        <v>2225</v>
      </c>
    </row>
    <row r="1863" spans="1:18" x14ac:dyDescent="0.25">
      <c r="A1863" s="28" t="str">
        <f t="shared" si="29"/>
        <v>00394186Muhlenberg Co School District510 W Main StPowderlyKY42367</v>
      </c>
      <c r="B1863" s="29" t="s">
        <v>8225</v>
      </c>
      <c r="C1863" t="s">
        <v>3215</v>
      </c>
      <c r="D1863" t="s">
        <v>5869</v>
      </c>
      <c r="E1863" t="s">
        <v>2226</v>
      </c>
      <c r="F1863" t="s">
        <v>3157</v>
      </c>
      <c r="G1863" t="s">
        <v>3158</v>
      </c>
      <c r="H1863" t="s">
        <v>54</v>
      </c>
      <c r="I1863" t="s">
        <v>3159</v>
      </c>
      <c r="J1863" t="s">
        <v>2226</v>
      </c>
      <c r="K1863" t="s">
        <v>2226</v>
      </c>
      <c r="L1863" t="s">
        <v>5861</v>
      </c>
      <c r="M1863" t="s">
        <v>3157</v>
      </c>
      <c r="N1863" t="s">
        <v>3158</v>
      </c>
      <c r="O1863" t="s">
        <v>54</v>
      </c>
      <c r="P1863" t="s">
        <v>3159</v>
      </c>
      <c r="Q1863" t="s">
        <v>3305</v>
      </c>
      <c r="R1863" t="s">
        <v>2225</v>
      </c>
    </row>
    <row r="1864" spans="1:18" x14ac:dyDescent="0.25">
      <c r="A1864" s="28" t="str">
        <f t="shared" si="29"/>
        <v>00394186Muhlenberg Co School District1000 N Main StPowderlyKY42345</v>
      </c>
      <c r="B1864" s="29" t="s">
        <v>8225</v>
      </c>
      <c r="C1864" t="s">
        <v>3215</v>
      </c>
      <c r="D1864" t="s">
        <v>5860</v>
      </c>
      <c r="E1864" t="s">
        <v>2226</v>
      </c>
      <c r="F1864" t="s">
        <v>2599</v>
      </c>
      <c r="G1864" t="s">
        <v>3158</v>
      </c>
      <c r="H1864" t="s">
        <v>54</v>
      </c>
      <c r="I1864" t="s">
        <v>2241</v>
      </c>
      <c r="J1864" t="s">
        <v>4849</v>
      </c>
      <c r="K1864" t="s">
        <v>2226</v>
      </c>
      <c r="L1864" t="s">
        <v>5861</v>
      </c>
      <c r="M1864" t="s">
        <v>3157</v>
      </c>
      <c r="N1864" t="s">
        <v>2240</v>
      </c>
      <c r="O1864" t="s">
        <v>54</v>
      </c>
      <c r="P1864" t="s">
        <v>3159</v>
      </c>
      <c r="Q1864" t="s">
        <v>3305</v>
      </c>
      <c r="R1864" t="s">
        <v>2225</v>
      </c>
    </row>
    <row r="1865" spans="1:18" x14ac:dyDescent="0.25">
      <c r="A1865" s="28" t="str">
        <f t="shared" si="29"/>
        <v>00394186Muhlenberg Co School District203 Spartan DrPowderlyKY42345</v>
      </c>
      <c r="B1865" s="29" t="s">
        <v>8225</v>
      </c>
      <c r="C1865" t="s">
        <v>3215</v>
      </c>
      <c r="D1865" t="s">
        <v>5862</v>
      </c>
      <c r="E1865" t="s">
        <v>2226</v>
      </c>
      <c r="F1865" t="s">
        <v>4843</v>
      </c>
      <c r="G1865" t="s">
        <v>3158</v>
      </c>
      <c r="H1865" t="s">
        <v>54</v>
      </c>
      <c r="I1865" t="s">
        <v>2241</v>
      </c>
      <c r="J1865" t="s">
        <v>4842</v>
      </c>
      <c r="K1865" t="s">
        <v>2226</v>
      </c>
      <c r="L1865" t="s">
        <v>5861</v>
      </c>
      <c r="M1865" t="s">
        <v>3157</v>
      </c>
      <c r="N1865" t="s">
        <v>2240</v>
      </c>
      <c r="O1865" t="s">
        <v>54</v>
      </c>
      <c r="P1865" t="s">
        <v>3159</v>
      </c>
      <c r="Q1865" t="s">
        <v>3305</v>
      </c>
      <c r="R1865" t="s">
        <v>2225</v>
      </c>
    </row>
    <row r="1866" spans="1:18" x14ac:dyDescent="0.25">
      <c r="A1866" s="28" t="str">
        <f t="shared" si="29"/>
        <v>00394186Muhlenberg Co School District2005 Us Highway 431 SPowderlyKY42323</v>
      </c>
      <c r="B1866" s="29" t="s">
        <v>8225</v>
      </c>
      <c r="C1866" t="s">
        <v>3215</v>
      </c>
      <c r="D1866" t="s">
        <v>5872</v>
      </c>
      <c r="E1866" t="s">
        <v>2226</v>
      </c>
      <c r="F1866" t="s">
        <v>2247</v>
      </c>
      <c r="G1866" t="s">
        <v>3158</v>
      </c>
      <c r="H1866" t="s">
        <v>54</v>
      </c>
      <c r="I1866" t="s">
        <v>2249</v>
      </c>
      <c r="J1866" t="s">
        <v>2246</v>
      </c>
      <c r="K1866" t="s">
        <v>2226</v>
      </c>
      <c r="L1866" t="s">
        <v>5861</v>
      </c>
      <c r="M1866" t="s">
        <v>3157</v>
      </c>
      <c r="N1866" t="s">
        <v>2248</v>
      </c>
      <c r="O1866" t="s">
        <v>54</v>
      </c>
      <c r="P1866" t="s">
        <v>3159</v>
      </c>
      <c r="Q1866" t="s">
        <v>3305</v>
      </c>
      <c r="R1866" t="s">
        <v>2225</v>
      </c>
    </row>
    <row r="1867" spans="1:18" x14ac:dyDescent="0.25">
      <c r="A1867" s="28" t="str">
        <f t="shared" si="29"/>
        <v>00380769Murray Ind School District111 S Broach StMurrayKY42071</v>
      </c>
      <c r="B1867" s="29" t="s">
        <v>8225</v>
      </c>
      <c r="C1867" t="s">
        <v>3215</v>
      </c>
      <c r="D1867" t="s">
        <v>5976</v>
      </c>
      <c r="E1867" t="s">
        <v>2251</v>
      </c>
      <c r="F1867" t="s">
        <v>2254</v>
      </c>
      <c r="G1867" t="s">
        <v>429</v>
      </c>
      <c r="H1867" t="s">
        <v>54</v>
      </c>
      <c r="I1867" t="s">
        <v>430</v>
      </c>
      <c r="J1867" t="s">
        <v>2253</v>
      </c>
      <c r="K1867" t="s">
        <v>2251</v>
      </c>
      <c r="L1867" t="s">
        <v>5972</v>
      </c>
      <c r="M1867" t="s">
        <v>3160</v>
      </c>
      <c r="N1867" t="s">
        <v>429</v>
      </c>
      <c r="O1867" t="s">
        <v>54</v>
      </c>
      <c r="P1867" t="s">
        <v>430</v>
      </c>
      <c r="Q1867" t="s">
        <v>3426</v>
      </c>
      <c r="R1867" t="s">
        <v>2250</v>
      </c>
    </row>
    <row r="1868" spans="1:18" x14ac:dyDescent="0.25">
      <c r="A1868" s="28" t="str">
        <f t="shared" si="29"/>
        <v>00380812Murray Elementary School111 S Broach StMurrayKY42071</v>
      </c>
      <c r="B1868" s="29" t="s">
        <v>8225</v>
      </c>
      <c r="C1868" t="s">
        <v>3215</v>
      </c>
      <c r="D1868" t="s">
        <v>5515</v>
      </c>
      <c r="E1868" t="s">
        <v>2251</v>
      </c>
      <c r="F1868" t="s">
        <v>2254</v>
      </c>
      <c r="G1868" t="s">
        <v>429</v>
      </c>
      <c r="H1868" t="s">
        <v>54</v>
      </c>
      <c r="I1868" t="s">
        <v>430</v>
      </c>
      <c r="J1868" t="s">
        <v>2253</v>
      </c>
      <c r="K1868" t="s">
        <v>2253</v>
      </c>
      <c r="L1868" t="s">
        <v>5516</v>
      </c>
      <c r="M1868" t="s">
        <v>2254</v>
      </c>
      <c r="N1868" t="s">
        <v>429</v>
      </c>
      <c r="O1868" t="s">
        <v>54</v>
      </c>
      <c r="P1868" t="s">
        <v>430</v>
      </c>
      <c r="Q1868" t="s">
        <v>3426</v>
      </c>
      <c r="R1868" t="s">
        <v>2252</v>
      </c>
    </row>
    <row r="1869" spans="1:18" x14ac:dyDescent="0.25">
      <c r="A1869" s="28" t="str">
        <f t="shared" si="29"/>
        <v>00380769Murray Ind School District1800 Sycamore StMurrayKY42071</v>
      </c>
      <c r="B1869" s="29" t="s">
        <v>8225</v>
      </c>
      <c r="C1869" t="s">
        <v>3215</v>
      </c>
      <c r="D1869" t="s">
        <v>5971</v>
      </c>
      <c r="E1869" t="s">
        <v>2251</v>
      </c>
      <c r="F1869" t="s">
        <v>4851</v>
      </c>
      <c r="G1869" t="s">
        <v>429</v>
      </c>
      <c r="H1869" t="s">
        <v>54</v>
      </c>
      <c r="I1869" t="s">
        <v>430</v>
      </c>
      <c r="J1869" t="s">
        <v>4850</v>
      </c>
      <c r="K1869" t="s">
        <v>2251</v>
      </c>
      <c r="L1869" t="s">
        <v>5972</v>
      </c>
      <c r="M1869" t="s">
        <v>3160</v>
      </c>
      <c r="N1869" t="s">
        <v>429</v>
      </c>
      <c r="O1869" t="s">
        <v>54</v>
      </c>
      <c r="P1869" t="s">
        <v>430</v>
      </c>
      <c r="Q1869" t="s">
        <v>3426</v>
      </c>
      <c r="R1869" t="s">
        <v>2250</v>
      </c>
    </row>
    <row r="1870" spans="1:18" x14ac:dyDescent="0.25">
      <c r="A1870" s="28" t="str">
        <f t="shared" si="29"/>
        <v>00380769Murray Ind School District208 S 13th StMurrayKY42071</v>
      </c>
      <c r="B1870" s="29" t="s">
        <v>8225</v>
      </c>
      <c r="C1870" t="s">
        <v>3215</v>
      </c>
      <c r="D1870" t="s">
        <v>5973</v>
      </c>
      <c r="E1870" t="s">
        <v>2251</v>
      </c>
      <c r="F1870" t="s">
        <v>3160</v>
      </c>
      <c r="G1870" t="s">
        <v>429</v>
      </c>
      <c r="H1870" t="s">
        <v>54</v>
      </c>
      <c r="I1870" t="s">
        <v>430</v>
      </c>
      <c r="J1870" t="s">
        <v>2251</v>
      </c>
      <c r="K1870" t="s">
        <v>2251</v>
      </c>
      <c r="L1870" t="s">
        <v>5972</v>
      </c>
      <c r="M1870" t="s">
        <v>3160</v>
      </c>
      <c r="N1870" t="s">
        <v>429</v>
      </c>
      <c r="O1870" t="s">
        <v>54</v>
      </c>
      <c r="P1870" t="s">
        <v>430</v>
      </c>
      <c r="Q1870" t="s">
        <v>3426</v>
      </c>
      <c r="R1870" t="s">
        <v>2250</v>
      </c>
    </row>
    <row r="1871" spans="1:18" x14ac:dyDescent="0.25">
      <c r="A1871" s="28" t="str">
        <f t="shared" si="29"/>
        <v>00380769Murray Ind School District208 S 13th StMurrayKY42071</v>
      </c>
      <c r="B1871" s="29" t="s">
        <v>8225</v>
      </c>
      <c r="C1871" t="s">
        <v>3215</v>
      </c>
      <c r="D1871" t="s">
        <v>5975</v>
      </c>
      <c r="E1871" t="s">
        <v>2251</v>
      </c>
      <c r="F1871" t="s">
        <v>3160</v>
      </c>
      <c r="G1871" t="s">
        <v>429</v>
      </c>
      <c r="H1871" t="s">
        <v>54</v>
      </c>
      <c r="I1871" t="s">
        <v>430</v>
      </c>
      <c r="J1871" t="s">
        <v>2251</v>
      </c>
      <c r="K1871" t="s">
        <v>2251</v>
      </c>
      <c r="L1871" t="s">
        <v>5972</v>
      </c>
      <c r="M1871" t="s">
        <v>3160</v>
      </c>
      <c r="N1871" t="s">
        <v>429</v>
      </c>
      <c r="O1871" t="s">
        <v>54</v>
      </c>
      <c r="P1871" t="s">
        <v>430</v>
      </c>
      <c r="Q1871" t="s">
        <v>3426</v>
      </c>
      <c r="R1871" t="s">
        <v>2250</v>
      </c>
    </row>
    <row r="1872" spans="1:18" x14ac:dyDescent="0.25">
      <c r="A1872" s="28" t="str">
        <f t="shared" si="29"/>
        <v>00380769Murray Ind School District801 Main StMurrayKY42071</v>
      </c>
      <c r="B1872" s="29" t="s">
        <v>8225</v>
      </c>
      <c r="C1872" t="s">
        <v>3215</v>
      </c>
      <c r="D1872" t="s">
        <v>5974</v>
      </c>
      <c r="E1872" t="s">
        <v>2251</v>
      </c>
      <c r="F1872" t="s">
        <v>4853</v>
      </c>
      <c r="G1872" t="s">
        <v>429</v>
      </c>
      <c r="H1872" t="s">
        <v>54</v>
      </c>
      <c r="I1872" t="s">
        <v>430</v>
      </c>
      <c r="J1872" t="s">
        <v>4852</v>
      </c>
      <c r="K1872" t="s">
        <v>2251</v>
      </c>
      <c r="L1872" t="s">
        <v>5972</v>
      </c>
      <c r="M1872" t="s">
        <v>3160</v>
      </c>
      <c r="N1872" t="s">
        <v>429</v>
      </c>
      <c r="O1872" t="s">
        <v>54</v>
      </c>
      <c r="P1872" t="s">
        <v>430</v>
      </c>
      <c r="Q1872" t="s">
        <v>3426</v>
      </c>
      <c r="R1872" t="s">
        <v>2250</v>
      </c>
    </row>
    <row r="1873" spans="1:18" x14ac:dyDescent="0.25">
      <c r="A1873" s="28" t="str">
        <f t="shared" si="29"/>
        <v>00394394Bloomfield Elementary School360 Arnold LnBloomfieldKY40008</v>
      </c>
      <c r="B1873" s="29" t="s">
        <v>8225</v>
      </c>
      <c r="C1873" t="s">
        <v>3215</v>
      </c>
      <c r="D1873" t="s">
        <v>6186</v>
      </c>
      <c r="E1873" t="s">
        <v>2256</v>
      </c>
      <c r="F1873" t="s">
        <v>2259</v>
      </c>
      <c r="G1873" t="s">
        <v>11</v>
      </c>
      <c r="H1873" t="s">
        <v>54</v>
      </c>
      <c r="I1873" t="s">
        <v>2260</v>
      </c>
      <c r="J1873" t="s">
        <v>2258</v>
      </c>
      <c r="K1873" t="s">
        <v>2258</v>
      </c>
      <c r="L1873" t="s">
        <v>6187</v>
      </c>
      <c r="M1873" t="s">
        <v>2259</v>
      </c>
      <c r="N1873" t="s">
        <v>11</v>
      </c>
      <c r="O1873" t="s">
        <v>54</v>
      </c>
      <c r="P1873" t="s">
        <v>2260</v>
      </c>
      <c r="Q1873" t="s">
        <v>3246</v>
      </c>
      <c r="R1873" t="s">
        <v>2257</v>
      </c>
    </row>
    <row r="1874" spans="1:18" x14ac:dyDescent="0.25">
      <c r="A1874" s="28" t="str">
        <f t="shared" si="29"/>
        <v>00394394Bloomfield Elementary School360 Arnold LnBloomfieldKY40008</v>
      </c>
      <c r="B1874" s="29" t="s">
        <v>8225</v>
      </c>
      <c r="C1874" t="s">
        <v>3215</v>
      </c>
      <c r="D1874" t="s">
        <v>6188</v>
      </c>
      <c r="E1874" t="s">
        <v>2256</v>
      </c>
      <c r="F1874" t="s">
        <v>2259</v>
      </c>
      <c r="G1874" t="s">
        <v>11</v>
      </c>
      <c r="H1874" t="s">
        <v>54</v>
      </c>
      <c r="I1874" t="s">
        <v>2260</v>
      </c>
      <c r="J1874" t="s">
        <v>2258</v>
      </c>
      <c r="K1874" t="s">
        <v>2258</v>
      </c>
      <c r="L1874" t="s">
        <v>6187</v>
      </c>
      <c r="M1874" t="s">
        <v>2259</v>
      </c>
      <c r="N1874" t="s">
        <v>11</v>
      </c>
      <c r="O1874" t="s">
        <v>54</v>
      </c>
      <c r="P1874" t="s">
        <v>2260</v>
      </c>
      <c r="Q1874" t="s">
        <v>3246</v>
      </c>
      <c r="R1874" t="s">
        <v>2257</v>
      </c>
    </row>
    <row r="1875" spans="1:18" x14ac:dyDescent="0.25">
      <c r="A1875" s="28" t="str">
        <f t="shared" si="29"/>
        <v>00394394Bloomfield Elementary School360 Arnold LnBloomfieldKY40008</v>
      </c>
      <c r="B1875" s="29" t="s">
        <v>8225</v>
      </c>
      <c r="C1875" t="s">
        <v>3215</v>
      </c>
      <c r="D1875" t="s">
        <v>6189</v>
      </c>
      <c r="E1875" t="s">
        <v>2256</v>
      </c>
      <c r="F1875" t="s">
        <v>2259</v>
      </c>
      <c r="G1875" t="s">
        <v>11</v>
      </c>
      <c r="H1875" t="s">
        <v>54</v>
      </c>
      <c r="I1875" t="s">
        <v>2260</v>
      </c>
      <c r="J1875" t="s">
        <v>2258</v>
      </c>
      <c r="K1875" t="s">
        <v>2258</v>
      </c>
      <c r="L1875" t="s">
        <v>6187</v>
      </c>
      <c r="M1875" t="s">
        <v>2259</v>
      </c>
      <c r="N1875" t="s">
        <v>11</v>
      </c>
      <c r="O1875" t="s">
        <v>54</v>
      </c>
      <c r="P1875" t="s">
        <v>2260</v>
      </c>
      <c r="Q1875" t="s">
        <v>3246</v>
      </c>
      <c r="R1875" t="s">
        <v>2257</v>
      </c>
    </row>
    <row r="1876" spans="1:18" x14ac:dyDescent="0.25">
      <c r="A1876" s="28" t="str">
        <f t="shared" si="29"/>
        <v>00394356Nelson Co School District96 Arnold LnBardstownKY40008</v>
      </c>
      <c r="B1876" s="29" t="s">
        <v>8225</v>
      </c>
      <c r="C1876" t="s">
        <v>3215</v>
      </c>
      <c r="D1876" t="s">
        <v>6161</v>
      </c>
      <c r="E1876" t="s">
        <v>2256</v>
      </c>
      <c r="F1876" t="s">
        <v>4864</v>
      </c>
      <c r="G1876" t="s">
        <v>122</v>
      </c>
      <c r="H1876" t="s">
        <v>54</v>
      </c>
      <c r="I1876" t="s">
        <v>2260</v>
      </c>
      <c r="J1876" t="s">
        <v>4863</v>
      </c>
      <c r="K1876" t="s">
        <v>2256</v>
      </c>
      <c r="L1876" t="s">
        <v>6159</v>
      </c>
      <c r="M1876" t="s">
        <v>3161</v>
      </c>
      <c r="N1876" t="s">
        <v>11</v>
      </c>
      <c r="O1876" t="s">
        <v>54</v>
      </c>
      <c r="P1876" t="s">
        <v>123</v>
      </c>
      <c r="Q1876" t="s">
        <v>3246</v>
      </c>
      <c r="R1876" t="s">
        <v>2255</v>
      </c>
    </row>
    <row r="1877" spans="1:18" x14ac:dyDescent="0.25">
      <c r="A1877" s="28" t="str">
        <f t="shared" si="29"/>
        <v>00394356Nelson Co School District130 Wilson Creek RdBardstownKY40107</v>
      </c>
      <c r="B1877" s="29" t="s">
        <v>8225</v>
      </c>
      <c r="C1877" t="s">
        <v>3215</v>
      </c>
      <c r="D1877" t="s">
        <v>6160</v>
      </c>
      <c r="E1877" t="s">
        <v>2256</v>
      </c>
      <c r="F1877" t="s">
        <v>2263</v>
      </c>
      <c r="G1877" t="s">
        <v>122</v>
      </c>
      <c r="H1877" t="s">
        <v>54</v>
      </c>
      <c r="I1877" t="s">
        <v>2265</v>
      </c>
      <c r="J1877" t="s">
        <v>2262</v>
      </c>
      <c r="K1877" t="s">
        <v>2256</v>
      </c>
      <c r="L1877" t="s">
        <v>6159</v>
      </c>
      <c r="M1877" t="s">
        <v>3161</v>
      </c>
      <c r="N1877" t="s">
        <v>2264</v>
      </c>
      <c r="O1877" t="s">
        <v>54</v>
      </c>
      <c r="P1877" t="s">
        <v>123</v>
      </c>
      <c r="Q1877" t="s">
        <v>3246</v>
      </c>
      <c r="R1877" t="s">
        <v>2255</v>
      </c>
    </row>
    <row r="1878" spans="1:18" x14ac:dyDescent="0.25">
      <c r="A1878" s="28" t="str">
        <f t="shared" si="29"/>
        <v>00394382Boston School130 Wilson Creek RdBostonKY40107</v>
      </c>
      <c r="B1878" s="29" t="s">
        <v>8225</v>
      </c>
      <c r="C1878" t="s">
        <v>3215</v>
      </c>
      <c r="D1878" t="s">
        <v>5846</v>
      </c>
      <c r="E1878" t="s">
        <v>2256</v>
      </c>
      <c r="F1878" t="s">
        <v>2263</v>
      </c>
      <c r="G1878" t="s">
        <v>2264</v>
      </c>
      <c r="H1878" t="s">
        <v>54</v>
      </c>
      <c r="I1878" t="s">
        <v>2265</v>
      </c>
      <c r="J1878" t="s">
        <v>2262</v>
      </c>
      <c r="K1878" t="s">
        <v>2262</v>
      </c>
      <c r="L1878" t="s">
        <v>5847</v>
      </c>
      <c r="M1878" t="s">
        <v>2263</v>
      </c>
      <c r="N1878" t="s">
        <v>2264</v>
      </c>
      <c r="O1878" t="s">
        <v>54</v>
      </c>
      <c r="P1878" t="s">
        <v>2265</v>
      </c>
      <c r="Q1878" t="s">
        <v>3246</v>
      </c>
      <c r="R1878" t="s">
        <v>2261</v>
      </c>
    </row>
    <row r="1879" spans="1:18" x14ac:dyDescent="0.25">
      <c r="A1879" s="28" t="str">
        <f t="shared" si="29"/>
        <v>00394356Nelson Co School District5635 Louisville RdBardstownKY40013</v>
      </c>
      <c r="B1879" s="29" t="s">
        <v>8225</v>
      </c>
      <c r="C1879" t="s">
        <v>3215</v>
      </c>
      <c r="D1879" t="s">
        <v>6171</v>
      </c>
      <c r="E1879" t="s">
        <v>2256</v>
      </c>
      <c r="F1879" t="s">
        <v>2268</v>
      </c>
      <c r="G1879" t="s">
        <v>122</v>
      </c>
      <c r="H1879" t="s">
        <v>54</v>
      </c>
      <c r="I1879" t="s">
        <v>2270</v>
      </c>
      <c r="J1879" t="s">
        <v>2267</v>
      </c>
      <c r="K1879" t="s">
        <v>2256</v>
      </c>
      <c r="L1879" t="s">
        <v>6159</v>
      </c>
      <c r="M1879" t="s">
        <v>3161</v>
      </c>
      <c r="N1879" t="s">
        <v>2269</v>
      </c>
      <c r="O1879" t="s">
        <v>54</v>
      </c>
      <c r="P1879" t="s">
        <v>123</v>
      </c>
      <c r="Q1879" t="s">
        <v>3246</v>
      </c>
      <c r="R1879" t="s">
        <v>2255</v>
      </c>
    </row>
    <row r="1880" spans="1:18" x14ac:dyDescent="0.25">
      <c r="A1880" s="28" t="str">
        <f t="shared" si="29"/>
        <v>00394409Cox's Creek Elementary School5635 Louisville RdCoxs CreekKY40013</v>
      </c>
      <c r="B1880" s="29" t="s">
        <v>8225</v>
      </c>
      <c r="C1880" t="s">
        <v>3215</v>
      </c>
      <c r="D1880" t="s">
        <v>5417</v>
      </c>
      <c r="E1880" t="s">
        <v>2256</v>
      </c>
      <c r="F1880" t="s">
        <v>2268</v>
      </c>
      <c r="G1880" t="s">
        <v>2269</v>
      </c>
      <c r="H1880" t="s">
        <v>54</v>
      </c>
      <c r="I1880" t="s">
        <v>2270</v>
      </c>
      <c r="J1880" t="s">
        <v>2267</v>
      </c>
      <c r="K1880" t="s">
        <v>2267</v>
      </c>
      <c r="L1880" t="s">
        <v>5418</v>
      </c>
      <c r="M1880" t="s">
        <v>2268</v>
      </c>
      <c r="N1880" t="s">
        <v>2269</v>
      </c>
      <c r="O1880" t="s">
        <v>54</v>
      </c>
      <c r="P1880" t="s">
        <v>2270</v>
      </c>
      <c r="Q1880" t="s">
        <v>3246</v>
      </c>
      <c r="R1880" t="s">
        <v>2266</v>
      </c>
    </row>
    <row r="1881" spans="1:18" x14ac:dyDescent="0.25">
      <c r="A1881" s="28" t="str">
        <f t="shared" si="29"/>
        <v>00394409Cox's Creek Elementary School5635 Louisville RdCoxs CreekKY40013</v>
      </c>
      <c r="B1881" s="29" t="s">
        <v>8225</v>
      </c>
      <c r="C1881" t="s">
        <v>3215</v>
      </c>
      <c r="D1881" t="s">
        <v>5419</v>
      </c>
      <c r="E1881" t="s">
        <v>2256</v>
      </c>
      <c r="F1881" t="s">
        <v>2268</v>
      </c>
      <c r="G1881" t="s">
        <v>2269</v>
      </c>
      <c r="H1881" t="s">
        <v>54</v>
      </c>
      <c r="I1881" t="s">
        <v>2270</v>
      </c>
      <c r="J1881" t="s">
        <v>2267</v>
      </c>
      <c r="K1881" t="s">
        <v>2267</v>
      </c>
      <c r="L1881" t="s">
        <v>5418</v>
      </c>
      <c r="M1881" t="s">
        <v>2268</v>
      </c>
      <c r="N1881" t="s">
        <v>2269</v>
      </c>
      <c r="O1881" t="s">
        <v>54</v>
      </c>
      <c r="P1881" t="s">
        <v>2270</v>
      </c>
      <c r="Q1881" t="s">
        <v>3246</v>
      </c>
      <c r="R1881" t="s">
        <v>2266</v>
      </c>
    </row>
    <row r="1882" spans="1:18" x14ac:dyDescent="0.25">
      <c r="A1882" s="28" t="str">
        <f t="shared" si="29"/>
        <v>00394423Foster Heights Elem School211 E Muir AveBardstownKY40004</v>
      </c>
      <c r="B1882" s="29" t="s">
        <v>8225</v>
      </c>
      <c r="C1882" t="s">
        <v>3215</v>
      </c>
      <c r="D1882" t="s">
        <v>5350</v>
      </c>
      <c r="E1882" t="s">
        <v>2256</v>
      </c>
      <c r="F1882" t="s">
        <v>2273</v>
      </c>
      <c r="G1882" t="s">
        <v>122</v>
      </c>
      <c r="H1882" t="s">
        <v>54</v>
      </c>
      <c r="I1882" t="s">
        <v>123</v>
      </c>
      <c r="J1882" t="s">
        <v>2272</v>
      </c>
      <c r="K1882" t="s">
        <v>2272</v>
      </c>
      <c r="L1882" t="s">
        <v>5351</v>
      </c>
      <c r="M1882" t="s">
        <v>2273</v>
      </c>
      <c r="N1882" t="s">
        <v>122</v>
      </c>
      <c r="O1882" t="s">
        <v>54</v>
      </c>
      <c r="P1882" t="s">
        <v>123</v>
      </c>
      <c r="Q1882" t="s">
        <v>3246</v>
      </c>
      <c r="R1882" t="s">
        <v>2271</v>
      </c>
    </row>
    <row r="1883" spans="1:18" x14ac:dyDescent="0.25">
      <c r="A1883" s="28" t="str">
        <f t="shared" si="29"/>
        <v>00394423Foster Heights Elem School211 E Muir AveBardstownKY40004</v>
      </c>
      <c r="B1883" s="29" t="s">
        <v>8225</v>
      </c>
      <c r="C1883" t="s">
        <v>3215</v>
      </c>
      <c r="D1883" t="s">
        <v>5352</v>
      </c>
      <c r="E1883" t="s">
        <v>2256</v>
      </c>
      <c r="F1883" t="s">
        <v>2273</v>
      </c>
      <c r="G1883" t="s">
        <v>122</v>
      </c>
      <c r="H1883" t="s">
        <v>54</v>
      </c>
      <c r="I1883" t="s">
        <v>123</v>
      </c>
      <c r="J1883" t="s">
        <v>2272</v>
      </c>
      <c r="K1883" t="s">
        <v>2272</v>
      </c>
      <c r="L1883" t="s">
        <v>5351</v>
      </c>
      <c r="M1883" t="s">
        <v>2273</v>
      </c>
      <c r="N1883" t="s">
        <v>122</v>
      </c>
      <c r="O1883" t="s">
        <v>54</v>
      </c>
      <c r="P1883" t="s">
        <v>123</v>
      </c>
      <c r="Q1883" t="s">
        <v>3246</v>
      </c>
      <c r="R1883" t="s">
        <v>2271</v>
      </c>
    </row>
    <row r="1884" spans="1:18" x14ac:dyDescent="0.25">
      <c r="A1884" s="28" t="str">
        <f t="shared" si="29"/>
        <v>00394423Foster Heights Elem School211 E Muir AveBardstownKY40004</v>
      </c>
      <c r="B1884" s="29" t="s">
        <v>8225</v>
      </c>
      <c r="C1884" t="s">
        <v>3215</v>
      </c>
      <c r="D1884" t="s">
        <v>5353</v>
      </c>
      <c r="E1884" t="s">
        <v>2256</v>
      </c>
      <c r="F1884" t="s">
        <v>2273</v>
      </c>
      <c r="G1884" t="s">
        <v>122</v>
      </c>
      <c r="H1884" t="s">
        <v>54</v>
      </c>
      <c r="I1884" t="s">
        <v>123</v>
      </c>
      <c r="J1884" t="s">
        <v>2272</v>
      </c>
      <c r="K1884" t="s">
        <v>2272</v>
      </c>
      <c r="L1884" t="s">
        <v>5351</v>
      </c>
      <c r="M1884" t="s">
        <v>2273</v>
      </c>
      <c r="N1884" t="s">
        <v>122</v>
      </c>
      <c r="O1884" t="s">
        <v>54</v>
      </c>
      <c r="P1884" t="s">
        <v>123</v>
      </c>
      <c r="Q1884" t="s">
        <v>3246</v>
      </c>
      <c r="R1884" t="s">
        <v>2271</v>
      </c>
    </row>
    <row r="1885" spans="1:18" x14ac:dyDescent="0.25">
      <c r="A1885" s="28" t="str">
        <f t="shared" si="29"/>
        <v>00394356Nelson Co School District304 Wildcat LnBardstownKY40004</v>
      </c>
      <c r="B1885" s="29" t="s">
        <v>8225</v>
      </c>
      <c r="C1885" t="s">
        <v>3215</v>
      </c>
      <c r="D1885" t="s">
        <v>6164</v>
      </c>
      <c r="E1885" t="s">
        <v>2256</v>
      </c>
      <c r="F1885" t="s">
        <v>4859</v>
      </c>
      <c r="G1885" t="s">
        <v>122</v>
      </c>
      <c r="H1885" t="s">
        <v>54</v>
      </c>
      <c r="I1885" t="s">
        <v>123</v>
      </c>
      <c r="J1885" t="s">
        <v>4858</v>
      </c>
      <c r="K1885" t="s">
        <v>2256</v>
      </c>
      <c r="L1885" t="s">
        <v>6159</v>
      </c>
      <c r="M1885" t="s">
        <v>3161</v>
      </c>
      <c r="N1885" t="s">
        <v>122</v>
      </c>
      <c r="O1885" t="s">
        <v>54</v>
      </c>
      <c r="P1885" t="s">
        <v>123</v>
      </c>
      <c r="Q1885" t="s">
        <v>3246</v>
      </c>
      <c r="R1885" t="s">
        <v>2255</v>
      </c>
    </row>
    <row r="1886" spans="1:18" x14ac:dyDescent="0.25">
      <c r="A1886" s="28" t="str">
        <f t="shared" si="29"/>
        <v>00394356Nelson Co School District1060 Bloomfield RdBardstownKY40004</v>
      </c>
      <c r="B1886" s="29" t="s">
        <v>8225</v>
      </c>
      <c r="C1886" t="s">
        <v>3215</v>
      </c>
      <c r="D1886" t="s">
        <v>6165</v>
      </c>
      <c r="E1886" t="s">
        <v>2256</v>
      </c>
      <c r="F1886" t="s">
        <v>4866</v>
      </c>
      <c r="G1886" t="s">
        <v>122</v>
      </c>
      <c r="H1886" t="s">
        <v>54</v>
      </c>
      <c r="I1886" t="s">
        <v>123</v>
      </c>
      <c r="J1886" t="s">
        <v>4865</v>
      </c>
      <c r="K1886" t="s">
        <v>2256</v>
      </c>
      <c r="L1886" t="s">
        <v>6159</v>
      </c>
      <c r="M1886" t="s">
        <v>3161</v>
      </c>
      <c r="N1886" t="s">
        <v>122</v>
      </c>
      <c r="O1886" t="s">
        <v>54</v>
      </c>
      <c r="P1886" t="s">
        <v>123</v>
      </c>
      <c r="Q1886" t="s">
        <v>3246</v>
      </c>
      <c r="R1886" t="s">
        <v>2255</v>
      </c>
    </row>
    <row r="1887" spans="1:18" x14ac:dyDescent="0.25">
      <c r="A1887" s="28" t="str">
        <f t="shared" si="29"/>
        <v>00394356Nelson Co School District1070 Bloomfield RdBardstownKY40004</v>
      </c>
      <c r="B1887" s="29" t="s">
        <v>8225</v>
      </c>
      <c r="C1887" t="s">
        <v>3215</v>
      </c>
      <c r="D1887" t="s">
        <v>6162</v>
      </c>
      <c r="E1887" t="s">
        <v>2256</v>
      </c>
      <c r="F1887" t="s">
        <v>4861</v>
      </c>
      <c r="G1887" t="s">
        <v>122</v>
      </c>
      <c r="H1887" t="s">
        <v>54</v>
      </c>
      <c r="I1887" t="s">
        <v>123</v>
      </c>
      <c r="J1887" t="s">
        <v>4860</v>
      </c>
      <c r="K1887" t="s">
        <v>2256</v>
      </c>
      <c r="L1887" t="s">
        <v>6159</v>
      </c>
      <c r="M1887" t="s">
        <v>3161</v>
      </c>
      <c r="N1887" t="s">
        <v>122</v>
      </c>
      <c r="O1887" t="s">
        <v>54</v>
      </c>
      <c r="P1887" t="s">
        <v>123</v>
      </c>
      <c r="Q1887" t="s">
        <v>3246</v>
      </c>
      <c r="R1887" t="s">
        <v>2255</v>
      </c>
    </row>
    <row r="1888" spans="1:18" x14ac:dyDescent="0.25">
      <c r="A1888" s="28" t="str">
        <f t="shared" si="29"/>
        <v>00394356Nelson Co School District288 Wildcat LnBardstownKY40004</v>
      </c>
      <c r="B1888" s="29" t="s">
        <v>8225</v>
      </c>
      <c r="C1888" t="s">
        <v>3215</v>
      </c>
      <c r="D1888" t="s">
        <v>6158</v>
      </c>
      <c r="E1888" t="s">
        <v>2256</v>
      </c>
      <c r="F1888" t="s">
        <v>3161</v>
      </c>
      <c r="G1888" t="s">
        <v>122</v>
      </c>
      <c r="H1888" t="s">
        <v>54</v>
      </c>
      <c r="I1888" t="s">
        <v>123</v>
      </c>
      <c r="J1888" t="s">
        <v>2256</v>
      </c>
      <c r="K1888" t="s">
        <v>2256</v>
      </c>
      <c r="L1888" t="s">
        <v>6159</v>
      </c>
      <c r="M1888" t="s">
        <v>3161</v>
      </c>
      <c r="N1888" t="s">
        <v>122</v>
      </c>
      <c r="O1888" t="s">
        <v>54</v>
      </c>
      <c r="P1888" t="s">
        <v>123</v>
      </c>
      <c r="Q1888" t="s">
        <v>3246</v>
      </c>
      <c r="R1888" t="s">
        <v>2255</v>
      </c>
    </row>
    <row r="1889" spans="1:18" x14ac:dyDescent="0.25">
      <c r="A1889" s="28" t="str">
        <f t="shared" si="29"/>
        <v>00394356Nelson Co School District288 Wildcat LnBardstownKY40004</v>
      </c>
      <c r="B1889" s="29" t="s">
        <v>8225</v>
      </c>
      <c r="C1889" t="s">
        <v>3215</v>
      </c>
      <c r="D1889" t="s">
        <v>6167</v>
      </c>
      <c r="E1889" t="s">
        <v>2256</v>
      </c>
      <c r="F1889" t="s">
        <v>3161</v>
      </c>
      <c r="G1889" t="s">
        <v>122</v>
      </c>
      <c r="H1889" t="s">
        <v>54</v>
      </c>
      <c r="I1889" t="s">
        <v>123</v>
      </c>
      <c r="J1889" t="s">
        <v>2256</v>
      </c>
      <c r="K1889" t="s">
        <v>2256</v>
      </c>
      <c r="L1889" t="s">
        <v>6159</v>
      </c>
      <c r="M1889" t="s">
        <v>3161</v>
      </c>
      <c r="N1889" t="s">
        <v>122</v>
      </c>
      <c r="O1889" t="s">
        <v>54</v>
      </c>
      <c r="P1889" t="s">
        <v>123</v>
      </c>
      <c r="Q1889" t="s">
        <v>3246</v>
      </c>
      <c r="R1889" t="s">
        <v>2255</v>
      </c>
    </row>
    <row r="1890" spans="1:18" x14ac:dyDescent="0.25">
      <c r="A1890" s="28" t="str">
        <f t="shared" si="29"/>
        <v>00394356Nelson Co School District288 Wildcat LnBardstownKY40004</v>
      </c>
      <c r="B1890" s="29" t="s">
        <v>8225</v>
      </c>
      <c r="C1890" t="s">
        <v>3215</v>
      </c>
      <c r="D1890" t="s">
        <v>6169</v>
      </c>
      <c r="E1890" t="s">
        <v>2256</v>
      </c>
      <c r="F1890" t="s">
        <v>3161</v>
      </c>
      <c r="G1890" t="s">
        <v>122</v>
      </c>
      <c r="H1890" t="s">
        <v>54</v>
      </c>
      <c r="I1890" t="s">
        <v>123</v>
      </c>
      <c r="J1890" t="s">
        <v>2256</v>
      </c>
      <c r="K1890" t="s">
        <v>2256</v>
      </c>
      <c r="L1890" t="s">
        <v>6159</v>
      </c>
      <c r="M1890" t="s">
        <v>3161</v>
      </c>
      <c r="N1890" t="s">
        <v>122</v>
      </c>
      <c r="O1890" t="s">
        <v>54</v>
      </c>
      <c r="P1890" t="s">
        <v>123</v>
      </c>
      <c r="Q1890" t="s">
        <v>3246</v>
      </c>
      <c r="R1890" t="s">
        <v>2255</v>
      </c>
    </row>
    <row r="1891" spans="1:18" x14ac:dyDescent="0.25">
      <c r="A1891" s="28" t="str">
        <f t="shared" si="29"/>
        <v>00394356Nelson Co School District288 Wildcat LnBardstownKY40004</v>
      </c>
      <c r="B1891" s="29" t="s">
        <v>8225</v>
      </c>
      <c r="C1891" t="s">
        <v>3215</v>
      </c>
      <c r="D1891" t="s">
        <v>6170</v>
      </c>
      <c r="E1891" t="s">
        <v>2256</v>
      </c>
      <c r="F1891" t="s">
        <v>3161</v>
      </c>
      <c r="G1891" t="s">
        <v>122</v>
      </c>
      <c r="H1891" t="s">
        <v>54</v>
      </c>
      <c r="I1891" t="s">
        <v>123</v>
      </c>
      <c r="J1891" t="s">
        <v>2256</v>
      </c>
      <c r="K1891" t="s">
        <v>2256</v>
      </c>
      <c r="L1891" t="s">
        <v>6159</v>
      </c>
      <c r="M1891" t="s">
        <v>3161</v>
      </c>
      <c r="N1891" t="s">
        <v>122</v>
      </c>
      <c r="O1891" t="s">
        <v>54</v>
      </c>
      <c r="P1891" t="s">
        <v>123</v>
      </c>
      <c r="Q1891" t="s">
        <v>3246</v>
      </c>
      <c r="R1891" t="s">
        <v>2255</v>
      </c>
    </row>
    <row r="1892" spans="1:18" x14ac:dyDescent="0.25">
      <c r="A1892" s="28" t="str">
        <f t="shared" si="29"/>
        <v>00394356Nelson Co School District489 High StBardstownKY40051</v>
      </c>
      <c r="B1892" s="29" t="s">
        <v>8225</v>
      </c>
      <c r="C1892" t="s">
        <v>3215</v>
      </c>
      <c r="D1892" t="s">
        <v>6168</v>
      </c>
      <c r="E1892" t="s">
        <v>2256</v>
      </c>
      <c r="F1892" t="s">
        <v>2276</v>
      </c>
      <c r="G1892" t="s">
        <v>122</v>
      </c>
      <c r="H1892" t="s">
        <v>54</v>
      </c>
      <c r="I1892" t="s">
        <v>2278</v>
      </c>
      <c r="J1892" t="s">
        <v>2275</v>
      </c>
      <c r="K1892" t="s">
        <v>2256</v>
      </c>
      <c r="L1892" t="s">
        <v>6159</v>
      </c>
      <c r="M1892" t="s">
        <v>3161</v>
      </c>
      <c r="N1892" t="s">
        <v>2277</v>
      </c>
      <c r="O1892" t="s">
        <v>54</v>
      </c>
      <c r="P1892" t="s">
        <v>123</v>
      </c>
      <c r="Q1892" t="s">
        <v>3246</v>
      </c>
      <c r="R1892" t="s">
        <v>2255</v>
      </c>
    </row>
    <row r="1893" spans="1:18" x14ac:dyDescent="0.25">
      <c r="A1893" s="28" t="str">
        <f t="shared" si="29"/>
        <v>00394447New Haven School489 High StNew HavenKY40051</v>
      </c>
      <c r="B1893" s="29" t="s">
        <v>8225</v>
      </c>
      <c r="C1893" t="s">
        <v>3215</v>
      </c>
      <c r="D1893" t="s">
        <v>6190</v>
      </c>
      <c r="E1893" t="s">
        <v>2256</v>
      </c>
      <c r="F1893" t="s">
        <v>2276</v>
      </c>
      <c r="G1893" t="s">
        <v>2277</v>
      </c>
      <c r="H1893" t="s">
        <v>54</v>
      </c>
      <c r="I1893" t="s">
        <v>2278</v>
      </c>
      <c r="J1893" t="s">
        <v>2275</v>
      </c>
      <c r="K1893" t="s">
        <v>2275</v>
      </c>
      <c r="L1893" t="s">
        <v>6191</v>
      </c>
      <c r="M1893" t="s">
        <v>2276</v>
      </c>
      <c r="N1893" t="s">
        <v>2277</v>
      </c>
      <c r="O1893" t="s">
        <v>54</v>
      </c>
      <c r="P1893" t="s">
        <v>2278</v>
      </c>
      <c r="Q1893" t="s">
        <v>3246</v>
      </c>
      <c r="R1893" t="s">
        <v>2274</v>
      </c>
    </row>
    <row r="1894" spans="1:18" x14ac:dyDescent="0.25">
      <c r="A1894" s="28" t="str">
        <f t="shared" si="29"/>
        <v>00394356Nelson Co School District301 Wildcat LnBardstownKY40004</v>
      </c>
      <c r="B1894" s="29" t="s">
        <v>8225</v>
      </c>
      <c r="C1894" t="s">
        <v>3215</v>
      </c>
      <c r="D1894" t="s">
        <v>6166</v>
      </c>
      <c r="E1894" t="s">
        <v>2256</v>
      </c>
      <c r="F1894" t="s">
        <v>4857</v>
      </c>
      <c r="G1894" t="s">
        <v>122</v>
      </c>
      <c r="H1894" t="s">
        <v>54</v>
      </c>
      <c r="I1894" t="s">
        <v>123</v>
      </c>
      <c r="J1894" t="s">
        <v>4856</v>
      </c>
      <c r="K1894" t="s">
        <v>2256</v>
      </c>
      <c r="L1894" t="s">
        <v>6159</v>
      </c>
      <c r="M1894" t="s">
        <v>3161</v>
      </c>
      <c r="N1894" t="s">
        <v>122</v>
      </c>
      <c r="O1894" t="s">
        <v>54</v>
      </c>
      <c r="P1894" t="s">
        <v>123</v>
      </c>
      <c r="Q1894" t="s">
        <v>3246</v>
      </c>
      <c r="R1894" t="s">
        <v>2255</v>
      </c>
    </row>
    <row r="1895" spans="1:18" x14ac:dyDescent="0.25">
      <c r="A1895" s="28" t="str">
        <f t="shared" si="29"/>
        <v>00394356Nelson Co School District150 Generals BlvdBardstownKY40004</v>
      </c>
      <c r="B1895" s="29" t="s">
        <v>8225</v>
      </c>
      <c r="C1895" t="s">
        <v>3215</v>
      </c>
      <c r="D1895" t="s">
        <v>6163</v>
      </c>
      <c r="E1895" t="s">
        <v>2256</v>
      </c>
      <c r="F1895" t="s">
        <v>4855</v>
      </c>
      <c r="G1895" t="s">
        <v>122</v>
      </c>
      <c r="H1895" t="s">
        <v>54</v>
      </c>
      <c r="I1895" t="s">
        <v>123</v>
      </c>
      <c r="J1895" t="s">
        <v>4854</v>
      </c>
      <c r="K1895" t="s">
        <v>2256</v>
      </c>
      <c r="L1895" t="s">
        <v>6159</v>
      </c>
      <c r="M1895" t="s">
        <v>3161</v>
      </c>
      <c r="N1895" t="s">
        <v>122</v>
      </c>
      <c r="O1895" t="s">
        <v>54</v>
      </c>
      <c r="P1895" t="s">
        <v>123</v>
      </c>
      <c r="Q1895" t="s">
        <v>3246</v>
      </c>
      <c r="R1895" t="s">
        <v>2255</v>
      </c>
    </row>
    <row r="1896" spans="1:18" x14ac:dyDescent="0.25">
      <c r="A1896" s="28" t="str">
        <f t="shared" si="29"/>
        <v>11226536New Song Christian Academy9310 Old Henry RdLouisvilleKY40245</v>
      </c>
      <c r="B1896" s="29" t="s">
        <v>8225</v>
      </c>
      <c r="C1896" t="s">
        <v>3215</v>
      </c>
      <c r="D1896" t="s">
        <v>5835</v>
      </c>
      <c r="E1896" t="s">
        <v>5836</v>
      </c>
      <c r="F1896" t="s">
        <v>5837</v>
      </c>
      <c r="G1896" t="s">
        <v>382</v>
      </c>
      <c r="H1896" t="s">
        <v>54</v>
      </c>
      <c r="I1896" t="s">
        <v>1626</v>
      </c>
      <c r="J1896" t="s">
        <v>5836</v>
      </c>
      <c r="K1896" t="s">
        <v>5836</v>
      </c>
      <c r="L1896" t="s">
        <v>5838</v>
      </c>
      <c r="M1896" t="s">
        <v>5837</v>
      </c>
      <c r="N1896" t="s">
        <v>382</v>
      </c>
      <c r="O1896" t="s">
        <v>54</v>
      </c>
      <c r="P1896" t="s">
        <v>1626</v>
      </c>
      <c r="Q1896" t="s">
        <v>3224</v>
      </c>
      <c r="R1896" t="s">
        <v>5839</v>
      </c>
    </row>
    <row r="1897" spans="1:18" x14ac:dyDescent="0.25">
      <c r="A1897" s="28" t="str">
        <f t="shared" si="29"/>
        <v>11226536New Song Christian Academy9310 Old Henry RdLouisvilleKY40245</v>
      </c>
      <c r="B1897" s="29" t="s">
        <v>8225</v>
      </c>
      <c r="C1897" t="s">
        <v>3215</v>
      </c>
      <c r="D1897" t="s">
        <v>5840</v>
      </c>
      <c r="E1897" t="s">
        <v>5836</v>
      </c>
      <c r="F1897" t="s">
        <v>5837</v>
      </c>
      <c r="G1897" t="s">
        <v>382</v>
      </c>
      <c r="H1897" t="s">
        <v>54</v>
      </c>
      <c r="I1897" t="s">
        <v>1626</v>
      </c>
      <c r="J1897" t="s">
        <v>5836</v>
      </c>
      <c r="K1897" t="s">
        <v>5836</v>
      </c>
      <c r="L1897" t="s">
        <v>5838</v>
      </c>
      <c r="M1897" t="s">
        <v>5837</v>
      </c>
      <c r="N1897" t="s">
        <v>382</v>
      </c>
      <c r="O1897" t="s">
        <v>54</v>
      </c>
      <c r="P1897" t="s">
        <v>1626</v>
      </c>
      <c r="Q1897" t="s">
        <v>3224</v>
      </c>
      <c r="R1897" t="s">
        <v>5839</v>
      </c>
    </row>
    <row r="1898" spans="1:18" x14ac:dyDescent="0.25">
      <c r="A1898" s="28" t="str">
        <f t="shared" si="29"/>
        <v>00381036Newport Ind School District30 W 8th St Ste 2NewportKY41071</v>
      </c>
      <c r="B1898" s="29" t="s">
        <v>8225</v>
      </c>
      <c r="C1898" t="s">
        <v>3215</v>
      </c>
      <c r="D1898" t="s">
        <v>5938</v>
      </c>
      <c r="E1898" t="s">
        <v>2280</v>
      </c>
      <c r="F1898" t="s">
        <v>4874</v>
      </c>
      <c r="G1898" t="s">
        <v>2284</v>
      </c>
      <c r="H1898" t="s">
        <v>54</v>
      </c>
      <c r="I1898" t="s">
        <v>2285</v>
      </c>
      <c r="J1898" t="s">
        <v>4873</v>
      </c>
      <c r="K1898" t="s">
        <v>2280</v>
      </c>
      <c r="L1898" t="s">
        <v>5932</v>
      </c>
      <c r="M1898" t="s">
        <v>3162</v>
      </c>
      <c r="N1898" t="s">
        <v>2284</v>
      </c>
      <c r="O1898" t="s">
        <v>54</v>
      </c>
      <c r="P1898" t="s">
        <v>2285</v>
      </c>
      <c r="Q1898" t="s">
        <v>3338</v>
      </c>
      <c r="R1898" t="s">
        <v>2279</v>
      </c>
    </row>
    <row r="1899" spans="1:18" x14ac:dyDescent="0.25">
      <c r="A1899" s="28" t="str">
        <f t="shared" si="29"/>
        <v>00381036Newport Ind School District900 E 6th StNewportKY41071</v>
      </c>
      <c r="B1899" s="29" t="s">
        <v>8225</v>
      </c>
      <c r="C1899" t="s">
        <v>3215</v>
      </c>
      <c r="D1899" t="s">
        <v>5944</v>
      </c>
      <c r="E1899" t="s">
        <v>2280</v>
      </c>
      <c r="F1899" t="s">
        <v>4868</v>
      </c>
      <c r="G1899" t="s">
        <v>2284</v>
      </c>
      <c r="H1899" t="s">
        <v>54</v>
      </c>
      <c r="I1899" t="s">
        <v>2285</v>
      </c>
      <c r="J1899" t="s">
        <v>4867</v>
      </c>
      <c r="K1899" t="s">
        <v>2280</v>
      </c>
      <c r="L1899" t="s">
        <v>5932</v>
      </c>
      <c r="M1899" t="s">
        <v>3162</v>
      </c>
      <c r="N1899" t="s">
        <v>2284</v>
      </c>
      <c r="O1899" t="s">
        <v>54</v>
      </c>
      <c r="P1899" t="s">
        <v>2285</v>
      </c>
      <c r="Q1899" t="s">
        <v>3338</v>
      </c>
      <c r="R1899" t="s">
        <v>2279</v>
      </c>
    </row>
    <row r="1900" spans="1:18" x14ac:dyDescent="0.25">
      <c r="A1900" s="28" t="str">
        <f t="shared" si="29"/>
        <v>00381036Newport Ind School District30 W 8th StNewportKY41071</v>
      </c>
      <c r="B1900" s="29" t="s">
        <v>8225</v>
      </c>
      <c r="C1900" t="s">
        <v>3215</v>
      </c>
      <c r="D1900" t="s">
        <v>5933</v>
      </c>
      <c r="E1900" t="s">
        <v>2280</v>
      </c>
      <c r="F1900" t="s">
        <v>3162</v>
      </c>
      <c r="G1900" t="s">
        <v>2284</v>
      </c>
      <c r="H1900" t="s">
        <v>54</v>
      </c>
      <c r="I1900" t="s">
        <v>2285</v>
      </c>
      <c r="J1900" t="s">
        <v>2280</v>
      </c>
      <c r="K1900" t="s">
        <v>2280</v>
      </c>
      <c r="L1900" t="s">
        <v>5932</v>
      </c>
      <c r="M1900" t="s">
        <v>3162</v>
      </c>
      <c r="N1900" t="s">
        <v>2284</v>
      </c>
      <c r="O1900" t="s">
        <v>54</v>
      </c>
      <c r="P1900" t="s">
        <v>2285</v>
      </c>
      <c r="Q1900" t="s">
        <v>3338</v>
      </c>
      <c r="R1900" t="s">
        <v>2279</v>
      </c>
    </row>
    <row r="1901" spans="1:18" x14ac:dyDescent="0.25">
      <c r="A1901" s="28" t="str">
        <f t="shared" si="29"/>
        <v>00381036Newport Ind School District30 W 8th StNewportKY41071</v>
      </c>
      <c r="B1901" s="29" t="s">
        <v>8225</v>
      </c>
      <c r="C1901" t="s">
        <v>3215</v>
      </c>
      <c r="D1901" t="s">
        <v>5940</v>
      </c>
      <c r="E1901" t="s">
        <v>2280</v>
      </c>
      <c r="F1901" t="s">
        <v>3162</v>
      </c>
      <c r="G1901" t="s">
        <v>2284</v>
      </c>
      <c r="H1901" t="s">
        <v>54</v>
      </c>
      <c r="I1901" t="s">
        <v>2285</v>
      </c>
      <c r="J1901" t="s">
        <v>2280</v>
      </c>
      <c r="K1901" t="s">
        <v>2280</v>
      </c>
      <c r="L1901" t="s">
        <v>5932</v>
      </c>
      <c r="M1901" t="s">
        <v>3162</v>
      </c>
      <c r="N1901" t="s">
        <v>2284</v>
      </c>
      <c r="O1901" t="s">
        <v>54</v>
      </c>
      <c r="P1901" t="s">
        <v>2285</v>
      </c>
      <c r="Q1901" t="s">
        <v>3338</v>
      </c>
      <c r="R1901" t="s">
        <v>2279</v>
      </c>
    </row>
    <row r="1902" spans="1:18" x14ac:dyDescent="0.25">
      <c r="A1902" s="28" t="str">
        <f t="shared" si="29"/>
        <v>00381036Newport Ind School District30 W 8th StNewportKY41071</v>
      </c>
      <c r="B1902" s="29" t="s">
        <v>8225</v>
      </c>
      <c r="C1902" t="s">
        <v>3215</v>
      </c>
      <c r="D1902" t="s">
        <v>5941</v>
      </c>
      <c r="E1902" t="s">
        <v>2280</v>
      </c>
      <c r="F1902" t="s">
        <v>3162</v>
      </c>
      <c r="G1902" t="s">
        <v>2284</v>
      </c>
      <c r="H1902" t="s">
        <v>54</v>
      </c>
      <c r="I1902" t="s">
        <v>2285</v>
      </c>
      <c r="J1902" t="s">
        <v>2280</v>
      </c>
      <c r="K1902" t="s">
        <v>2280</v>
      </c>
      <c r="L1902" t="s">
        <v>5932</v>
      </c>
      <c r="M1902" t="s">
        <v>3162</v>
      </c>
      <c r="N1902" t="s">
        <v>2284</v>
      </c>
      <c r="O1902" t="s">
        <v>54</v>
      </c>
      <c r="P1902" t="s">
        <v>2285</v>
      </c>
      <c r="Q1902" t="s">
        <v>3338</v>
      </c>
      <c r="R1902" t="s">
        <v>2279</v>
      </c>
    </row>
    <row r="1903" spans="1:18" x14ac:dyDescent="0.25">
      <c r="A1903" s="28" t="str">
        <f t="shared" si="29"/>
        <v>00381036Newport Ind School District30 W 8th StNewportKY41071</v>
      </c>
      <c r="B1903" s="29" t="s">
        <v>8225</v>
      </c>
      <c r="C1903" t="s">
        <v>3215</v>
      </c>
      <c r="D1903" t="s">
        <v>5942</v>
      </c>
      <c r="E1903" t="s">
        <v>2280</v>
      </c>
      <c r="F1903" t="s">
        <v>3162</v>
      </c>
      <c r="G1903" t="s">
        <v>2284</v>
      </c>
      <c r="H1903" t="s">
        <v>54</v>
      </c>
      <c r="I1903" t="s">
        <v>2285</v>
      </c>
      <c r="J1903" t="s">
        <v>2280</v>
      </c>
      <c r="K1903" t="s">
        <v>2280</v>
      </c>
      <c r="L1903" t="s">
        <v>5932</v>
      </c>
      <c r="M1903" t="s">
        <v>3162</v>
      </c>
      <c r="N1903" t="s">
        <v>2284</v>
      </c>
      <c r="O1903" t="s">
        <v>54</v>
      </c>
      <c r="P1903" t="s">
        <v>2285</v>
      </c>
      <c r="Q1903" t="s">
        <v>3338</v>
      </c>
      <c r="R1903" t="s">
        <v>2279</v>
      </c>
    </row>
    <row r="1904" spans="1:18" x14ac:dyDescent="0.25">
      <c r="A1904" s="28" t="str">
        <f t="shared" si="29"/>
        <v>00381036Newport Ind School District30 W 8th StNewportKY41071</v>
      </c>
      <c r="B1904" s="29" t="s">
        <v>8225</v>
      </c>
      <c r="C1904" t="s">
        <v>3215</v>
      </c>
      <c r="D1904" t="s">
        <v>5943</v>
      </c>
      <c r="E1904" t="s">
        <v>2280</v>
      </c>
      <c r="F1904" t="s">
        <v>3162</v>
      </c>
      <c r="G1904" t="s">
        <v>2284</v>
      </c>
      <c r="H1904" t="s">
        <v>54</v>
      </c>
      <c r="I1904" t="s">
        <v>2285</v>
      </c>
      <c r="J1904" t="s">
        <v>2280</v>
      </c>
      <c r="K1904" t="s">
        <v>2280</v>
      </c>
      <c r="L1904" t="s">
        <v>5932</v>
      </c>
      <c r="M1904" t="s">
        <v>3162</v>
      </c>
      <c r="N1904" t="s">
        <v>2284</v>
      </c>
      <c r="O1904" t="s">
        <v>54</v>
      </c>
      <c r="P1904" t="s">
        <v>2285</v>
      </c>
      <c r="Q1904" t="s">
        <v>3338</v>
      </c>
      <c r="R1904" t="s">
        <v>2279</v>
      </c>
    </row>
    <row r="1905" spans="1:18" x14ac:dyDescent="0.25">
      <c r="A1905" s="28" t="str">
        <f t="shared" si="29"/>
        <v>00381036Newport Ind School District95 W 9th StNewportKY41071</v>
      </c>
      <c r="B1905" s="29" t="s">
        <v>8225</v>
      </c>
      <c r="C1905" t="s">
        <v>3215</v>
      </c>
      <c r="D1905" t="s">
        <v>5931</v>
      </c>
      <c r="E1905" t="s">
        <v>2280</v>
      </c>
      <c r="F1905" t="s">
        <v>4870</v>
      </c>
      <c r="G1905" t="s">
        <v>2284</v>
      </c>
      <c r="H1905" t="s">
        <v>54</v>
      </c>
      <c r="I1905" t="s">
        <v>2285</v>
      </c>
      <c r="J1905" t="s">
        <v>4869</v>
      </c>
      <c r="K1905" t="s">
        <v>2280</v>
      </c>
      <c r="L1905" t="s">
        <v>5932</v>
      </c>
      <c r="M1905" t="s">
        <v>3162</v>
      </c>
      <c r="N1905" t="s">
        <v>2284</v>
      </c>
      <c r="O1905" t="s">
        <v>54</v>
      </c>
      <c r="P1905" t="s">
        <v>2285</v>
      </c>
      <c r="Q1905" t="s">
        <v>3338</v>
      </c>
      <c r="R1905" t="s">
        <v>2279</v>
      </c>
    </row>
    <row r="1906" spans="1:18" x14ac:dyDescent="0.25">
      <c r="A1906" s="28" t="str">
        <f t="shared" si="29"/>
        <v>00381036Newport Ind School District95 W 9th StNewportKY41071</v>
      </c>
      <c r="B1906" s="29" t="s">
        <v>8225</v>
      </c>
      <c r="C1906" t="s">
        <v>3215</v>
      </c>
      <c r="D1906" t="s">
        <v>5934</v>
      </c>
      <c r="E1906" t="s">
        <v>2280</v>
      </c>
      <c r="F1906" t="s">
        <v>4870</v>
      </c>
      <c r="G1906" t="s">
        <v>2284</v>
      </c>
      <c r="H1906" t="s">
        <v>54</v>
      </c>
      <c r="I1906" t="s">
        <v>2285</v>
      </c>
      <c r="J1906" t="s">
        <v>4869</v>
      </c>
      <c r="K1906" t="s">
        <v>2280</v>
      </c>
      <c r="L1906" t="s">
        <v>5932</v>
      </c>
      <c r="M1906" t="s">
        <v>3162</v>
      </c>
      <c r="N1906" t="s">
        <v>2284</v>
      </c>
      <c r="O1906" t="s">
        <v>54</v>
      </c>
      <c r="P1906" t="s">
        <v>2285</v>
      </c>
      <c r="Q1906" t="s">
        <v>3338</v>
      </c>
      <c r="R1906" t="s">
        <v>2279</v>
      </c>
    </row>
    <row r="1907" spans="1:18" x14ac:dyDescent="0.25">
      <c r="A1907" s="28" t="str">
        <f t="shared" si="29"/>
        <v>00381036Newport Ind School District1102 York StNewportKY41071</v>
      </c>
      <c r="B1907" s="29" t="s">
        <v>8225</v>
      </c>
      <c r="C1907" t="s">
        <v>3215</v>
      </c>
      <c r="D1907" t="s">
        <v>5935</v>
      </c>
      <c r="E1907" t="s">
        <v>2280</v>
      </c>
      <c r="F1907" t="s">
        <v>2283</v>
      </c>
      <c r="G1907" t="s">
        <v>2284</v>
      </c>
      <c r="H1907" t="s">
        <v>54</v>
      </c>
      <c r="I1907" t="s">
        <v>2285</v>
      </c>
      <c r="J1907" t="s">
        <v>2282</v>
      </c>
      <c r="K1907" t="s">
        <v>2280</v>
      </c>
      <c r="L1907" t="s">
        <v>5932</v>
      </c>
      <c r="M1907" t="s">
        <v>3162</v>
      </c>
      <c r="N1907" t="s">
        <v>2284</v>
      </c>
      <c r="O1907" t="s">
        <v>54</v>
      </c>
      <c r="P1907" t="s">
        <v>2285</v>
      </c>
      <c r="Q1907" t="s">
        <v>3338</v>
      </c>
      <c r="R1907" t="s">
        <v>2279</v>
      </c>
    </row>
    <row r="1908" spans="1:18" x14ac:dyDescent="0.25">
      <c r="A1908" s="28" t="str">
        <f t="shared" si="29"/>
        <v>00381036Newport Ind School District1102 York StNewportKY41071</v>
      </c>
      <c r="B1908" s="29" t="s">
        <v>8225</v>
      </c>
      <c r="C1908" t="s">
        <v>3215</v>
      </c>
      <c r="D1908" t="s">
        <v>5936</v>
      </c>
      <c r="E1908" t="s">
        <v>2280</v>
      </c>
      <c r="F1908" t="s">
        <v>2283</v>
      </c>
      <c r="G1908" t="s">
        <v>2284</v>
      </c>
      <c r="H1908" t="s">
        <v>54</v>
      </c>
      <c r="I1908" t="s">
        <v>2285</v>
      </c>
      <c r="J1908" t="s">
        <v>2282</v>
      </c>
      <c r="K1908" t="s">
        <v>2280</v>
      </c>
      <c r="L1908" t="s">
        <v>5932</v>
      </c>
      <c r="M1908" t="s">
        <v>3162</v>
      </c>
      <c r="N1908" t="s">
        <v>2284</v>
      </c>
      <c r="O1908" t="s">
        <v>54</v>
      </c>
      <c r="P1908" t="s">
        <v>2285</v>
      </c>
      <c r="Q1908" t="s">
        <v>3338</v>
      </c>
      <c r="R1908" t="s">
        <v>2279</v>
      </c>
    </row>
    <row r="1909" spans="1:18" x14ac:dyDescent="0.25">
      <c r="A1909" s="28" t="str">
        <f t="shared" si="29"/>
        <v>00381036Newport Ind School District706 Park Ave 3rd FlNewportKY41071</v>
      </c>
      <c r="B1909" s="29" t="s">
        <v>8225</v>
      </c>
      <c r="C1909" t="s">
        <v>3215</v>
      </c>
      <c r="D1909" t="s">
        <v>5939</v>
      </c>
      <c r="E1909" t="s">
        <v>2280</v>
      </c>
      <c r="F1909" t="s">
        <v>4872</v>
      </c>
      <c r="G1909" t="s">
        <v>2284</v>
      </c>
      <c r="H1909" t="s">
        <v>54</v>
      </c>
      <c r="I1909" t="s">
        <v>2285</v>
      </c>
      <c r="J1909" t="s">
        <v>4871</v>
      </c>
      <c r="K1909" t="s">
        <v>2280</v>
      </c>
      <c r="L1909" t="s">
        <v>5932</v>
      </c>
      <c r="M1909" t="s">
        <v>3162</v>
      </c>
      <c r="N1909" t="s">
        <v>2284</v>
      </c>
      <c r="O1909" t="s">
        <v>54</v>
      </c>
      <c r="P1909" t="s">
        <v>2285</v>
      </c>
      <c r="Q1909" t="s">
        <v>3338</v>
      </c>
      <c r="R1909" t="s">
        <v>2279</v>
      </c>
    </row>
    <row r="1910" spans="1:18" x14ac:dyDescent="0.25">
      <c r="A1910" s="28" t="str">
        <f t="shared" si="29"/>
        <v>00381036Newport Ind School District428 S Fort Thomas AveNewportKY41075</v>
      </c>
      <c r="B1910" s="29" t="s">
        <v>8225</v>
      </c>
      <c r="C1910" t="s">
        <v>3215</v>
      </c>
      <c r="D1910" t="s">
        <v>5937</v>
      </c>
      <c r="E1910" t="s">
        <v>2280</v>
      </c>
      <c r="F1910" t="s">
        <v>5443</v>
      </c>
      <c r="G1910" t="s">
        <v>2284</v>
      </c>
      <c r="H1910" t="s">
        <v>54</v>
      </c>
      <c r="I1910" t="s">
        <v>989</v>
      </c>
      <c r="J1910" t="s">
        <v>5442</v>
      </c>
      <c r="K1910" t="s">
        <v>2280</v>
      </c>
      <c r="L1910" t="s">
        <v>5932</v>
      </c>
      <c r="M1910" t="s">
        <v>3162</v>
      </c>
      <c r="N1910" t="s">
        <v>988</v>
      </c>
      <c r="O1910" t="s">
        <v>54</v>
      </c>
      <c r="P1910" t="s">
        <v>2285</v>
      </c>
      <c r="Q1910" t="s">
        <v>3338</v>
      </c>
      <c r="R1910" t="s">
        <v>2279</v>
      </c>
    </row>
    <row r="1911" spans="1:18" x14ac:dyDescent="0.25">
      <c r="A1911" s="28" t="str">
        <f t="shared" si="29"/>
        <v>00394485Nicholas Co Elementary School133 School DrCarlisleKY40311</v>
      </c>
      <c r="B1911" s="29" t="s">
        <v>8225</v>
      </c>
      <c r="C1911" t="s">
        <v>3215</v>
      </c>
      <c r="D1911" t="s">
        <v>5784</v>
      </c>
      <c r="E1911" t="s">
        <v>2287</v>
      </c>
      <c r="F1911" t="s">
        <v>2290</v>
      </c>
      <c r="G1911" t="s">
        <v>2291</v>
      </c>
      <c r="H1911" t="s">
        <v>54</v>
      </c>
      <c r="I1911" t="s">
        <v>2292</v>
      </c>
      <c r="J1911" t="s">
        <v>2289</v>
      </c>
      <c r="K1911" t="s">
        <v>2289</v>
      </c>
      <c r="L1911" t="s">
        <v>5785</v>
      </c>
      <c r="M1911" t="s">
        <v>2290</v>
      </c>
      <c r="N1911" t="s">
        <v>2291</v>
      </c>
      <c r="O1911" t="s">
        <v>54</v>
      </c>
      <c r="P1911" t="s">
        <v>2292</v>
      </c>
      <c r="Q1911" t="s">
        <v>3654</v>
      </c>
      <c r="R1911" t="s">
        <v>2288</v>
      </c>
    </row>
    <row r="1912" spans="1:18" x14ac:dyDescent="0.25">
      <c r="A1912" s="28" t="str">
        <f t="shared" si="29"/>
        <v>00394485Nicholas Co Elementary School133 School DrCarlisleKY40311</v>
      </c>
      <c r="B1912" s="29" t="s">
        <v>8225</v>
      </c>
      <c r="C1912" t="s">
        <v>3215</v>
      </c>
      <c r="D1912" t="s">
        <v>5786</v>
      </c>
      <c r="E1912" t="s">
        <v>2287</v>
      </c>
      <c r="F1912" t="s">
        <v>2290</v>
      </c>
      <c r="G1912" t="s">
        <v>2291</v>
      </c>
      <c r="H1912" t="s">
        <v>54</v>
      </c>
      <c r="I1912" t="s">
        <v>2292</v>
      </c>
      <c r="J1912" t="s">
        <v>2289</v>
      </c>
      <c r="K1912" t="s">
        <v>2289</v>
      </c>
      <c r="L1912" t="s">
        <v>5785</v>
      </c>
      <c r="M1912" t="s">
        <v>2290</v>
      </c>
      <c r="N1912" t="s">
        <v>2291</v>
      </c>
      <c r="O1912" t="s">
        <v>54</v>
      </c>
      <c r="P1912" t="s">
        <v>2292</v>
      </c>
      <c r="Q1912" t="s">
        <v>3654</v>
      </c>
      <c r="R1912" t="s">
        <v>2288</v>
      </c>
    </row>
    <row r="1913" spans="1:18" x14ac:dyDescent="0.25">
      <c r="A1913" s="28" t="str">
        <f t="shared" si="29"/>
        <v>11229875Nur Islamic School6500 Six Mile LnLouisvilleKY40218</v>
      </c>
      <c r="B1913" s="29" t="s">
        <v>8225</v>
      </c>
      <c r="C1913" t="s">
        <v>3215</v>
      </c>
      <c r="D1913" t="s">
        <v>5991</v>
      </c>
      <c r="E1913" t="s">
        <v>5992</v>
      </c>
      <c r="F1913" t="s">
        <v>5993</v>
      </c>
      <c r="G1913" t="s">
        <v>382</v>
      </c>
      <c r="H1913" t="s">
        <v>54</v>
      </c>
      <c r="I1913" t="s">
        <v>1539</v>
      </c>
      <c r="J1913" t="s">
        <v>5992</v>
      </c>
      <c r="K1913" t="s">
        <v>5992</v>
      </c>
      <c r="L1913" t="s">
        <v>5994</v>
      </c>
      <c r="M1913" t="s">
        <v>5993</v>
      </c>
      <c r="N1913" t="s">
        <v>382</v>
      </c>
      <c r="O1913" t="s">
        <v>54</v>
      </c>
      <c r="P1913" t="s">
        <v>1539</v>
      </c>
      <c r="Q1913" t="s">
        <v>3224</v>
      </c>
      <c r="R1913" t="s">
        <v>5995</v>
      </c>
    </row>
    <row r="1914" spans="1:18" x14ac:dyDescent="0.25">
      <c r="A1914" s="28" t="str">
        <f t="shared" si="29"/>
        <v>11229875Nur Islamic School6500 Six Mile LnLouisvilleKY40218</v>
      </c>
      <c r="B1914" s="29" t="s">
        <v>8225</v>
      </c>
      <c r="C1914" t="s">
        <v>3215</v>
      </c>
      <c r="D1914" t="s">
        <v>5996</v>
      </c>
      <c r="E1914" t="s">
        <v>5992</v>
      </c>
      <c r="F1914" t="s">
        <v>5993</v>
      </c>
      <c r="G1914" t="s">
        <v>382</v>
      </c>
      <c r="H1914" t="s">
        <v>54</v>
      </c>
      <c r="I1914" t="s">
        <v>1539</v>
      </c>
      <c r="J1914" t="s">
        <v>5992</v>
      </c>
      <c r="K1914" t="s">
        <v>5992</v>
      </c>
      <c r="L1914" t="s">
        <v>5994</v>
      </c>
      <c r="M1914" t="s">
        <v>5993</v>
      </c>
      <c r="N1914" t="s">
        <v>382</v>
      </c>
      <c r="O1914" t="s">
        <v>54</v>
      </c>
      <c r="P1914" t="s">
        <v>1539</v>
      </c>
      <c r="Q1914" t="s">
        <v>3224</v>
      </c>
      <c r="R1914" t="s">
        <v>5995</v>
      </c>
    </row>
    <row r="1915" spans="1:18" x14ac:dyDescent="0.25">
      <c r="A1915" s="28" t="str">
        <f t="shared" si="29"/>
        <v>11229875Nur Islamic School6500 Six Mile LnLouisvilleKY40218</v>
      </c>
      <c r="B1915" s="29" t="s">
        <v>8225</v>
      </c>
      <c r="C1915" t="s">
        <v>3215</v>
      </c>
      <c r="D1915" t="s">
        <v>5997</v>
      </c>
      <c r="E1915" t="s">
        <v>5992</v>
      </c>
      <c r="F1915" t="s">
        <v>5993</v>
      </c>
      <c r="G1915" t="s">
        <v>382</v>
      </c>
      <c r="H1915" t="s">
        <v>54</v>
      </c>
      <c r="I1915" t="s">
        <v>1539</v>
      </c>
      <c r="J1915" t="s">
        <v>5992</v>
      </c>
      <c r="K1915" t="s">
        <v>5992</v>
      </c>
      <c r="L1915" t="s">
        <v>5994</v>
      </c>
      <c r="M1915" t="s">
        <v>5993</v>
      </c>
      <c r="N1915" t="s">
        <v>382</v>
      </c>
      <c r="O1915" t="s">
        <v>54</v>
      </c>
      <c r="P1915" t="s">
        <v>1539</v>
      </c>
      <c r="Q1915" t="s">
        <v>3224</v>
      </c>
      <c r="R1915" t="s">
        <v>5995</v>
      </c>
    </row>
    <row r="1916" spans="1:18" x14ac:dyDescent="0.25">
      <c r="A1916" s="28" t="str">
        <f t="shared" ref="A1916:A1979" si="30">R1916&amp;K1916&amp;F1916&amp;G1916&amp;H1916&amp;I1916</f>
        <v>00394514Beaver Dam Elementary School183 E Us Highway 62Beaver DamKY42320</v>
      </c>
      <c r="B1916" s="29" t="s">
        <v>8225</v>
      </c>
      <c r="C1916" t="s">
        <v>3215</v>
      </c>
      <c r="D1916" t="s">
        <v>5347</v>
      </c>
      <c r="E1916" t="s">
        <v>2294</v>
      </c>
      <c r="F1916" t="s">
        <v>2297</v>
      </c>
      <c r="G1916" t="s">
        <v>2298</v>
      </c>
      <c r="H1916" t="s">
        <v>54</v>
      </c>
      <c r="I1916" t="s">
        <v>2299</v>
      </c>
      <c r="J1916" t="s">
        <v>2296</v>
      </c>
      <c r="K1916" t="s">
        <v>2296</v>
      </c>
      <c r="L1916" t="s">
        <v>5348</v>
      </c>
      <c r="M1916" t="s">
        <v>2297</v>
      </c>
      <c r="N1916" t="s">
        <v>2298</v>
      </c>
      <c r="O1916" t="s">
        <v>54</v>
      </c>
      <c r="P1916" t="s">
        <v>2299</v>
      </c>
      <c r="Q1916" t="s">
        <v>3253</v>
      </c>
      <c r="R1916" t="s">
        <v>2295</v>
      </c>
    </row>
    <row r="1917" spans="1:18" x14ac:dyDescent="0.25">
      <c r="A1917" s="28" t="str">
        <f t="shared" si="30"/>
        <v>00394502Ohio Co School District183 E Us Highway 62HartfordKY42320</v>
      </c>
      <c r="B1917" s="29" t="s">
        <v>8225</v>
      </c>
      <c r="C1917" t="s">
        <v>3215</v>
      </c>
      <c r="D1917" t="s">
        <v>6645</v>
      </c>
      <c r="E1917" t="s">
        <v>2294</v>
      </c>
      <c r="F1917" t="s">
        <v>2297</v>
      </c>
      <c r="G1917" t="s">
        <v>2314</v>
      </c>
      <c r="H1917" t="s">
        <v>54</v>
      </c>
      <c r="I1917" t="s">
        <v>2299</v>
      </c>
      <c r="J1917" t="s">
        <v>2296</v>
      </c>
      <c r="K1917" t="s">
        <v>2294</v>
      </c>
      <c r="L1917" t="s">
        <v>6638</v>
      </c>
      <c r="M1917" t="s">
        <v>4638</v>
      </c>
      <c r="N1917" t="s">
        <v>2298</v>
      </c>
      <c r="O1917" t="s">
        <v>54</v>
      </c>
      <c r="P1917" t="s">
        <v>2315</v>
      </c>
      <c r="Q1917" t="s">
        <v>3253</v>
      </c>
      <c r="R1917" t="s">
        <v>2293</v>
      </c>
    </row>
    <row r="1918" spans="1:18" x14ac:dyDescent="0.25">
      <c r="A1918" s="28" t="str">
        <f t="shared" si="30"/>
        <v>00394502Ohio Co School District183 E Us Highway 62HartfordKY42320</v>
      </c>
      <c r="B1918" s="29" t="s">
        <v>8225</v>
      </c>
      <c r="C1918" t="s">
        <v>3215</v>
      </c>
      <c r="D1918" t="s">
        <v>6650</v>
      </c>
      <c r="E1918" t="s">
        <v>2294</v>
      </c>
      <c r="F1918" t="s">
        <v>2297</v>
      </c>
      <c r="G1918" t="s">
        <v>2314</v>
      </c>
      <c r="H1918" t="s">
        <v>54</v>
      </c>
      <c r="I1918" t="s">
        <v>2299</v>
      </c>
      <c r="J1918" t="s">
        <v>2296</v>
      </c>
      <c r="K1918" t="s">
        <v>2294</v>
      </c>
      <c r="L1918" t="s">
        <v>6638</v>
      </c>
      <c r="M1918" t="s">
        <v>4638</v>
      </c>
      <c r="N1918" t="s">
        <v>2298</v>
      </c>
      <c r="O1918" t="s">
        <v>54</v>
      </c>
      <c r="P1918" t="s">
        <v>2315</v>
      </c>
      <c r="Q1918" t="s">
        <v>3253</v>
      </c>
      <c r="R1918" t="s">
        <v>2293</v>
      </c>
    </row>
    <row r="1919" spans="1:18" x14ac:dyDescent="0.25">
      <c r="A1919" s="28" t="str">
        <f t="shared" si="30"/>
        <v>00394552Fordsville Elementary School359 W Main StFordsvilleKY42343</v>
      </c>
      <c r="B1919" s="29" t="s">
        <v>8225</v>
      </c>
      <c r="C1919" t="s">
        <v>3215</v>
      </c>
      <c r="D1919" t="s">
        <v>5750</v>
      </c>
      <c r="E1919" t="s">
        <v>2294</v>
      </c>
      <c r="F1919" t="s">
        <v>2302</v>
      </c>
      <c r="G1919" t="s">
        <v>2303</v>
      </c>
      <c r="H1919" t="s">
        <v>54</v>
      </c>
      <c r="I1919" t="s">
        <v>2304</v>
      </c>
      <c r="J1919" t="s">
        <v>2301</v>
      </c>
      <c r="K1919" t="s">
        <v>2301</v>
      </c>
      <c r="L1919" t="s">
        <v>5751</v>
      </c>
      <c r="M1919" t="s">
        <v>2302</v>
      </c>
      <c r="N1919" t="s">
        <v>2303</v>
      </c>
      <c r="O1919" t="s">
        <v>54</v>
      </c>
      <c r="P1919" t="s">
        <v>2304</v>
      </c>
      <c r="Q1919" t="s">
        <v>3253</v>
      </c>
      <c r="R1919" t="s">
        <v>2300</v>
      </c>
    </row>
    <row r="1920" spans="1:18" x14ac:dyDescent="0.25">
      <c r="A1920" s="28" t="str">
        <f t="shared" si="30"/>
        <v>00394552Fordsville Elementary School359 W Main StFordsvilleKY42343</v>
      </c>
      <c r="B1920" s="29" t="s">
        <v>8225</v>
      </c>
      <c r="C1920" t="s">
        <v>3215</v>
      </c>
      <c r="D1920" t="s">
        <v>5752</v>
      </c>
      <c r="E1920" t="s">
        <v>2294</v>
      </c>
      <c r="F1920" t="s">
        <v>2302</v>
      </c>
      <c r="G1920" t="s">
        <v>2303</v>
      </c>
      <c r="H1920" t="s">
        <v>54</v>
      </c>
      <c r="I1920" t="s">
        <v>2304</v>
      </c>
      <c r="J1920" t="s">
        <v>2301</v>
      </c>
      <c r="K1920" t="s">
        <v>2301</v>
      </c>
      <c r="L1920" t="s">
        <v>5751</v>
      </c>
      <c r="M1920" t="s">
        <v>2302</v>
      </c>
      <c r="N1920" t="s">
        <v>2303</v>
      </c>
      <c r="O1920" t="s">
        <v>54</v>
      </c>
      <c r="P1920" t="s">
        <v>2304</v>
      </c>
      <c r="Q1920" t="s">
        <v>3253</v>
      </c>
      <c r="R1920" t="s">
        <v>2300</v>
      </c>
    </row>
    <row r="1921" spans="1:18" x14ac:dyDescent="0.25">
      <c r="A1921" s="28" t="str">
        <f t="shared" si="30"/>
        <v>00394502Ohio Co School District359 W Main StHartfordKY42343</v>
      </c>
      <c r="B1921" s="29" t="s">
        <v>8225</v>
      </c>
      <c r="C1921" t="s">
        <v>3215</v>
      </c>
      <c r="D1921" t="s">
        <v>6644</v>
      </c>
      <c r="E1921" t="s">
        <v>2294</v>
      </c>
      <c r="F1921" t="s">
        <v>2302</v>
      </c>
      <c r="G1921" t="s">
        <v>2314</v>
      </c>
      <c r="H1921" t="s">
        <v>54</v>
      </c>
      <c r="I1921" t="s">
        <v>2304</v>
      </c>
      <c r="J1921" t="s">
        <v>2301</v>
      </c>
      <c r="K1921" t="s">
        <v>2294</v>
      </c>
      <c r="L1921" t="s">
        <v>6638</v>
      </c>
      <c r="M1921" t="s">
        <v>4638</v>
      </c>
      <c r="N1921" t="s">
        <v>2303</v>
      </c>
      <c r="O1921" t="s">
        <v>54</v>
      </c>
      <c r="P1921" t="s">
        <v>2315</v>
      </c>
      <c r="Q1921" t="s">
        <v>3253</v>
      </c>
      <c r="R1921" t="s">
        <v>2293</v>
      </c>
    </row>
    <row r="1922" spans="1:18" x14ac:dyDescent="0.25">
      <c r="A1922" s="28" t="str">
        <f t="shared" si="30"/>
        <v>00394502Ohio Co School District359 W Main StHartfordKY42343</v>
      </c>
      <c r="B1922" s="29" t="s">
        <v>8225</v>
      </c>
      <c r="C1922" t="s">
        <v>3215</v>
      </c>
      <c r="D1922" t="s">
        <v>6651</v>
      </c>
      <c r="E1922" t="s">
        <v>2294</v>
      </c>
      <c r="F1922" t="s">
        <v>2302</v>
      </c>
      <c r="G1922" t="s">
        <v>2314</v>
      </c>
      <c r="H1922" t="s">
        <v>54</v>
      </c>
      <c r="I1922" t="s">
        <v>2304</v>
      </c>
      <c r="J1922" t="s">
        <v>2301</v>
      </c>
      <c r="K1922" t="s">
        <v>2294</v>
      </c>
      <c r="L1922" t="s">
        <v>6638</v>
      </c>
      <c r="M1922" t="s">
        <v>4638</v>
      </c>
      <c r="N1922" t="s">
        <v>2303</v>
      </c>
      <c r="O1922" t="s">
        <v>54</v>
      </c>
      <c r="P1922" t="s">
        <v>2315</v>
      </c>
      <c r="Q1922" t="s">
        <v>3253</v>
      </c>
      <c r="R1922" t="s">
        <v>2293</v>
      </c>
    </row>
    <row r="1923" spans="1:18" x14ac:dyDescent="0.25">
      <c r="A1923" s="28" t="str">
        <f t="shared" si="30"/>
        <v>00394502Ohio Co School District11980 Us Highway 62 EHartfordKY42349</v>
      </c>
      <c r="B1923" s="29" t="s">
        <v>8225</v>
      </c>
      <c r="C1923" t="s">
        <v>3215</v>
      </c>
      <c r="D1923" t="s">
        <v>6646</v>
      </c>
      <c r="E1923" t="s">
        <v>2294</v>
      </c>
      <c r="F1923" t="s">
        <v>2307</v>
      </c>
      <c r="G1923" t="s">
        <v>2314</v>
      </c>
      <c r="H1923" t="s">
        <v>54</v>
      </c>
      <c r="I1923" t="s">
        <v>2309</v>
      </c>
      <c r="J1923" t="s">
        <v>2306</v>
      </c>
      <c r="K1923" t="s">
        <v>2294</v>
      </c>
      <c r="L1923" t="s">
        <v>6638</v>
      </c>
      <c r="M1923" t="s">
        <v>4638</v>
      </c>
      <c r="N1923" t="s">
        <v>2308</v>
      </c>
      <c r="O1923" t="s">
        <v>54</v>
      </c>
      <c r="P1923" t="s">
        <v>2315</v>
      </c>
      <c r="Q1923" t="s">
        <v>3253</v>
      </c>
      <c r="R1923" t="s">
        <v>2293</v>
      </c>
    </row>
    <row r="1924" spans="1:18" x14ac:dyDescent="0.25">
      <c r="A1924" s="28" t="str">
        <f t="shared" si="30"/>
        <v>00394502Ohio Co School District11980 Us Highway 62 EHartfordKY42349</v>
      </c>
      <c r="B1924" s="29" t="s">
        <v>8225</v>
      </c>
      <c r="C1924" t="s">
        <v>3215</v>
      </c>
      <c r="D1924" t="s">
        <v>6652</v>
      </c>
      <c r="E1924" t="s">
        <v>2294</v>
      </c>
      <c r="F1924" t="s">
        <v>2307</v>
      </c>
      <c r="G1924" t="s">
        <v>2314</v>
      </c>
      <c r="H1924" t="s">
        <v>54</v>
      </c>
      <c r="I1924" t="s">
        <v>2309</v>
      </c>
      <c r="J1924" t="s">
        <v>2306</v>
      </c>
      <c r="K1924" t="s">
        <v>2294</v>
      </c>
      <c r="L1924" t="s">
        <v>6638</v>
      </c>
      <c r="M1924" t="s">
        <v>4638</v>
      </c>
      <c r="N1924" t="s">
        <v>2308</v>
      </c>
      <c r="O1924" t="s">
        <v>54</v>
      </c>
      <c r="P1924" t="s">
        <v>2315</v>
      </c>
      <c r="Q1924" t="s">
        <v>3253</v>
      </c>
      <c r="R1924" t="s">
        <v>2293</v>
      </c>
    </row>
    <row r="1925" spans="1:18" x14ac:dyDescent="0.25">
      <c r="A1925" s="28" t="str">
        <f t="shared" si="30"/>
        <v>00394502Ohio Co School District1400 S Main StHartfordKY42347</v>
      </c>
      <c r="B1925" s="29" t="s">
        <v>8225</v>
      </c>
      <c r="C1925" t="s">
        <v>3215</v>
      </c>
      <c r="D1925" t="s">
        <v>6656</v>
      </c>
      <c r="E1925" t="s">
        <v>2294</v>
      </c>
      <c r="F1925" t="s">
        <v>4878</v>
      </c>
      <c r="G1925" t="s">
        <v>2314</v>
      </c>
      <c r="H1925" t="s">
        <v>54</v>
      </c>
      <c r="I1925" t="s">
        <v>2315</v>
      </c>
      <c r="J1925" t="s">
        <v>4877</v>
      </c>
      <c r="K1925" t="s">
        <v>2294</v>
      </c>
      <c r="L1925" t="s">
        <v>6638</v>
      </c>
      <c r="M1925" t="s">
        <v>4638</v>
      </c>
      <c r="N1925" t="s">
        <v>2314</v>
      </c>
      <c r="O1925" t="s">
        <v>54</v>
      </c>
      <c r="P1925" t="s">
        <v>2315</v>
      </c>
      <c r="Q1925" t="s">
        <v>3253</v>
      </c>
      <c r="R1925" t="s">
        <v>2293</v>
      </c>
    </row>
    <row r="1926" spans="1:18" x14ac:dyDescent="0.25">
      <c r="A1926" s="28" t="str">
        <f t="shared" si="30"/>
        <v>00394502Ohio Co School District1404 S Main StHartfordKY42347</v>
      </c>
      <c r="B1926" s="29" t="s">
        <v>8225</v>
      </c>
      <c r="C1926" t="s">
        <v>3215</v>
      </c>
      <c r="D1926" t="s">
        <v>6641</v>
      </c>
      <c r="E1926" t="s">
        <v>2294</v>
      </c>
      <c r="F1926" t="s">
        <v>4881</v>
      </c>
      <c r="G1926" t="s">
        <v>2314</v>
      </c>
      <c r="H1926" t="s">
        <v>54</v>
      </c>
      <c r="I1926" t="s">
        <v>2315</v>
      </c>
      <c r="J1926" t="s">
        <v>4880</v>
      </c>
      <c r="K1926" t="s">
        <v>2294</v>
      </c>
      <c r="L1926" t="s">
        <v>6638</v>
      </c>
      <c r="M1926" t="s">
        <v>4638</v>
      </c>
      <c r="N1926" t="s">
        <v>2314</v>
      </c>
      <c r="O1926" t="s">
        <v>54</v>
      </c>
      <c r="P1926" t="s">
        <v>2315</v>
      </c>
      <c r="Q1926" t="s">
        <v>3253</v>
      </c>
      <c r="R1926" t="s">
        <v>2293</v>
      </c>
    </row>
    <row r="1927" spans="1:18" x14ac:dyDescent="0.25">
      <c r="A1927" s="28" t="str">
        <f t="shared" si="30"/>
        <v>00394502Ohio Co School District1404 S Main StHartfordKY42347</v>
      </c>
      <c r="B1927" s="29" t="s">
        <v>8225</v>
      </c>
      <c r="C1927" t="s">
        <v>3215</v>
      </c>
      <c r="D1927" t="s">
        <v>6653</v>
      </c>
      <c r="E1927" t="s">
        <v>2294</v>
      </c>
      <c r="F1927" t="s">
        <v>4881</v>
      </c>
      <c r="G1927" t="s">
        <v>2314</v>
      </c>
      <c r="H1927" t="s">
        <v>54</v>
      </c>
      <c r="I1927" t="s">
        <v>2315</v>
      </c>
      <c r="J1927" t="s">
        <v>4880</v>
      </c>
      <c r="K1927" t="s">
        <v>2294</v>
      </c>
      <c r="L1927" t="s">
        <v>6638</v>
      </c>
      <c r="M1927" t="s">
        <v>4638</v>
      </c>
      <c r="N1927" t="s">
        <v>2314</v>
      </c>
      <c r="O1927" t="s">
        <v>54</v>
      </c>
      <c r="P1927" t="s">
        <v>2315</v>
      </c>
      <c r="Q1927" t="s">
        <v>3253</v>
      </c>
      <c r="R1927" t="s">
        <v>2293</v>
      </c>
    </row>
    <row r="1928" spans="1:18" x14ac:dyDescent="0.25">
      <c r="A1928" s="28" t="str">
        <f t="shared" si="30"/>
        <v>00394502Ohio Co School DistrictPo Box 70HartfordKY42347</v>
      </c>
      <c r="B1928" s="29" t="s">
        <v>8225</v>
      </c>
      <c r="C1928" t="s">
        <v>3215</v>
      </c>
      <c r="D1928" t="s">
        <v>6637</v>
      </c>
      <c r="E1928" t="s">
        <v>2294</v>
      </c>
      <c r="F1928" t="s">
        <v>4638</v>
      </c>
      <c r="G1928" t="s">
        <v>2314</v>
      </c>
      <c r="H1928" t="s">
        <v>54</v>
      </c>
      <c r="I1928" t="s">
        <v>2315</v>
      </c>
      <c r="J1928" t="s">
        <v>2294</v>
      </c>
      <c r="K1928" t="s">
        <v>2294</v>
      </c>
      <c r="L1928" t="s">
        <v>6638</v>
      </c>
      <c r="M1928" t="s">
        <v>4638</v>
      </c>
      <c r="N1928" t="s">
        <v>2314</v>
      </c>
      <c r="O1928" t="s">
        <v>54</v>
      </c>
      <c r="P1928" t="s">
        <v>2315</v>
      </c>
      <c r="Q1928" t="s">
        <v>3253</v>
      </c>
      <c r="R1928" t="s">
        <v>2293</v>
      </c>
    </row>
    <row r="1929" spans="1:18" x14ac:dyDescent="0.25">
      <c r="A1929" s="28" t="str">
        <f t="shared" si="30"/>
        <v>00394502Ohio Co School DistrictPo Box 70HartfordKY42347</v>
      </c>
      <c r="B1929" s="29" t="s">
        <v>8225</v>
      </c>
      <c r="C1929" t="s">
        <v>3215</v>
      </c>
      <c r="D1929" t="s">
        <v>6640</v>
      </c>
      <c r="E1929" t="s">
        <v>2294</v>
      </c>
      <c r="F1929" t="s">
        <v>4638</v>
      </c>
      <c r="G1929" t="s">
        <v>2314</v>
      </c>
      <c r="H1929" t="s">
        <v>54</v>
      </c>
      <c r="I1929" t="s">
        <v>2315</v>
      </c>
      <c r="J1929" t="s">
        <v>2294</v>
      </c>
      <c r="K1929" t="s">
        <v>2294</v>
      </c>
      <c r="L1929" t="s">
        <v>6638</v>
      </c>
      <c r="M1929" t="s">
        <v>4638</v>
      </c>
      <c r="N1929" t="s">
        <v>2314</v>
      </c>
      <c r="O1929" t="s">
        <v>54</v>
      </c>
      <c r="P1929" t="s">
        <v>2315</v>
      </c>
      <c r="Q1929" t="s">
        <v>3253</v>
      </c>
      <c r="R1929" t="s">
        <v>2293</v>
      </c>
    </row>
    <row r="1930" spans="1:18" x14ac:dyDescent="0.25">
      <c r="A1930" s="28" t="str">
        <f t="shared" si="30"/>
        <v>00394502Ohio Co School DistrictPo Box 70HartfordKY42347</v>
      </c>
      <c r="B1930" s="29" t="s">
        <v>8225</v>
      </c>
      <c r="C1930" t="s">
        <v>3215</v>
      </c>
      <c r="D1930" t="s">
        <v>6648</v>
      </c>
      <c r="E1930" t="s">
        <v>2294</v>
      </c>
      <c r="F1930" t="s">
        <v>4638</v>
      </c>
      <c r="G1930" t="s">
        <v>2314</v>
      </c>
      <c r="H1930" t="s">
        <v>54</v>
      </c>
      <c r="I1930" t="s">
        <v>2315</v>
      </c>
      <c r="J1930" t="s">
        <v>2294</v>
      </c>
      <c r="K1930" t="s">
        <v>2294</v>
      </c>
      <c r="L1930" t="s">
        <v>6638</v>
      </c>
      <c r="M1930" t="s">
        <v>4638</v>
      </c>
      <c r="N1930" t="s">
        <v>2314</v>
      </c>
      <c r="O1930" t="s">
        <v>54</v>
      </c>
      <c r="P1930" t="s">
        <v>2315</v>
      </c>
      <c r="Q1930" t="s">
        <v>3253</v>
      </c>
      <c r="R1930" t="s">
        <v>2293</v>
      </c>
    </row>
    <row r="1931" spans="1:18" x14ac:dyDescent="0.25">
      <c r="A1931" s="28" t="str">
        <f t="shared" si="30"/>
        <v>00394502Ohio Co School District100 W Render St Ste 2HartfordKY42347</v>
      </c>
      <c r="B1931" s="29" t="s">
        <v>8225</v>
      </c>
      <c r="C1931" t="s">
        <v>3215</v>
      </c>
      <c r="D1931" t="s">
        <v>6639</v>
      </c>
      <c r="E1931" t="s">
        <v>2294</v>
      </c>
      <c r="F1931" t="s">
        <v>4885</v>
      </c>
      <c r="G1931" t="s">
        <v>2314</v>
      </c>
      <c r="H1931" t="s">
        <v>54</v>
      </c>
      <c r="I1931" t="s">
        <v>2315</v>
      </c>
      <c r="J1931" t="s">
        <v>4884</v>
      </c>
      <c r="K1931" t="s">
        <v>2294</v>
      </c>
      <c r="L1931" t="s">
        <v>6638</v>
      </c>
      <c r="M1931" t="s">
        <v>4638</v>
      </c>
      <c r="N1931" t="s">
        <v>2314</v>
      </c>
      <c r="O1931" t="s">
        <v>54</v>
      </c>
      <c r="P1931" t="s">
        <v>2315</v>
      </c>
      <c r="Q1931" t="s">
        <v>3253</v>
      </c>
      <c r="R1931" t="s">
        <v>2293</v>
      </c>
    </row>
    <row r="1932" spans="1:18" x14ac:dyDescent="0.25">
      <c r="A1932" s="28" t="str">
        <f t="shared" si="30"/>
        <v>00394502Ohio Co School District3836 S Us Highway 231HartfordKY42320</v>
      </c>
      <c r="B1932" s="29" t="s">
        <v>8225</v>
      </c>
      <c r="C1932" t="s">
        <v>3215</v>
      </c>
      <c r="D1932" t="s">
        <v>6647</v>
      </c>
      <c r="E1932" t="s">
        <v>2294</v>
      </c>
      <c r="F1932" t="s">
        <v>2311</v>
      </c>
      <c r="G1932" t="s">
        <v>2314</v>
      </c>
      <c r="H1932" t="s">
        <v>54</v>
      </c>
      <c r="I1932" t="s">
        <v>2299</v>
      </c>
      <c r="J1932" t="s">
        <v>864</v>
      </c>
      <c r="K1932" t="s">
        <v>2294</v>
      </c>
      <c r="L1932" t="s">
        <v>6638</v>
      </c>
      <c r="M1932" t="s">
        <v>4638</v>
      </c>
      <c r="N1932" t="s">
        <v>2298</v>
      </c>
      <c r="O1932" t="s">
        <v>54</v>
      </c>
      <c r="P1932" t="s">
        <v>2315</v>
      </c>
      <c r="Q1932" t="s">
        <v>3253</v>
      </c>
      <c r="R1932" t="s">
        <v>2293</v>
      </c>
    </row>
    <row r="1933" spans="1:18" x14ac:dyDescent="0.25">
      <c r="A1933" s="28" t="str">
        <f t="shared" si="30"/>
        <v>00394502Ohio Co School District3836 S Us Highway 231HartfordKY42320</v>
      </c>
      <c r="B1933" s="29" t="s">
        <v>8225</v>
      </c>
      <c r="C1933" t="s">
        <v>3215</v>
      </c>
      <c r="D1933" t="s">
        <v>6654</v>
      </c>
      <c r="E1933" t="s">
        <v>2294</v>
      </c>
      <c r="F1933" t="s">
        <v>2311</v>
      </c>
      <c r="G1933" t="s">
        <v>2314</v>
      </c>
      <c r="H1933" t="s">
        <v>54</v>
      </c>
      <c r="I1933" t="s">
        <v>2299</v>
      </c>
      <c r="J1933" t="s">
        <v>864</v>
      </c>
      <c r="K1933" t="s">
        <v>2294</v>
      </c>
      <c r="L1933" t="s">
        <v>6638</v>
      </c>
      <c r="M1933" t="s">
        <v>4638</v>
      </c>
      <c r="N1933" t="s">
        <v>2298</v>
      </c>
      <c r="O1933" t="s">
        <v>54</v>
      </c>
      <c r="P1933" t="s">
        <v>2315</v>
      </c>
      <c r="Q1933" t="s">
        <v>3253</v>
      </c>
      <c r="R1933" t="s">
        <v>2293</v>
      </c>
    </row>
    <row r="1934" spans="1:18" x14ac:dyDescent="0.25">
      <c r="A1934" s="28" t="str">
        <f t="shared" si="30"/>
        <v>00394617Wayland Alexander ES1250 Oakwood DrHartfordKY42347</v>
      </c>
      <c r="B1934" s="29" t="s">
        <v>8225</v>
      </c>
      <c r="C1934" t="s">
        <v>3215</v>
      </c>
      <c r="D1934" t="s">
        <v>6108</v>
      </c>
      <c r="E1934" t="s">
        <v>2294</v>
      </c>
      <c r="F1934" t="s">
        <v>2313</v>
      </c>
      <c r="G1934" t="s">
        <v>2314</v>
      </c>
      <c r="H1934" t="s">
        <v>54</v>
      </c>
      <c r="I1934" t="s">
        <v>2315</v>
      </c>
      <c r="J1934" t="s">
        <v>4882</v>
      </c>
      <c r="K1934" t="s">
        <v>4882</v>
      </c>
      <c r="L1934" t="s">
        <v>6109</v>
      </c>
      <c r="M1934" t="s">
        <v>2313</v>
      </c>
      <c r="N1934" t="s">
        <v>2314</v>
      </c>
      <c r="O1934" t="s">
        <v>54</v>
      </c>
      <c r="P1934" t="s">
        <v>2315</v>
      </c>
      <c r="Q1934" t="s">
        <v>3253</v>
      </c>
      <c r="R1934" t="s">
        <v>2312</v>
      </c>
    </row>
    <row r="1935" spans="1:18" x14ac:dyDescent="0.25">
      <c r="A1935" s="28" t="str">
        <f t="shared" si="30"/>
        <v>00394502Ohio Co School District1250 Oakwood DrHartfordKY42347</v>
      </c>
      <c r="B1935" s="29" t="s">
        <v>8225</v>
      </c>
      <c r="C1935" t="s">
        <v>3215</v>
      </c>
      <c r="D1935" t="s">
        <v>6643</v>
      </c>
      <c r="E1935" t="s">
        <v>2294</v>
      </c>
      <c r="F1935" t="s">
        <v>2313</v>
      </c>
      <c r="G1935" t="s">
        <v>2314</v>
      </c>
      <c r="H1935" t="s">
        <v>54</v>
      </c>
      <c r="I1935" t="s">
        <v>2315</v>
      </c>
      <c r="J1935" t="s">
        <v>4882</v>
      </c>
      <c r="K1935" t="s">
        <v>2294</v>
      </c>
      <c r="L1935" t="s">
        <v>6638</v>
      </c>
      <c r="M1935" t="s">
        <v>4638</v>
      </c>
      <c r="N1935" t="s">
        <v>2314</v>
      </c>
      <c r="O1935" t="s">
        <v>54</v>
      </c>
      <c r="P1935" t="s">
        <v>2315</v>
      </c>
      <c r="Q1935" t="s">
        <v>3253</v>
      </c>
      <c r="R1935" t="s">
        <v>2293</v>
      </c>
    </row>
    <row r="1936" spans="1:18" x14ac:dyDescent="0.25">
      <c r="A1936" s="28" t="str">
        <f t="shared" si="30"/>
        <v>00394502Ohio Co School District1250 Oakwood DrHartfordKY42347</v>
      </c>
      <c r="B1936" s="29" t="s">
        <v>8225</v>
      </c>
      <c r="C1936" t="s">
        <v>3215</v>
      </c>
      <c r="D1936" t="s">
        <v>6649</v>
      </c>
      <c r="E1936" t="s">
        <v>2294</v>
      </c>
      <c r="F1936" t="s">
        <v>2313</v>
      </c>
      <c r="G1936" t="s">
        <v>2314</v>
      </c>
      <c r="H1936" t="s">
        <v>54</v>
      </c>
      <c r="I1936" t="s">
        <v>2315</v>
      </c>
      <c r="J1936" t="s">
        <v>4882</v>
      </c>
      <c r="K1936" t="s">
        <v>2294</v>
      </c>
      <c r="L1936" t="s">
        <v>6638</v>
      </c>
      <c r="M1936" t="s">
        <v>4638</v>
      </c>
      <c r="N1936" t="s">
        <v>2314</v>
      </c>
      <c r="O1936" t="s">
        <v>54</v>
      </c>
      <c r="P1936" t="s">
        <v>2315</v>
      </c>
      <c r="Q1936" t="s">
        <v>3253</v>
      </c>
      <c r="R1936" t="s">
        <v>2293</v>
      </c>
    </row>
    <row r="1937" spans="1:18" x14ac:dyDescent="0.25">
      <c r="A1937" s="28" t="str">
        <f t="shared" si="30"/>
        <v>00394629Western ES4008 State Route 85 ECentertownKY42328</v>
      </c>
      <c r="B1937" s="29" t="s">
        <v>8225</v>
      </c>
      <c r="C1937" t="s">
        <v>3215</v>
      </c>
      <c r="D1937" t="s">
        <v>5422</v>
      </c>
      <c r="E1937" t="s">
        <v>2294</v>
      </c>
      <c r="F1937" t="s">
        <v>2317</v>
      </c>
      <c r="G1937" t="s">
        <v>2318</v>
      </c>
      <c r="H1937" t="s">
        <v>54</v>
      </c>
      <c r="I1937" t="s">
        <v>2319</v>
      </c>
      <c r="J1937" t="s">
        <v>4875</v>
      </c>
      <c r="K1937" t="s">
        <v>4875</v>
      </c>
      <c r="L1937" t="s">
        <v>5423</v>
      </c>
      <c r="M1937" t="s">
        <v>2317</v>
      </c>
      <c r="N1937" t="s">
        <v>2318</v>
      </c>
      <c r="O1937" t="s">
        <v>54</v>
      </c>
      <c r="P1937" t="s">
        <v>2319</v>
      </c>
      <c r="Q1937" t="s">
        <v>3253</v>
      </c>
      <c r="R1937" t="s">
        <v>2316</v>
      </c>
    </row>
    <row r="1938" spans="1:18" x14ac:dyDescent="0.25">
      <c r="A1938" s="28" t="str">
        <f t="shared" si="30"/>
        <v>00394502Ohio Co School District4008 State Route 85 EHartfordKY42328</v>
      </c>
      <c r="B1938" s="29" t="s">
        <v>8225</v>
      </c>
      <c r="C1938" t="s">
        <v>3215</v>
      </c>
      <c r="D1938" t="s">
        <v>6642</v>
      </c>
      <c r="E1938" t="s">
        <v>2294</v>
      </c>
      <c r="F1938" t="s">
        <v>2317</v>
      </c>
      <c r="G1938" t="s">
        <v>2314</v>
      </c>
      <c r="H1938" t="s">
        <v>54</v>
      </c>
      <c r="I1938" t="s">
        <v>2319</v>
      </c>
      <c r="J1938" t="s">
        <v>4875</v>
      </c>
      <c r="K1938" t="s">
        <v>2294</v>
      </c>
      <c r="L1938" t="s">
        <v>6638</v>
      </c>
      <c r="M1938" t="s">
        <v>4638</v>
      </c>
      <c r="N1938" t="s">
        <v>2318</v>
      </c>
      <c r="O1938" t="s">
        <v>54</v>
      </c>
      <c r="P1938" t="s">
        <v>2315</v>
      </c>
      <c r="Q1938" t="s">
        <v>3253</v>
      </c>
      <c r="R1938" t="s">
        <v>2293</v>
      </c>
    </row>
    <row r="1939" spans="1:18" x14ac:dyDescent="0.25">
      <c r="A1939" s="28" t="str">
        <f t="shared" si="30"/>
        <v>00394502Ohio Co School District4008 State Route 85 EHartfordKY42328</v>
      </c>
      <c r="B1939" s="29" t="s">
        <v>8225</v>
      </c>
      <c r="C1939" t="s">
        <v>3215</v>
      </c>
      <c r="D1939" t="s">
        <v>6655</v>
      </c>
      <c r="E1939" t="s">
        <v>2294</v>
      </c>
      <c r="F1939" t="s">
        <v>2317</v>
      </c>
      <c r="G1939" t="s">
        <v>2314</v>
      </c>
      <c r="H1939" t="s">
        <v>54</v>
      </c>
      <c r="I1939" t="s">
        <v>2319</v>
      </c>
      <c r="J1939" t="s">
        <v>4875</v>
      </c>
      <c r="K1939" t="s">
        <v>2294</v>
      </c>
      <c r="L1939" t="s">
        <v>6638</v>
      </c>
      <c r="M1939" t="s">
        <v>4638</v>
      </c>
      <c r="N1939" t="s">
        <v>2318</v>
      </c>
      <c r="O1939" t="s">
        <v>54</v>
      </c>
      <c r="P1939" t="s">
        <v>2315</v>
      </c>
      <c r="Q1939" t="s">
        <v>3253</v>
      </c>
      <c r="R1939" t="s">
        <v>2293</v>
      </c>
    </row>
    <row r="1940" spans="1:18" x14ac:dyDescent="0.25">
      <c r="A1940" s="28" t="str">
        <f t="shared" si="30"/>
        <v>00394631Oldham Co School District1650 Colonels DrCrestwoodKY40031</v>
      </c>
      <c r="B1940" s="29" t="s">
        <v>8225</v>
      </c>
      <c r="C1940" t="s">
        <v>3215</v>
      </c>
      <c r="D1940" t="s">
        <v>6474</v>
      </c>
      <c r="E1940" t="s">
        <v>2321</v>
      </c>
      <c r="F1940" t="s">
        <v>4901</v>
      </c>
      <c r="G1940" t="s">
        <v>2330</v>
      </c>
      <c r="H1940" t="s">
        <v>54</v>
      </c>
      <c r="I1940" t="s">
        <v>2326</v>
      </c>
      <c r="J1940" t="s">
        <v>4900</v>
      </c>
      <c r="K1940" t="s">
        <v>2321</v>
      </c>
      <c r="L1940" t="s">
        <v>6467</v>
      </c>
      <c r="M1940" t="s">
        <v>3164</v>
      </c>
      <c r="N1940" t="s">
        <v>2325</v>
      </c>
      <c r="O1940" t="s">
        <v>54</v>
      </c>
      <c r="P1940" t="s">
        <v>2331</v>
      </c>
      <c r="Q1940" t="s">
        <v>3313</v>
      </c>
      <c r="R1940" t="s">
        <v>2320</v>
      </c>
    </row>
    <row r="1941" spans="1:18" x14ac:dyDescent="0.25">
      <c r="A1941" s="28" t="str">
        <f t="shared" si="30"/>
        <v>00394631Oldham Co School District1350 N Highway 393CrestwoodKY40031</v>
      </c>
      <c r="B1941" s="29" t="s">
        <v>8225</v>
      </c>
      <c r="C1941" t="s">
        <v>3215</v>
      </c>
      <c r="D1941" t="s">
        <v>6473</v>
      </c>
      <c r="E1941" t="s">
        <v>2321</v>
      </c>
      <c r="F1941" t="s">
        <v>4897</v>
      </c>
      <c r="G1941" t="s">
        <v>2330</v>
      </c>
      <c r="H1941" t="s">
        <v>54</v>
      </c>
      <c r="I1941" t="s">
        <v>2326</v>
      </c>
      <c r="J1941" t="s">
        <v>4896</v>
      </c>
      <c r="K1941" t="s">
        <v>2321</v>
      </c>
      <c r="L1941" t="s">
        <v>6467</v>
      </c>
      <c r="M1941" t="s">
        <v>3164</v>
      </c>
      <c r="N1941" t="s">
        <v>2325</v>
      </c>
      <c r="O1941" t="s">
        <v>54</v>
      </c>
      <c r="P1941" t="s">
        <v>2331</v>
      </c>
      <c r="Q1941" t="s">
        <v>3313</v>
      </c>
      <c r="R1941" t="s">
        <v>2320</v>
      </c>
    </row>
    <row r="1942" spans="1:18" x14ac:dyDescent="0.25">
      <c r="A1942" s="28" t="str">
        <f t="shared" si="30"/>
        <v>01544035Centerfield Elementary School4512 Centerfield DrCrestwoodKY40014</v>
      </c>
      <c r="B1942" s="29" t="s">
        <v>8225</v>
      </c>
      <c r="C1942" t="s">
        <v>3215</v>
      </c>
      <c r="D1942" t="s">
        <v>8167</v>
      </c>
      <c r="E1942" t="s">
        <v>2321</v>
      </c>
      <c r="F1942" t="s">
        <v>2334</v>
      </c>
      <c r="G1942" t="s">
        <v>2330</v>
      </c>
      <c r="H1942" t="s">
        <v>54</v>
      </c>
      <c r="I1942" t="s">
        <v>2331</v>
      </c>
      <c r="J1942" t="s">
        <v>2333</v>
      </c>
      <c r="K1942" t="s">
        <v>2333</v>
      </c>
      <c r="L1942" t="s">
        <v>8168</v>
      </c>
      <c r="M1942" t="s">
        <v>2334</v>
      </c>
      <c r="N1942" t="s">
        <v>2330</v>
      </c>
      <c r="O1942" t="s">
        <v>54</v>
      </c>
      <c r="P1942" t="s">
        <v>2331</v>
      </c>
      <c r="Q1942" t="s">
        <v>3313</v>
      </c>
      <c r="R1942" t="s">
        <v>2332</v>
      </c>
    </row>
    <row r="1943" spans="1:18" x14ac:dyDescent="0.25">
      <c r="A1943" s="28" t="str">
        <f t="shared" si="30"/>
        <v>01544035Centerfield Elementary School4512 Centerfield DrCrestwoodKY40014</v>
      </c>
      <c r="B1943" s="29" t="s">
        <v>8225</v>
      </c>
      <c r="C1943" t="s">
        <v>3215</v>
      </c>
      <c r="D1943" t="s">
        <v>8169</v>
      </c>
      <c r="E1943" t="s">
        <v>2321</v>
      </c>
      <c r="F1943" t="s">
        <v>2334</v>
      </c>
      <c r="G1943" t="s">
        <v>2330</v>
      </c>
      <c r="H1943" t="s">
        <v>54</v>
      </c>
      <c r="I1943" t="s">
        <v>2331</v>
      </c>
      <c r="J1943" t="s">
        <v>2333</v>
      </c>
      <c r="K1943" t="s">
        <v>2333</v>
      </c>
      <c r="L1943" t="s">
        <v>8168</v>
      </c>
      <c r="M1943" t="s">
        <v>2334</v>
      </c>
      <c r="N1943" t="s">
        <v>2330</v>
      </c>
      <c r="O1943" t="s">
        <v>54</v>
      </c>
      <c r="P1943" t="s">
        <v>2331</v>
      </c>
      <c r="Q1943" t="s">
        <v>3313</v>
      </c>
      <c r="R1943" t="s">
        <v>2332</v>
      </c>
    </row>
    <row r="1944" spans="1:18" x14ac:dyDescent="0.25">
      <c r="A1944" s="28" t="str">
        <f t="shared" si="30"/>
        <v>01544035Centerfield Elementary School4512 Centerfield DrCrestwoodKY40014</v>
      </c>
      <c r="B1944" s="29" t="s">
        <v>8225</v>
      </c>
      <c r="C1944" t="s">
        <v>3215</v>
      </c>
      <c r="D1944" t="s">
        <v>8170</v>
      </c>
      <c r="E1944" t="s">
        <v>2321</v>
      </c>
      <c r="F1944" t="s">
        <v>2334</v>
      </c>
      <c r="G1944" t="s">
        <v>2330</v>
      </c>
      <c r="H1944" t="s">
        <v>54</v>
      </c>
      <c r="I1944" t="s">
        <v>2331</v>
      </c>
      <c r="J1944" t="s">
        <v>2333</v>
      </c>
      <c r="K1944" t="s">
        <v>2333</v>
      </c>
      <c r="L1944" t="s">
        <v>8168</v>
      </c>
      <c r="M1944" t="s">
        <v>2334</v>
      </c>
      <c r="N1944" t="s">
        <v>2330</v>
      </c>
      <c r="O1944" t="s">
        <v>54</v>
      </c>
      <c r="P1944" t="s">
        <v>2331</v>
      </c>
      <c r="Q1944" t="s">
        <v>3313</v>
      </c>
      <c r="R1944" t="s">
        <v>2332</v>
      </c>
    </row>
    <row r="1945" spans="1:18" x14ac:dyDescent="0.25">
      <c r="A1945" s="28" t="str">
        <f t="shared" si="30"/>
        <v>01544035Centerfield Elementary School4512 Centerfield DrCrestwoodKY40014</v>
      </c>
      <c r="B1945" s="29" t="s">
        <v>8225</v>
      </c>
      <c r="C1945" t="s">
        <v>3215</v>
      </c>
      <c r="D1945" t="s">
        <v>8171</v>
      </c>
      <c r="E1945" t="s">
        <v>2321</v>
      </c>
      <c r="F1945" t="s">
        <v>2334</v>
      </c>
      <c r="G1945" t="s">
        <v>2330</v>
      </c>
      <c r="H1945" t="s">
        <v>54</v>
      </c>
      <c r="I1945" t="s">
        <v>2331</v>
      </c>
      <c r="J1945" t="s">
        <v>2333</v>
      </c>
      <c r="K1945" t="s">
        <v>2333</v>
      </c>
      <c r="L1945" t="s">
        <v>8168</v>
      </c>
      <c r="M1945" t="s">
        <v>2334</v>
      </c>
      <c r="N1945" t="s">
        <v>2330</v>
      </c>
      <c r="O1945" t="s">
        <v>54</v>
      </c>
      <c r="P1945" t="s">
        <v>2331</v>
      </c>
      <c r="Q1945" t="s">
        <v>3313</v>
      </c>
      <c r="R1945" t="s">
        <v>2332</v>
      </c>
    </row>
    <row r="1946" spans="1:18" x14ac:dyDescent="0.25">
      <c r="A1946" s="28" t="str">
        <f t="shared" si="30"/>
        <v>00394631Oldham Co School District6500 W Highway 146CrestwoodKY40014</v>
      </c>
      <c r="B1946" s="29" t="s">
        <v>8225</v>
      </c>
      <c r="C1946" t="s">
        <v>3215</v>
      </c>
      <c r="D1946" t="s">
        <v>6479</v>
      </c>
      <c r="E1946" t="s">
        <v>2321</v>
      </c>
      <c r="F1946" t="s">
        <v>2337</v>
      </c>
      <c r="G1946" t="s">
        <v>2330</v>
      </c>
      <c r="H1946" t="s">
        <v>54</v>
      </c>
      <c r="I1946" t="s">
        <v>2331</v>
      </c>
      <c r="J1946" t="s">
        <v>2336</v>
      </c>
      <c r="K1946" t="s">
        <v>2321</v>
      </c>
      <c r="L1946" t="s">
        <v>6467</v>
      </c>
      <c r="M1946" t="s">
        <v>3164</v>
      </c>
      <c r="N1946" t="s">
        <v>2330</v>
      </c>
      <c r="O1946" t="s">
        <v>54</v>
      </c>
      <c r="P1946" t="s">
        <v>2331</v>
      </c>
      <c r="Q1946" t="s">
        <v>3313</v>
      </c>
      <c r="R1946" t="s">
        <v>2320</v>
      </c>
    </row>
    <row r="1947" spans="1:18" x14ac:dyDescent="0.25">
      <c r="A1947" s="28" t="str">
        <f t="shared" si="30"/>
        <v>00394643Crestwood Elementary School6500 W Highway 146CrestwoodKY40014</v>
      </c>
      <c r="B1947" s="29" t="s">
        <v>8225</v>
      </c>
      <c r="C1947" t="s">
        <v>3215</v>
      </c>
      <c r="D1947" t="s">
        <v>6202</v>
      </c>
      <c r="E1947" t="s">
        <v>2321</v>
      </c>
      <c r="F1947" t="s">
        <v>2337</v>
      </c>
      <c r="G1947" t="s">
        <v>2330</v>
      </c>
      <c r="H1947" t="s">
        <v>54</v>
      </c>
      <c r="I1947" t="s">
        <v>2331</v>
      </c>
      <c r="J1947" t="s">
        <v>2336</v>
      </c>
      <c r="K1947" t="s">
        <v>2336</v>
      </c>
      <c r="L1947" t="s">
        <v>6203</v>
      </c>
      <c r="M1947" t="s">
        <v>2337</v>
      </c>
      <c r="N1947" t="s">
        <v>2330</v>
      </c>
      <c r="O1947" t="s">
        <v>54</v>
      </c>
      <c r="P1947" t="s">
        <v>2331</v>
      </c>
      <c r="Q1947" t="s">
        <v>3313</v>
      </c>
      <c r="R1947" t="s">
        <v>2335</v>
      </c>
    </row>
    <row r="1948" spans="1:18" x14ac:dyDescent="0.25">
      <c r="A1948" s="28" t="str">
        <f t="shared" si="30"/>
        <v>00394643Crestwood Elementary School6500 W Highway 146CrestwoodKY40014</v>
      </c>
      <c r="B1948" s="29" t="s">
        <v>8225</v>
      </c>
      <c r="C1948" t="s">
        <v>3215</v>
      </c>
      <c r="D1948" t="s">
        <v>6204</v>
      </c>
      <c r="E1948" t="s">
        <v>2321</v>
      </c>
      <c r="F1948" t="s">
        <v>2337</v>
      </c>
      <c r="G1948" t="s">
        <v>2330</v>
      </c>
      <c r="H1948" t="s">
        <v>54</v>
      </c>
      <c r="I1948" t="s">
        <v>2331</v>
      </c>
      <c r="J1948" t="s">
        <v>2336</v>
      </c>
      <c r="K1948" t="s">
        <v>2336</v>
      </c>
      <c r="L1948" t="s">
        <v>6203</v>
      </c>
      <c r="M1948" t="s">
        <v>2337</v>
      </c>
      <c r="N1948" t="s">
        <v>2330</v>
      </c>
      <c r="O1948" t="s">
        <v>54</v>
      </c>
      <c r="P1948" t="s">
        <v>2331</v>
      </c>
      <c r="Q1948" t="s">
        <v>3313</v>
      </c>
      <c r="R1948" t="s">
        <v>2335</v>
      </c>
    </row>
    <row r="1949" spans="1:18" x14ac:dyDescent="0.25">
      <c r="A1949" s="28" t="str">
        <f t="shared" si="30"/>
        <v>00394631Oldham Co School District1201 E Highway 22CrestwoodKY40014</v>
      </c>
      <c r="B1949" s="29" t="s">
        <v>8225</v>
      </c>
      <c r="C1949" t="s">
        <v>3215</v>
      </c>
      <c r="D1949" t="s">
        <v>6482</v>
      </c>
      <c r="E1949" t="s">
        <v>2321</v>
      </c>
      <c r="F1949" t="s">
        <v>4894</v>
      </c>
      <c r="G1949" t="s">
        <v>2330</v>
      </c>
      <c r="H1949" t="s">
        <v>54</v>
      </c>
      <c r="I1949" t="s">
        <v>2331</v>
      </c>
      <c r="J1949" t="s">
        <v>4893</v>
      </c>
      <c r="K1949" t="s">
        <v>2321</v>
      </c>
      <c r="L1949" t="s">
        <v>6467</v>
      </c>
      <c r="M1949" t="s">
        <v>3164</v>
      </c>
      <c r="N1949" t="s">
        <v>2330</v>
      </c>
      <c r="O1949" t="s">
        <v>54</v>
      </c>
      <c r="P1949" t="s">
        <v>2331</v>
      </c>
      <c r="Q1949" t="s">
        <v>3313</v>
      </c>
      <c r="R1949" t="s">
        <v>2320</v>
      </c>
    </row>
    <row r="1950" spans="1:18" x14ac:dyDescent="0.25">
      <c r="A1950" s="28" t="str">
        <f t="shared" si="30"/>
        <v>10015190Harmony Elementary SchoolPO Box 60489GoshenCO80960</v>
      </c>
      <c r="B1950" s="29" t="s">
        <v>8225</v>
      </c>
      <c r="C1950" t="s">
        <v>3215</v>
      </c>
      <c r="D1950" t="s">
        <v>5368</v>
      </c>
      <c r="E1950" t="s">
        <v>2321</v>
      </c>
      <c r="F1950" t="s">
        <v>5370</v>
      </c>
      <c r="G1950" t="s">
        <v>12</v>
      </c>
      <c r="H1950" t="s">
        <v>5372</v>
      </c>
      <c r="I1950" t="s">
        <v>8269</v>
      </c>
      <c r="J1950" t="s">
        <v>5369</v>
      </c>
      <c r="K1950" t="s">
        <v>2342</v>
      </c>
      <c r="L1950" t="s">
        <v>5366</v>
      </c>
      <c r="M1950" t="s">
        <v>2343</v>
      </c>
      <c r="N1950" t="s">
        <v>5371</v>
      </c>
      <c r="O1950" t="s">
        <v>54</v>
      </c>
      <c r="P1950" t="s">
        <v>2344</v>
      </c>
      <c r="Q1950" t="s">
        <v>3313</v>
      </c>
      <c r="R1950" t="s">
        <v>2341</v>
      </c>
    </row>
    <row r="1951" spans="1:18" x14ac:dyDescent="0.25">
      <c r="A1951" s="28" t="str">
        <f t="shared" si="30"/>
        <v>02042573Goshen Elem Sch At Hillcrest12518 Ridgemoor DrProspectKY40059</v>
      </c>
      <c r="B1951" s="29" t="s">
        <v>8225</v>
      </c>
      <c r="C1951" t="s">
        <v>3215</v>
      </c>
      <c r="D1951" t="s">
        <v>6174</v>
      </c>
      <c r="E1951" t="s">
        <v>2321</v>
      </c>
      <c r="F1951" t="s">
        <v>2340</v>
      </c>
      <c r="G1951" t="s">
        <v>1582</v>
      </c>
      <c r="H1951" t="s">
        <v>54</v>
      </c>
      <c r="I1951" t="s">
        <v>1583</v>
      </c>
      <c r="J1951" t="s">
        <v>2339</v>
      </c>
      <c r="K1951" t="s">
        <v>2339</v>
      </c>
      <c r="L1951" t="s">
        <v>6175</v>
      </c>
      <c r="M1951" t="s">
        <v>2340</v>
      </c>
      <c r="N1951" t="s">
        <v>1582</v>
      </c>
      <c r="O1951" t="s">
        <v>54</v>
      </c>
      <c r="P1951" t="s">
        <v>1583</v>
      </c>
      <c r="Q1951" t="s">
        <v>3224</v>
      </c>
      <c r="R1951" t="s">
        <v>2338</v>
      </c>
    </row>
    <row r="1952" spans="1:18" x14ac:dyDescent="0.25">
      <c r="A1952" s="28" t="str">
        <f t="shared" si="30"/>
        <v>02042573Goshen Elem Sch At Hillcrest12518 Ridgemoor DrProspectKY40059</v>
      </c>
      <c r="B1952" s="29" t="s">
        <v>8225</v>
      </c>
      <c r="C1952" t="s">
        <v>3215</v>
      </c>
      <c r="D1952" t="s">
        <v>6176</v>
      </c>
      <c r="E1952" t="s">
        <v>2321</v>
      </c>
      <c r="F1952" t="s">
        <v>2340</v>
      </c>
      <c r="G1952" t="s">
        <v>1582</v>
      </c>
      <c r="H1952" t="s">
        <v>54</v>
      </c>
      <c r="I1952" t="s">
        <v>1583</v>
      </c>
      <c r="J1952" t="s">
        <v>2339</v>
      </c>
      <c r="K1952" t="s">
        <v>2339</v>
      </c>
      <c r="L1952" t="s">
        <v>6175</v>
      </c>
      <c r="M1952" t="s">
        <v>2340</v>
      </c>
      <c r="N1952" t="s">
        <v>1582</v>
      </c>
      <c r="O1952" t="s">
        <v>54</v>
      </c>
      <c r="P1952" t="s">
        <v>1583</v>
      </c>
      <c r="Q1952" t="s">
        <v>3224</v>
      </c>
      <c r="R1952" t="s">
        <v>2338</v>
      </c>
    </row>
    <row r="1953" spans="1:18" x14ac:dyDescent="0.25">
      <c r="A1953" s="28" t="str">
        <f t="shared" si="30"/>
        <v>00394631Oldham Co School District1901 S Highway 1793CrestwoodKY40026</v>
      </c>
      <c r="B1953" s="29" t="s">
        <v>8225</v>
      </c>
      <c r="C1953" t="s">
        <v>3215</v>
      </c>
      <c r="D1953" t="s">
        <v>6466</v>
      </c>
      <c r="E1953" t="s">
        <v>2321</v>
      </c>
      <c r="F1953" t="s">
        <v>2343</v>
      </c>
      <c r="G1953" t="s">
        <v>2330</v>
      </c>
      <c r="H1953" t="s">
        <v>54</v>
      </c>
      <c r="I1953" t="s">
        <v>2344</v>
      </c>
      <c r="J1953" t="s">
        <v>2342</v>
      </c>
      <c r="K1953" t="s">
        <v>2321</v>
      </c>
      <c r="L1953" t="s">
        <v>6467</v>
      </c>
      <c r="M1953" t="s">
        <v>3164</v>
      </c>
      <c r="N1953" t="s">
        <v>12</v>
      </c>
      <c r="O1953" t="s">
        <v>54</v>
      </c>
      <c r="P1953" t="s">
        <v>2331</v>
      </c>
      <c r="Q1953" t="s">
        <v>3313</v>
      </c>
      <c r="R1953" t="s">
        <v>2320</v>
      </c>
    </row>
    <row r="1954" spans="1:18" x14ac:dyDescent="0.25">
      <c r="A1954" s="28" t="str">
        <f t="shared" si="30"/>
        <v>10015190Harmony Elementary School1901 S Highway 1793GoshenKY40026</v>
      </c>
      <c r="B1954" s="29" t="s">
        <v>8225</v>
      </c>
      <c r="C1954" t="s">
        <v>3215</v>
      </c>
      <c r="D1954" t="s">
        <v>5365</v>
      </c>
      <c r="E1954" t="s">
        <v>2321</v>
      </c>
      <c r="F1954" t="s">
        <v>2343</v>
      </c>
      <c r="G1954" t="s">
        <v>12</v>
      </c>
      <c r="H1954" t="s">
        <v>54</v>
      </c>
      <c r="I1954" t="s">
        <v>2344</v>
      </c>
      <c r="J1954" t="s">
        <v>2342</v>
      </c>
      <c r="K1954" t="s">
        <v>2342</v>
      </c>
      <c r="L1954" t="s">
        <v>5366</v>
      </c>
      <c r="M1954" t="s">
        <v>2343</v>
      </c>
      <c r="N1954" t="s">
        <v>12</v>
      </c>
      <c r="O1954" t="s">
        <v>54</v>
      </c>
      <c r="P1954" t="s">
        <v>2344</v>
      </c>
      <c r="Q1954" t="s">
        <v>3313</v>
      </c>
      <c r="R1954" t="s">
        <v>2341</v>
      </c>
    </row>
    <row r="1955" spans="1:18" x14ac:dyDescent="0.25">
      <c r="A1955" s="28" t="str">
        <f t="shared" si="30"/>
        <v>10015190Harmony Elementary School1901 S Highway 1793GoshenKY40026</v>
      </c>
      <c r="B1955" s="29" t="s">
        <v>8225</v>
      </c>
      <c r="C1955" t="s">
        <v>3215</v>
      </c>
      <c r="D1955" t="s">
        <v>5367</v>
      </c>
      <c r="E1955" t="s">
        <v>2321</v>
      </c>
      <c r="F1955" t="s">
        <v>2343</v>
      </c>
      <c r="G1955" t="s">
        <v>12</v>
      </c>
      <c r="H1955" t="s">
        <v>54</v>
      </c>
      <c r="I1955" t="s">
        <v>2344</v>
      </c>
      <c r="J1955" t="s">
        <v>2342</v>
      </c>
      <c r="K1955" t="s">
        <v>2342</v>
      </c>
      <c r="L1955" t="s">
        <v>5366</v>
      </c>
      <c r="M1955" t="s">
        <v>2343</v>
      </c>
      <c r="N1955" t="s">
        <v>12</v>
      </c>
      <c r="O1955" t="s">
        <v>54</v>
      </c>
      <c r="P1955" t="s">
        <v>2344</v>
      </c>
      <c r="Q1955" t="s">
        <v>3313</v>
      </c>
      <c r="R1955" t="s">
        <v>2341</v>
      </c>
    </row>
    <row r="1956" spans="1:18" x14ac:dyDescent="0.25">
      <c r="A1956" s="28" t="str">
        <f t="shared" si="30"/>
        <v>00394631Oldham Co School District500 W Jefferson StCrestwoodKY40031</v>
      </c>
      <c r="B1956" s="29" t="s">
        <v>8225</v>
      </c>
      <c r="C1956" t="s">
        <v>3215</v>
      </c>
      <c r="D1956" t="s">
        <v>6478</v>
      </c>
      <c r="E1956" t="s">
        <v>2321</v>
      </c>
      <c r="F1956" t="s">
        <v>2348</v>
      </c>
      <c r="G1956" t="s">
        <v>2330</v>
      </c>
      <c r="H1956" t="s">
        <v>54</v>
      </c>
      <c r="I1956" t="s">
        <v>2326</v>
      </c>
      <c r="J1956" t="s">
        <v>4917</v>
      </c>
      <c r="K1956" t="s">
        <v>2321</v>
      </c>
      <c r="L1956" t="s">
        <v>6467</v>
      </c>
      <c r="M1956" t="s">
        <v>3164</v>
      </c>
      <c r="N1956" t="s">
        <v>2325</v>
      </c>
      <c r="O1956" t="s">
        <v>54</v>
      </c>
      <c r="P1956" t="s">
        <v>2331</v>
      </c>
      <c r="Q1956" t="s">
        <v>3313</v>
      </c>
      <c r="R1956" t="s">
        <v>2320</v>
      </c>
    </row>
    <row r="1957" spans="1:18" x14ac:dyDescent="0.25">
      <c r="A1957" s="28" t="str">
        <f t="shared" si="30"/>
        <v>00394655La Grange ES500 W Jefferson StLa GrangeKY40031</v>
      </c>
      <c r="B1957" s="29" t="s">
        <v>8225</v>
      </c>
      <c r="C1957" t="s">
        <v>3215</v>
      </c>
      <c r="D1957" t="s">
        <v>8022</v>
      </c>
      <c r="E1957" t="s">
        <v>2321</v>
      </c>
      <c r="F1957" t="s">
        <v>2348</v>
      </c>
      <c r="G1957" t="s">
        <v>2325</v>
      </c>
      <c r="H1957" t="s">
        <v>54</v>
      </c>
      <c r="I1957" t="s">
        <v>2326</v>
      </c>
      <c r="J1957" t="s">
        <v>4917</v>
      </c>
      <c r="K1957" t="s">
        <v>4917</v>
      </c>
      <c r="L1957" t="s">
        <v>8023</v>
      </c>
      <c r="M1957" t="s">
        <v>2348</v>
      </c>
      <c r="N1957" t="s">
        <v>2325</v>
      </c>
      <c r="O1957" t="s">
        <v>54</v>
      </c>
      <c r="P1957" t="s">
        <v>2326</v>
      </c>
      <c r="Q1957" t="s">
        <v>3313</v>
      </c>
      <c r="R1957" t="s">
        <v>2347</v>
      </c>
    </row>
    <row r="1958" spans="1:18" x14ac:dyDescent="0.25">
      <c r="A1958" s="28" t="str">
        <f t="shared" si="30"/>
        <v>00394655La Grange ES500 W Jefferson StLa GrangeKY40031</v>
      </c>
      <c r="B1958" s="29" t="s">
        <v>8225</v>
      </c>
      <c r="C1958" t="s">
        <v>3215</v>
      </c>
      <c r="D1958" t="s">
        <v>8024</v>
      </c>
      <c r="E1958" t="s">
        <v>2321</v>
      </c>
      <c r="F1958" t="s">
        <v>2348</v>
      </c>
      <c r="G1958" t="s">
        <v>2325</v>
      </c>
      <c r="H1958" t="s">
        <v>54</v>
      </c>
      <c r="I1958" t="s">
        <v>2326</v>
      </c>
      <c r="J1958" t="s">
        <v>4917</v>
      </c>
      <c r="K1958" t="s">
        <v>4917</v>
      </c>
      <c r="L1958" t="s">
        <v>8023</v>
      </c>
      <c r="M1958" t="s">
        <v>2348</v>
      </c>
      <c r="N1958" t="s">
        <v>2325</v>
      </c>
      <c r="O1958" t="s">
        <v>54</v>
      </c>
      <c r="P1958" t="s">
        <v>2326</v>
      </c>
      <c r="Q1958" t="s">
        <v>3313</v>
      </c>
      <c r="R1958" t="s">
        <v>2347</v>
      </c>
    </row>
    <row r="1959" spans="1:18" x14ac:dyDescent="0.25">
      <c r="A1959" s="28" t="str">
        <f t="shared" si="30"/>
        <v>00394631Oldham Co School District1815 S Highway 1793CrestwoodKY40026</v>
      </c>
      <c r="B1959" s="29" t="s">
        <v>8225</v>
      </c>
      <c r="C1959" t="s">
        <v>3215</v>
      </c>
      <c r="D1959" t="s">
        <v>6475</v>
      </c>
      <c r="E1959" t="s">
        <v>2321</v>
      </c>
      <c r="F1959" t="s">
        <v>4891</v>
      </c>
      <c r="G1959" t="s">
        <v>2330</v>
      </c>
      <c r="H1959" t="s">
        <v>54</v>
      </c>
      <c r="I1959" t="s">
        <v>2344</v>
      </c>
      <c r="J1959" t="s">
        <v>4890</v>
      </c>
      <c r="K1959" t="s">
        <v>2321</v>
      </c>
      <c r="L1959" t="s">
        <v>6467</v>
      </c>
      <c r="M1959" t="s">
        <v>3164</v>
      </c>
      <c r="N1959" t="s">
        <v>12</v>
      </c>
      <c r="O1959" t="s">
        <v>54</v>
      </c>
      <c r="P1959" t="s">
        <v>2331</v>
      </c>
      <c r="Q1959" t="s">
        <v>3313</v>
      </c>
      <c r="R1959" t="s">
        <v>2320</v>
      </c>
    </row>
    <row r="1960" spans="1:18" x14ac:dyDescent="0.25">
      <c r="A1960" s="28" t="str">
        <f t="shared" si="30"/>
        <v>00394631Oldham Co School District1801 S Highway 1793CrestwoodKY40026</v>
      </c>
      <c r="B1960" s="29" t="s">
        <v>8225</v>
      </c>
      <c r="C1960" t="s">
        <v>3215</v>
      </c>
      <c r="D1960" t="s">
        <v>6481</v>
      </c>
      <c r="E1960" t="s">
        <v>2321</v>
      </c>
      <c r="F1960" t="s">
        <v>4907</v>
      </c>
      <c r="G1960" t="s">
        <v>2330</v>
      </c>
      <c r="H1960" t="s">
        <v>54</v>
      </c>
      <c r="I1960" t="s">
        <v>2344</v>
      </c>
      <c r="J1960" t="s">
        <v>4906</v>
      </c>
      <c r="K1960" t="s">
        <v>2321</v>
      </c>
      <c r="L1960" t="s">
        <v>6467</v>
      </c>
      <c r="M1960" t="s">
        <v>3164</v>
      </c>
      <c r="N1960" t="s">
        <v>12</v>
      </c>
      <c r="O1960" t="s">
        <v>54</v>
      </c>
      <c r="P1960" t="s">
        <v>2331</v>
      </c>
      <c r="Q1960" t="s">
        <v>3313</v>
      </c>
      <c r="R1960" t="s">
        <v>2320</v>
      </c>
    </row>
    <row r="1961" spans="1:18" x14ac:dyDescent="0.25">
      <c r="A1961" s="28" t="str">
        <f t="shared" si="30"/>
        <v>00394631Oldham Co School District1150 N Highway 393CrestwoodKY40031</v>
      </c>
      <c r="B1961" s="29" t="s">
        <v>8225</v>
      </c>
      <c r="C1961" t="s">
        <v>3215</v>
      </c>
      <c r="D1961" t="s">
        <v>6469</v>
      </c>
      <c r="E1961" t="s">
        <v>2321</v>
      </c>
      <c r="F1961" t="s">
        <v>4916</v>
      </c>
      <c r="G1961" t="s">
        <v>2330</v>
      </c>
      <c r="H1961" t="s">
        <v>54</v>
      </c>
      <c r="I1961" t="s">
        <v>2326</v>
      </c>
      <c r="J1961" t="s">
        <v>4915</v>
      </c>
      <c r="K1961" t="s">
        <v>2321</v>
      </c>
      <c r="L1961" t="s">
        <v>6467</v>
      </c>
      <c r="M1961" t="s">
        <v>3164</v>
      </c>
      <c r="N1961" t="s">
        <v>2325</v>
      </c>
      <c r="O1961" t="s">
        <v>54</v>
      </c>
      <c r="P1961" t="s">
        <v>2331</v>
      </c>
      <c r="Q1961" t="s">
        <v>3313</v>
      </c>
      <c r="R1961" t="s">
        <v>2320</v>
      </c>
    </row>
    <row r="1962" spans="1:18" x14ac:dyDescent="0.25">
      <c r="A1962" s="28" t="str">
        <f t="shared" si="30"/>
        <v>00394631Oldham Co School District4305 Brown BlvdCrestwoodKY40031</v>
      </c>
      <c r="B1962" s="29" t="s">
        <v>8225</v>
      </c>
      <c r="C1962" t="s">
        <v>3215</v>
      </c>
      <c r="D1962" t="s">
        <v>6468</v>
      </c>
      <c r="E1962" t="s">
        <v>2321</v>
      </c>
      <c r="F1962" t="s">
        <v>4913</v>
      </c>
      <c r="G1962" t="s">
        <v>2330</v>
      </c>
      <c r="H1962" t="s">
        <v>54</v>
      </c>
      <c r="I1962" t="s">
        <v>2326</v>
      </c>
      <c r="J1962" t="s">
        <v>4912</v>
      </c>
      <c r="K1962" t="s">
        <v>2321</v>
      </c>
      <c r="L1962" t="s">
        <v>6467</v>
      </c>
      <c r="M1962" t="s">
        <v>3164</v>
      </c>
      <c r="N1962" t="s">
        <v>2325</v>
      </c>
      <c r="O1962" t="s">
        <v>54</v>
      </c>
      <c r="P1962" t="s">
        <v>2331</v>
      </c>
      <c r="Q1962" t="s">
        <v>3313</v>
      </c>
      <c r="R1962" t="s">
        <v>2320</v>
      </c>
    </row>
    <row r="1963" spans="1:18" x14ac:dyDescent="0.25">
      <c r="A1963" s="28" t="str">
        <f t="shared" si="30"/>
        <v>00394631Oldham Co School District4309 Brown BlvdCrestwoodKY40031</v>
      </c>
      <c r="B1963" s="29" t="s">
        <v>8225</v>
      </c>
      <c r="C1963" t="s">
        <v>3215</v>
      </c>
      <c r="D1963" t="s">
        <v>6471</v>
      </c>
      <c r="E1963" t="s">
        <v>2321</v>
      </c>
      <c r="F1963" t="s">
        <v>4910</v>
      </c>
      <c r="G1963" t="s">
        <v>2330</v>
      </c>
      <c r="H1963" t="s">
        <v>54</v>
      </c>
      <c r="I1963" t="s">
        <v>2326</v>
      </c>
      <c r="J1963" t="s">
        <v>4909</v>
      </c>
      <c r="K1963" t="s">
        <v>2321</v>
      </c>
      <c r="L1963" t="s">
        <v>6467</v>
      </c>
      <c r="M1963" t="s">
        <v>3164</v>
      </c>
      <c r="N1963" t="s">
        <v>2325</v>
      </c>
      <c r="O1963" t="s">
        <v>54</v>
      </c>
      <c r="P1963" t="s">
        <v>2331</v>
      </c>
      <c r="Q1963" t="s">
        <v>3313</v>
      </c>
      <c r="R1963" t="s">
        <v>2320</v>
      </c>
    </row>
    <row r="1964" spans="1:18" x14ac:dyDescent="0.25">
      <c r="A1964" s="28" t="str">
        <f t="shared" si="30"/>
        <v>00394631Oldham Co School District6165 W Highway 146CrestwoodKY40014</v>
      </c>
      <c r="B1964" s="29" t="s">
        <v>8225</v>
      </c>
      <c r="C1964" t="s">
        <v>3215</v>
      </c>
      <c r="D1964" t="s">
        <v>6476</v>
      </c>
      <c r="E1964" t="s">
        <v>2321</v>
      </c>
      <c r="F1964" t="s">
        <v>3164</v>
      </c>
      <c r="G1964" t="s">
        <v>2330</v>
      </c>
      <c r="H1964" t="s">
        <v>54</v>
      </c>
      <c r="I1964" t="s">
        <v>2331</v>
      </c>
      <c r="J1964" t="s">
        <v>2321</v>
      </c>
      <c r="K1964" t="s">
        <v>2321</v>
      </c>
      <c r="L1964" t="s">
        <v>6467</v>
      </c>
      <c r="M1964" t="s">
        <v>3164</v>
      </c>
      <c r="N1964" t="s">
        <v>2330</v>
      </c>
      <c r="O1964" t="s">
        <v>54</v>
      </c>
      <c r="P1964" t="s">
        <v>2331</v>
      </c>
      <c r="Q1964" t="s">
        <v>3313</v>
      </c>
      <c r="R1964" t="s">
        <v>2320</v>
      </c>
    </row>
    <row r="1965" spans="1:18" x14ac:dyDescent="0.25">
      <c r="A1965" s="28" t="str">
        <f t="shared" si="30"/>
        <v>00394631Oldham Co School District6165 W Highway 146CrestwoodKY40014</v>
      </c>
      <c r="B1965" s="29" t="s">
        <v>8225</v>
      </c>
      <c r="C1965" t="s">
        <v>3215</v>
      </c>
      <c r="D1965" t="s">
        <v>6477</v>
      </c>
      <c r="E1965" t="s">
        <v>2321</v>
      </c>
      <c r="F1965" t="s">
        <v>3164</v>
      </c>
      <c r="G1965" t="s">
        <v>2330</v>
      </c>
      <c r="H1965" t="s">
        <v>54</v>
      </c>
      <c r="I1965" t="s">
        <v>2331</v>
      </c>
      <c r="J1965" t="s">
        <v>2321</v>
      </c>
      <c r="K1965" t="s">
        <v>2321</v>
      </c>
      <c r="L1965" t="s">
        <v>6467</v>
      </c>
      <c r="M1965" t="s">
        <v>3164</v>
      </c>
      <c r="N1965" t="s">
        <v>2330</v>
      </c>
      <c r="O1965" t="s">
        <v>54</v>
      </c>
      <c r="P1965" t="s">
        <v>2331</v>
      </c>
      <c r="Q1965" t="s">
        <v>3313</v>
      </c>
      <c r="R1965" t="s">
        <v>2320</v>
      </c>
    </row>
    <row r="1966" spans="1:18" x14ac:dyDescent="0.25">
      <c r="A1966" s="28" t="str">
        <f t="shared" si="30"/>
        <v>00394631Oldham Co School District5901 Veterans Memorial PkwyCrestwoodKY40014</v>
      </c>
      <c r="B1966" s="29" t="s">
        <v>8225</v>
      </c>
      <c r="C1966" t="s">
        <v>3215</v>
      </c>
      <c r="D1966" t="s">
        <v>6472</v>
      </c>
      <c r="E1966" t="s">
        <v>2321</v>
      </c>
      <c r="F1966" t="s">
        <v>4904</v>
      </c>
      <c r="G1966" t="s">
        <v>2330</v>
      </c>
      <c r="H1966" t="s">
        <v>54</v>
      </c>
      <c r="I1966" t="s">
        <v>2331</v>
      </c>
      <c r="J1966" t="s">
        <v>4903</v>
      </c>
      <c r="K1966" t="s">
        <v>2321</v>
      </c>
      <c r="L1966" t="s">
        <v>6467</v>
      </c>
      <c r="M1966" t="s">
        <v>3164</v>
      </c>
      <c r="N1966" t="s">
        <v>2330</v>
      </c>
      <c r="O1966" t="s">
        <v>54</v>
      </c>
      <c r="P1966" t="s">
        <v>2331</v>
      </c>
      <c r="Q1966" t="s">
        <v>3313</v>
      </c>
      <c r="R1966" t="s">
        <v>2320</v>
      </c>
    </row>
    <row r="1967" spans="1:18" x14ac:dyDescent="0.25">
      <c r="A1967" s="28" t="str">
        <f t="shared" si="30"/>
        <v>00394631Oldham Co School District6403 W Highway 146CrestwoodKY40014</v>
      </c>
      <c r="B1967" s="29" t="s">
        <v>8225</v>
      </c>
      <c r="C1967" t="s">
        <v>3215</v>
      </c>
      <c r="D1967" t="s">
        <v>6480</v>
      </c>
      <c r="E1967" t="s">
        <v>2321</v>
      </c>
      <c r="F1967" t="s">
        <v>4888</v>
      </c>
      <c r="G1967" t="s">
        <v>2330</v>
      </c>
      <c r="H1967" t="s">
        <v>54</v>
      </c>
      <c r="I1967" t="s">
        <v>2331</v>
      </c>
      <c r="J1967" t="s">
        <v>4887</v>
      </c>
      <c r="K1967" t="s">
        <v>2321</v>
      </c>
      <c r="L1967" t="s">
        <v>6467</v>
      </c>
      <c r="M1967" t="s">
        <v>3164</v>
      </c>
      <c r="N1967" t="s">
        <v>2330</v>
      </c>
      <c r="O1967" t="s">
        <v>54</v>
      </c>
      <c r="P1967" t="s">
        <v>2331</v>
      </c>
      <c r="Q1967" t="s">
        <v>3313</v>
      </c>
      <c r="R1967" t="s">
        <v>2320</v>
      </c>
    </row>
    <row r="1968" spans="1:18" x14ac:dyDescent="0.25">
      <c r="A1968" s="28" t="str">
        <f t="shared" si="30"/>
        <v>03345902Our Savior Lutheran School8307 Nottingham PkwyLouisvilleKY40222</v>
      </c>
      <c r="B1968" s="29" t="s">
        <v>8225</v>
      </c>
      <c r="C1968" t="s">
        <v>3215</v>
      </c>
      <c r="D1968" t="s">
        <v>6177</v>
      </c>
      <c r="E1968" t="s">
        <v>6178</v>
      </c>
      <c r="F1968" t="s">
        <v>6179</v>
      </c>
      <c r="G1968" t="s">
        <v>382</v>
      </c>
      <c r="H1968" t="s">
        <v>54</v>
      </c>
      <c r="I1968" t="s">
        <v>1552</v>
      </c>
      <c r="J1968" t="s">
        <v>6178</v>
      </c>
      <c r="K1968" t="s">
        <v>6178</v>
      </c>
      <c r="L1968" t="s">
        <v>6180</v>
      </c>
      <c r="M1968" t="s">
        <v>6179</v>
      </c>
      <c r="N1968" t="s">
        <v>382</v>
      </c>
      <c r="O1968" t="s">
        <v>54</v>
      </c>
      <c r="P1968" t="s">
        <v>1552</v>
      </c>
      <c r="Q1968" t="s">
        <v>3224</v>
      </c>
      <c r="R1968" t="s">
        <v>6181</v>
      </c>
    </row>
    <row r="1969" spans="1:18" x14ac:dyDescent="0.25">
      <c r="A1969" s="28" t="str">
        <f t="shared" si="30"/>
        <v>03345902Our Savior Lutheran School8307 Nottingham PkwyLouisvilleKY40222</v>
      </c>
      <c r="B1969" s="29" t="s">
        <v>8225</v>
      </c>
      <c r="C1969" t="s">
        <v>3215</v>
      </c>
      <c r="D1969" t="s">
        <v>6182</v>
      </c>
      <c r="E1969" t="s">
        <v>6178</v>
      </c>
      <c r="F1969" t="s">
        <v>6179</v>
      </c>
      <c r="G1969" t="s">
        <v>382</v>
      </c>
      <c r="H1969" t="s">
        <v>54</v>
      </c>
      <c r="I1969" t="s">
        <v>1552</v>
      </c>
      <c r="J1969" t="s">
        <v>6178</v>
      </c>
      <c r="K1969" t="s">
        <v>6178</v>
      </c>
      <c r="L1969" t="s">
        <v>6180</v>
      </c>
      <c r="M1969" t="s">
        <v>6179</v>
      </c>
      <c r="N1969" t="s">
        <v>382</v>
      </c>
      <c r="O1969" t="s">
        <v>54</v>
      </c>
      <c r="P1969" t="s">
        <v>1552</v>
      </c>
      <c r="Q1969" t="s">
        <v>3224</v>
      </c>
      <c r="R1969" t="s">
        <v>6181</v>
      </c>
    </row>
    <row r="1970" spans="1:18" x14ac:dyDescent="0.25">
      <c r="A1970" s="28" t="str">
        <f t="shared" si="30"/>
        <v>00394708Owen Co School District2380 Highway 22 EOwentonKY40359</v>
      </c>
      <c r="B1970" s="29" t="s">
        <v>8225</v>
      </c>
      <c r="C1970" t="s">
        <v>3215</v>
      </c>
      <c r="D1970" t="s">
        <v>5644</v>
      </c>
      <c r="E1970" t="s">
        <v>2353</v>
      </c>
      <c r="F1970" t="s">
        <v>4919</v>
      </c>
      <c r="G1970" t="s">
        <v>2356</v>
      </c>
      <c r="H1970" t="s">
        <v>54</v>
      </c>
      <c r="I1970" t="s">
        <v>2357</v>
      </c>
      <c r="J1970" t="s">
        <v>4918</v>
      </c>
      <c r="K1970" t="s">
        <v>2353</v>
      </c>
      <c r="L1970" t="s">
        <v>5642</v>
      </c>
      <c r="M1970" t="s">
        <v>3165</v>
      </c>
      <c r="N1970" t="s">
        <v>2356</v>
      </c>
      <c r="O1970" t="s">
        <v>54</v>
      </c>
      <c r="P1970" t="s">
        <v>2357</v>
      </c>
      <c r="Q1970" t="s">
        <v>3685</v>
      </c>
      <c r="R1970" t="s">
        <v>2352</v>
      </c>
    </row>
    <row r="1971" spans="1:18" x14ac:dyDescent="0.25">
      <c r="A1971" s="28" t="str">
        <f t="shared" si="30"/>
        <v>00394708Owen Co School District2340 Highway 22 EOwentonKY40359</v>
      </c>
      <c r="B1971" s="29" t="s">
        <v>8225</v>
      </c>
      <c r="C1971" t="s">
        <v>3215</v>
      </c>
      <c r="D1971" t="s">
        <v>5643</v>
      </c>
      <c r="E1971" t="s">
        <v>2353</v>
      </c>
      <c r="F1971" t="s">
        <v>4923</v>
      </c>
      <c r="G1971" t="s">
        <v>2356</v>
      </c>
      <c r="H1971" t="s">
        <v>54</v>
      </c>
      <c r="I1971" t="s">
        <v>2357</v>
      </c>
      <c r="J1971" t="s">
        <v>4922</v>
      </c>
      <c r="K1971" t="s">
        <v>2353</v>
      </c>
      <c r="L1971" t="s">
        <v>5642</v>
      </c>
      <c r="M1971" t="s">
        <v>3165</v>
      </c>
      <c r="N1971" t="s">
        <v>2356</v>
      </c>
      <c r="O1971" t="s">
        <v>54</v>
      </c>
      <c r="P1971" t="s">
        <v>2357</v>
      </c>
      <c r="Q1971" t="s">
        <v>3685</v>
      </c>
      <c r="R1971" t="s">
        <v>2352</v>
      </c>
    </row>
    <row r="1972" spans="1:18" x14ac:dyDescent="0.25">
      <c r="A1972" s="28" t="str">
        <f t="shared" si="30"/>
        <v>00394708Owen Co School District19625 Highway 22 EOwentonKY40359</v>
      </c>
      <c r="B1972" s="29" t="s">
        <v>8225</v>
      </c>
      <c r="C1972" t="s">
        <v>3215</v>
      </c>
      <c r="D1972" t="s">
        <v>5647</v>
      </c>
      <c r="E1972" t="s">
        <v>2353</v>
      </c>
      <c r="F1972" t="s">
        <v>4921</v>
      </c>
      <c r="G1972" t="s">
        <v>2356</v>
      </c>
      <c r="H1972" t="s">
        <v>54</v>
      </c>
      <c r="I1972" t="s">
        <v>2357</v>
      </c>
      <c r="J1972" t="s">
        <v>4920</v>
      </c>
      <c r="K1972" t="s">
        <v>2353</v>
      </c>
      <c r="L1972" t="s">
        <v>5642</v>
      </c>
      <c r="M1972" t="s">
        <v>3165</v>
      </c>
      <c r="N1972" t="s">
        <v>2356</v>
      </c>
      <c r="O1972" t="s">
        <v>54</v>
      </c>
      <c r="P1972" t="s">
        <v>2357</v>
      </c>
      <c r="Q1972" t="s">
        <v>3685</v>
      </c>
      <c r="R1972" t="s">
        <v>2352</v>
      </c>
    </row>
    <row r="1973" spans="1:18" x14ac:dyDescent="0.25">
      <c r="A1973" s="28" t="str">
        <f t="shared" si="30"/>
        <v>00394708Owen Co School District1600 Highway 22 EOwentonKY40359</v>
      </c>
      <c r="B1973" s="29" t="s">
        <v>8225</v>
      </c>
      <c r="C1973" t="s">
        <v>3215</v>
      </c>
      <c r="D1973" t="s">
        <v>5645</v>
      </c>
      <c r="E1973" t="s">
        <v>2353</v>
      </c>
      <c r="F1973" t="s">
        <v>3165</v>
      </c>
      <c r="G1973" t="s">
        <v>2356</v>
      </c>
      <c r="H1973" t="s">
        <v>54</v>
      </c>
      <c r="I1973" t="s">
        <v>2357</v>
      </c>
      <c r="J1973" t="s">
        <v>2353</v>
      </c>
      <c r="K1973" t="s">
        <v>2353</v>
      </c>
      <c r="L1973" t="s">
        <v>5642</v>
      </c>
      <c r="M1973" t="s">
        <v>3165</v>
      </c>
      <c r="N1973" t="s">
        <v>2356</v>
      </c>
      <c r="O1973" t="s">
        <v>54</v>
      </c>
      <c r="P1973" t="s">
        <v>2357</v>
      </c>
      <c r="Q1973" t="s">
        <v>3685</v>
      </c>
      <c r="R1973" t="s">
        <v>2352</v>
      </c>
    </row>
    <row r="1974" spans="1:18" x14ac:dyDescent="0.25">
      <c r="A1974" s="28" t="str">
        <f t="shared" si="30"/>
        <v>00394708Owen Co School District1600 Highway 22 EOwentonKY40359</v>
      </c>
      <c r="B1974" s="29" t="s">
        <v>8225</v>
      </c>
      <c r="C1974" t="s">
        <v>3215</v>
      </c>
      <c r="D1974" t="s">
        <v>5646</v>
      </c>
      <c r="E1974" t="s">
        <v>2353</v>
      </c>
      <c r="F1974" t="s">
        <v>3165</v>
      </c>
      <c r="G1974" t="s">
        <v>2356</v>
      </c>
      <c r="H1974" t="s">
        <v>54</v>
      </c>
      <c r="I1974" t="s">
        <v>2357</v>
      </c>
      <c r="J1974" t="s">
        <v>2353</v>
      </c>
      <c r="K1974" t="s">
        <v>2353</v>
      </c>
      <c r="L1974" t="s">
        <v>5642</v>
      </c>
      <c r="M1974" t="s">
        <v>3165</v>
      </c>
      <c r="N1974" t="s">
        <v>2356</v>
      </c>
      <c r="O1974" t="s">
        <v>54</v>
      </c>
      <c r="P1974" t="s">
        <v>2357</v>
      </c>
      <c r="Q1974" t="s">
        <v>3685</v>
      </c>
      <c r="R1974" t="s">
        <v>2352</v>
      </c>
    </row>
    <row r="1975" spans="1:18" x14ac:dyDescent="0.25">
      <c r="A1975" s="28" t="str">
        <f t="shared" si="30"/>
        <v>00394708Owen Co School District1960 Highway 22 EOwentonKY40359</v>
      </c>
      <c r="B1975" s="29" t="s">
        <v>8225</v>
      </c>
      <c r="C1975" t="s">
        <v>3215</v>
      </c>
      <c r="D1975" t="s">
        <v>5641</v>
      </c>
      <c r="E1975" t="s">
        <v>2353</v>
      </c>
      <c r="F1975" t="s">
        <v>2355</v>
      </c>
      <c r="G1975" t="s">
        <v>2356</v>
      </c>
      <c r="H1975" t="s">
        <v>54</v>
      </c>
      <c r="I1975" t="s">
        <v>2357</v>
      </c>
      <c r="J1975" t="s">
        <v>4924</v>
      </c>
      <c r="K1975" t="s">
        <v>2353</v>
      </c>
      <c r="L1975" t="s">
        <v>5642</v>
      </c>
      <c r="M1975" t="s">
        <v>3165</v>
      </c>
      <c r="N1975" t="s">
        <v>2356</v>
      </c>
      <c r="O1975" t="s">
        <v>54</v>
      </c>
      <c r="P1975" t="s">
        <v>2357</v>
      </c>
      <c r="Q1975" t="s">
        <v>3685</v>
      </c>
      <c r="R1975" t="s">
        <v>2352</v>
      </c>
    </row>
    <row r="1976" spans="1:18" x14ac:dyDescent="0.25">
      <c r="A1976" s="28" t="str">
        <f t="shared" si="30"/>
        <v>00382298Owensboro Ind School District1335 W 11th StOwensboroKY42301</v>
      </c>
      <c r="B1976" s="29" t="s">
        <v>8225</v>
      </c>
      <c r="C1976" t="s">
        <v>3215</v>
      </c>
      <c r="D1976" t="s">
        <v>6805</v>
      </c>
      <c r="E1976" t="s">
        <v>2359</v>
      </c>
      <c r="F1976" t="s">
        <v>4946</v>
      </c>
      <c r="G1976" t="s">
        <v>658</v>
      </c>
      <c r="H1976" t="s">
        <v>54</v>
      </c>
      <c r="I1976" t="s">
        <v>659</v>
      </c>
      <c r="J1976" t="s">
        <v>4945</v>
      </c>
      <c r="K1976" t="s">
        <v>2359</v>
      </c>
      <c r="L1976" t="s">
        <v>6806</v>
      </c>
      <c r="M1976" t="s">
        <v>3166</v>
      </c>
      <c r="N1976" t="s">
        <v>658</v>
      </c>
      <c r="O1976" t="s">
        <v>54</v>
      </c>
      <c r="P1976" t="s">
        <v>659</v>
      </c>
      <c r="Q1976" t="s">
        <v>3241</v>
      </c>
      <c r="R1976" t="s">
        <v>2358</v>
      </c>
    </row>
    <row r="1977" spans="1:18" x14ac:dyDescent="0.25">
      <c r="A1977" s="28" t="str">
        <f t="shared" si="30"/>
        <v>00382298Owensboro Ind School District1675 Leitchfield RdOwensboroKY42303</v>
      </c>
      <c r="B1977" s="29" t="s">
        <v>8225</v>
      </c>
      <c r="C1977" t="s">
        <v>3215</v>
      </c>
      <c r="D1977" t="s">
        <v>6809</v>
      </c>
      <c r="E1977" t="s">
        <v>2359</v>
      </c>
      <c r="F1977" t="s">
        <v>2361</v>
      </c>
      <c r="G1977" t="s">
        <v>658</v>
      </c>
      <c r="H1977" t="s">
        <v>54</v>
      </c>
      <c r="I1977" t="s">
        <v>663</v>
      </c>
      <c r="J1977" t="s">
        <v>4940</v>
      </c>
      <c r="K1977" t="s">
        <v>2359</v>
      </c>
      <c r="L1977" t="s">
        <v>6806</v>
      </c>
      <c r="M1977" t="s">
        <v>3166</v>
      </c>
      <c r="N1977" t="s">
        <v>658</v>
      </c>
      <c r="O1977" t="s">
        <v>54</v>
      </c>
      <c r="P1977" t="s">
        <v>659</v>
      </c>
      <c r="Q1977" t="s">
        <v>3241</v>
      </c>
      <c r="R1977" t="s">
        <v>2358</v>
      </c>
    </row>
    <row r="1978" spans="1:18" x14ac:dyDescent="0.25">
      <c r="A1978" s="28" t="str">
        <f t="shared" si="30"/>
        <v>00382298Owensboro Ind School District601 Foust AveOwensboroKY42301</v>
      </c>
      <c r="B1978" s="29" t="s">
        <v>8225</v>
      </c>
      <c r="C1978" t="s">
        <v>3215</v>
      </c>
      <c r="D1978" t="s">
        <v>6817</v>
      </c>
      <c r="E1978" t="s">
        <v>2359</v>
      </c>
      <c r="F1978" t="s">
        <v>2363</v>
      </c>
      <c r="G1978" t="s">
        <v>658</v>
      </c>
      <c r="H1978" t="s">
        <v>54</v>
      </c>
      <c r="I1978" t="s">
        <v>659</v>
      </c>
      <c r="J1978" t="s">
        <v>4929</v>
      </c>
      <c r="K1978" t="s">
        <v>2359</v>
      </c>
      <c r="L1978" t="s">
        <v>6806</v>
      </c>
      <c r="M1978" t="s">
        <v>3166</v>
      </c>
      <c r="N1978" t="s">
        <v>658</v>
      </c>
      <c r="O1978" t="s">
        <v>54</v>
      </c>
      <c r="P1978" t="s">
        <v>659</v>
      </c>
      <c r="Q1978" t="s">
        <v>3241</v>
      </c>
      <c r="R1978" t="s">
        <v>2358</v>
      </c>
    </row>
    <row r="1979" spans="1:18" x14ac:dyDescent="0.25">
      <c r="A1979" s="28" t="str">
        <f t="shared" si="30"/>
        <v>00382298Owensboro Ind School District601 Foust AveOwensboroKY42301</v>
      </c>
      <c r="B1979" s="29" t="s">
        <v>8225</v>
      </c>
      <c r="C1979" t="s">
        <v>3215</v>
      </c>
      <c r="D1979" t="s">
        <v>6818</v>
      </c>
      <c r="E1979" t="s">
        <v>2359</v>
      </c>
      <c r="F1979" t="s">
        <v>2363</v>
      </c>
      <c r="G1979" t="s">
        <v>658</v>
      </c>
      <c r="H1979" t="s">
        <v>54</v>
      </c>
      <c r="I1979" t="s">
        <v>659</v>
      </c>
      <c r="J1979" t="s">
        <v>4929</v>
      </c>
      <c r="K1979" t="s">
        <v>2359</v>
      </c>
      <c r="L1979" t="s">
        <v>6806</v>
      </c>
      <c r="M1979" t="s">
        <v>3166</v>
      </c>
      <c r="N1979" t="s">
        <v>658</v>
      </c>
      <c r="O1979" t="s">
        <v>54</v>
      </c>
      <c r="P1979" t="s">
        <v>659</v>
      </c>
      <c r="Q1979" t="s">
        <v>3241</v>
      </c>
      <c r="R1979" t="s">
        <v>2358</v>
      </c>
    </row>
    <row r="1980" spans="1:18" x14ac:dyDescent="0.25">
      <c r="A1980" s="28" t="str">
        <f t="shared" ref="A1980:A2043" si="31">R1980&amp;K1980&amp;F1980&amp;G1980&amp;H1980&amp;I1980</f>
        <v>00382298Owensboro Ind School District1701 W 7th StOwensboroKY42301</v>
      </c>
      <c r="B1980" s="29" t="s">
        <v>8225</v>
      </c>
      <c r="C1980" t="s">
        <v>3215</v>
      </c>
      <c r="D1980" t="s">
        <v>6820</v>
      </c>
      <c r="E1980" t="s">
        <v>2359</v>
      </c>
      <c r="F1980" t="s">
        <v>4936</v>
      </c>
      <c r="G1980" t="s">
        <v>658</v>
      </c>
      <c r="H1980" t="s">
        <v>54</v>
      </c>
      <c r="I1980" t="s">
        <v>659</v>
      </c>
      <c r="J1980" t="s">
        <v>4935</v>
      </c>
      <c r="K1980" t="s">
        <v>2359</v>
      </c>
      <c r="L1980" t="s">
        <v>6806</v>
      </c>
      <c r="M1980" t="s">
        <v>3166</v>
      </c>
      <c r="N1980" t="s">
        <v>658</v>
      </c>
      <c r="O1980" t="s">
        <v>54</v>
      </c>
      <c r="P1980" t="s">
        <v>659</v>
      </c>
      <c r="Q1980" t="s">
        <v>3241</v>
      </c>
      <c r="R1980" t="s">
        <v>2358</v>
      </c>
    </row>
    <row r="1981" spans="1:18" x14ac:dyDescent="0.25">
      <c r="A1981" s="28" t="str">
        <f t="shared" si="31"/>
        <v>00382298Owensboro Ind School District2909 Highway 54OwensboroKY42303</v>
      </c>
      <c r="B1981" s="29" t="s">
        <v>8225</v>
      </c>
      <c r="C1981" t="s">
        <v>3215</v>
      </c>
      <c r="D1981" t="s">
        <v>6813</v>
      </c>
      <c r="E1981" t="s">
        <v>2359</v>
      </c>
      <c r="F1981" t="s">
        <v>674</v>
      </c>
      <c r="G1981" t="s">
        <v>658</v>
      </c>
      <c r="H1981" t="s">
        <v>54</v>
      </c>
      <c r="I1981" t="s">
        <v>663</v>
      </c>
      <c r="J1981" t="s">
        <v>673</v>
      </c>
      <c r="K1981" t="s">
        <v>2359</v>
      </c>
      <c r="L1981" t="s">
        <v>6806</v>
      </c>
      <c r="M1981" t="s">
        <v>3166</v>
      </c>
      <c r="N1981" t="s">
        <v>658</v>
      </c>
      <c r="O1981" t="s">
        <v>54</v>
      </c>
      <c r="P1981" t="s">
        <v>659</v>
      </c>
      <c r="Q1981" t="s">
        <v>3241</v>
      </c>
      <c r="R1981" t="s">
        <v>2358</v>
      </c>
    </row>
    <row r="1982" spans="1:18" x14ac:dyDescent="0.25">
      <c r="A1982" s="28" t="str">
        <f t="shared" si="31"/>
        <v>00382298Owensboro Ind School District510 W Byers AveOwensboroKY42303</v>
      </c>
      <c r="B1982" s="29" t="s">
        <v>8225</v>
      </c>
      <c r="C1982" t="s">
        <v>3215</v>
      </c>
      <c r="D1982" t="s">
        <v>6822</v>
      </c>
      <c r="E1982" t="s">
        <v>2359</v>
      </c>
      <c r="F1982" t="s">
        <v>2367</v>
      </c>
      <c r="G1982" t="s">
        <v>658</v>
      </c>
      <c r="H1982" t="s">
        <v>54</v>
      </c>
      <c r="I1982" t="s">
        <v>663</v>
      </c>
      <c r="J1982" t="s">
        <v>4943</v>
      </c>
      <c r="K1982" t="s">
        <v>2359</v>
      </c>
      <c r="L1982" t="s">
        <v>6806</v>
      </c>
      <c r="M1982" t="s">
        <v>3166</v>
      </c>
      <c r="N1982" t="s">
        <v>658</v>
      </c>
      <c r="O1982" t="s">
        <v>54</v>
      </c>
      <c r="P1982" t="s">
        <v>659</v>
      </c>
      <c r="Q1982" t="s">
        <v>3241</v>
      </c>
      <c r="R1982" t="s">
        <v>2358</v>
      </c>
    </row>
    <row r="1983" spans="1:18" x14ac:dyDescent="0.25">
      <c r="A1983" s="28" t="str">
        <f t="shared" si="31"/>
        <v>00382298Owensboro Ind School District1800 Frederica StOwensboroKY42301</v>
      </c>
      <c r="B1983" s="29" t="s">
        <v>8225</v>
      </c>
      <c r="C1983" t="s">
        <v>3215</v>
      </c>
      <c r="D1983" t="s">
        <v>6807</v>
      </c>
      <c r="E1983" t="s">
        <v>2359</v>
      </c>
      <c r="F1983" t="s">
        <v>4928</v>
      </c>
      <c r="G1983" t="s">
        <v>658</v>
      </c>
      <c r="H1983" t="s">
        <v>54</v>
      </c>
      <c r="I1983" t="s">
        <v>659</v>
      </c>
      <c r="J1983" t="s">
        <v>4927</v>
      </c>
      <c r="K1983" t="s">
        <v>2359</v>
      </c>
      <c r="L1983" t="s">
        <v>6806</v>
      </c>
      <c r="M1983" t="s">
        <v>3166</v>
      </c>
      <c r="N1983" t="s">
        <v>658</v>
      </c>
      <c r="O1983" t="s">
        <v>54</v>
      </c>
      <c r="P1983" t="s">
        <v>659</v>
      </c>
      <c r="Q1983" t="s">
        <v>3241</v>
      </c>
      <c r="R1983" t="s">
        <v>2358</v>
      </c>
    </row>
    <row r="1984" spans="1:18" x14ac:dyDescent="0.25">
      <c r="A1984" s="28" t="str">
        <f t="shared" si="31"/>
        <v>00382298Owensboro Ind School District450 Griffith AveOwensboroKY42301</v>
      </c>
      <c r="B1984" s="29" t="s">
        <v>8225</v>
      </c>
      <c r="C1984" t="s">
        <v>3215</v>
      </c>
      <c r="D1984" t="s">
        <v>6810</v>
      </c>
      <c r="E1984" t="s">
        <v>2359</v>
      </c>
      <c r="F1984" t="s">
        <v>3166</v>
      </c>
      <c r="G1984" t="s">
        <v>658</v>
      </c>
      <c r="H1984" t="s">
        <v>54</v>
      </c>
      <c r="I1984" t="s">
        <v>659</v>
      </c>
      <c r="J1984" t="s">
        <v>2359</v>
      </c>
      <c r="K1984" t="s">
        <v>2359</v>
      </c>
      <c r="L1984" t="s">
        <v>6806</v>
      </c>
      <c r="M1984" t="s">
        <v>3166</v>
      </c>
      <c r="N1984" t="s">
        <v>658</v>
      </c>
      <c r="O1984" t="s">
        <v>54</v>
      </c>
      <c r="P1984" t="s">
        <v>659</v>
      </c>
      <c r="Q1984" t="s">
        <v>3241</v>
      </c>
      <c r="R1984" t="s">
        <v>2358</v>
      </c>
    </row>
    <row r="1985" spans="1:18" x14ac:dyDescent="0.25">
      <c r="A1985" s="28" t="str">
        <f t="shared" si="31"/>
        <v>00382298Owensboro Ind School District450 Griffith AveOwensboroKY42301</v>
      </c>
      <c r="B1985" s="29" t="s">
        <v>8225</v>
      </c>
      <c r="C1985" t="s">
        <v>3215</v>
      </c>
      <c r="D1985" t="s">
        <v>6811</v>
      </c>
      <c r="E1985" t="s">
        <v>2359</v>
      </c>
      <c r="F1985" t="s">
        <v>3166</v>
      </c>
      <c r="G1985" t="s">
        <v>658</v>
      </c>
      <c r="H1985" t="s">
        <v>54</v>
      </c>
      <c r="I1985" t="s">
        <v>659</v>
      </c>
      <c r="J1985" t="s">
        <v>2359</v>
      </c>
      <c r="K1985" t="s">
        <v>2359</v>
      </c>
      <c r="L1985" t="s">
        <v>6806</v>
      </c>
      <c r="M1985" t="s">
        <v>3166</v>
      </c>
      <c r="N1985" t="s">
        <v>658</v>
      </c>
      <c r="O1985" t="s">
        <v>54</v>
      </c>
      <c r="P1985" t="s">
        <v>659</v>
      </c>
      <c r="Q1985" t="s">
        <v>3241</v>
      </c>
      <c r="R1985" t="s">
        <v>2358</v>
      </c>
    </row>
    <row r="1986" spans="1:18" x14ac:dyDescent="0.25">
      <c r="A1986" s="28" t="str">
        <f t="shared" si="31"/>
        <v>00382298Owensboro Ind School District450 Griffith AveOwensboroKY42301</v>
      </c>
      <c r="B1986" s="29" t="s">
        <v>8225</v>
      </c>
      <c r="C1986" t="s">
        <v>3215</v>
      </c>
      <c r="D1986" t="s">
        <v>6815</v>
      </c>
      <c r="E1986" t="s">
        <v>2359</v>
      </c>
      <c r="F1986" t="s">
        <v>3166</v>
      </c>
      <c r="G1986" t="s">
        <v>658</v>
      </c>
      <c r="H1986" t="s">
        <v>54</v>
      </c>
      <c r="I1986" t="s">
        <v>659</v>
      </c>
      <c r="J1986" t="s">
        <v>2359</v>
      </c>
      <c r="K1986" t="s">
        <v>2359</v>
      </c>
      <c r="L1986" t="s">
        <v>6806</v>
      </c>
      <c r="M1986" t="s">
        <v>3166</v>
      </c>
      <c r="N1986" t="s">
        <v>658</v>
      </c>
      <c r="O1986" t="s">
        <v>54</v>
      </c>
      <c r="P1986" t="s">
        <v>659</v>
      </c>
      <c r="Q1986" t="s">
        <v>3241</v>
      </c>
      <c r="R1986" t="s">
        <v>2358</v>
      </c>
    </row>
    <row r="1987" spans="1:18" x14ac:dyDescent="0.25">
      <c r="A1987" s="28" t="str">
        <f t="shared" si="31"/>
        <v>00382298Owensboro Ind School District450 Griffith AveOwensboroKY42301</v>
      </c>
      <c r="B1987" s="29" t="s">
        <v>8225</v>
      </c>
      <c r="C1987" t="s">
        <v>3215</v>
      </c>
      <c r="D1987" t="s">
        <v>6816</v>
      </c>
      <c r="E1987" t="s">
        <v>2359</v>
      </c>
      <c r="F1987" t="s">
        <v>3166</v>
      </c>
      <c r="G1987" t="s">
        <v>658</v>
      </c>
      <c r="H1987" t="s">
        <v>54</v>
      </c>
      <c r="I1987" t="s">
        <v>659</v>
      </c>
      <c r="J1987" t="s">
        <v>2359</v>
      </c>
      <c r="K1987" t="s">
        <v>2359</v>
      </c>
      <c r="L1987" t="s">
        <v>6806</v>
      </c>
      <c r="M1987" t="s">
        <v>3166</v>
      </c>
      <c r="N1987" t="s">
        <v>658</v>
      </c>
      <c r="O1987" t="s">
        <v>54</v>
      </c>
      <c r="P1987" t="s">
        <v>659</v>
      </c>
      <c r="Q1987" t="s">
        <v>3241</v>
      </c>
      <c r="R1987" t="s">
        <v>2358</v>
      </c>
    </row>
    <row r="1988" spans="1:18" x14ac:dyDescent="0.25">
      <c r="A1988" s="28" t="str">
        <f t="shared" si="31"/>
        <v>00382298Owensboro Ind School District2631 S Griffith AveOwensboroKY42301</v>
      </c>
      <c r="B1988" s="29" t="s">
        <v>8225</v>
      </c>
      <c r="C1988" t="s">
        <v>3215</v>
      </c>
      <c r="D1988" t="s">
        <v>6808</v>
      </c>
      <c r="E1988" t="s">
        <v>2359</v>
      </c>
      <c r="F1988" t="s">
        <v>4932</v>
      </c>
      <c r="G1988" t="s">
        <v>658</v>
      </c>
      <c r="H1988" t="s">
        <v>54</v>
      </c>
      <c r="I1988" t="s">
        <v>659</v>
      </c>
      <c r="J1988" t="s">
        <v>4931</v>
      </c>
      <c r="K1988" t="s">
        <v>2359</v>
      </c>
      <c r="L1988" t="s">
        <v>6806</v>
      </c>
      <c r="M1988" t="s">
        <v>3166</v>
      </c>
      <c r="N1988" t="s">
        <v>658</v>
      </c>
      <c r="O1988" t="s">
        <v>54</v>
      </c>
      <c r="P1988" t="s">
        <v>659</v>
      </c>
      <c r="Q1988" t="s">
        <v>3241</v>
      </c>
      <c r="R1988" t="s">
        <v>2358</v>
      </c>
    </row>
    <row r="1989" spans="1:18" x14ac:dyDescent="0.25">
      <c r="A1989" s="28" t="str">
        <f t="shared" si="31"/>
        <v>00382298Owensboro Ind School District2631 S Griffith AveOwensboroKY42301</v>
      </c>
      <c r="B1989" s="29" t="s">
        <v>8225</v>
      </c>
      <c r="C1989" t="s">
        <v>3215</v>
      </c>
      <c r="D1989" t="s">
        <v>6821</v>
      </c>
      <c r="E1989" t="s">
        <v>2359</v>
      </c>
      <c r="F1989" t="s">
        <v>4932</v>
      </c>
      <c r="G1989" t="s">
        <v>658</v>
      </c>
      <c r="H1989" t="s">
        <v>54</v>
      </c>
      <c r="I1989" t="s">
        <v>659</v>
      </c>
      <c r="J1989" t="s">
        <v>4942</v>
      </c>
      <c r="K1989" t="s">
        <v>2359</v>
      </c>
      <c r="L1989" t="s">
        <v>6806</v>
      </c>
      <c r="M1989" t="s">
        <v>3166</v>
      </c>
      <c r="N1989" t="s">
        <v>658</v>
      </c>
      <c r="O1989" t="s">
        <v>54</v>
      </c>
      <c r="P1989" t="s">
        <v>659</v>
      </c>
      <c r="Q1989" t="s">
        <v>3241</v>
      </c>
      <c r="R1989" t="s">
        <v>2358</v>
      </c>
    </row>
    <row r="1990" spans="1:18" x14ac:dyDescent="0.25">
      <c r="A1990" s="28" t="str">
        <f t="shared" si="31"/>
        <v>00382298Owensboro Ind School District1300 Booth AveOwensboroKY42301</v>
      </c>
      <c r="B1990" s="29" t="s">
        <v>8225</v>
      </c>
      <c r="C1990" t="s">
        <v>3215</v>
      </c>
      <c r="D1990" t="s">
        <v>6819</v>
      </c>
      <c r="E1990" t="s">
        <v>2359</v>
      </c>
      <c r="F1990" t="s">
        <v>4939</v>
      </c>
      <c r="G1990" t="s">
        <v>658</v>
      </c>
      <c r="H1990" t="s">
        <v>54</v>
      </c>
      <c r="I1990" t="s">
        <v>659</v>
      </c>
      <c r="J1990" t="s">
        <v>4938</v>
      </c>
      <c r="K1990" t="s">
        <v>2359</v>
      </c>
      <c r="L1990" t="s">
        <v>6806</v>
      </c>
      <c r="M1990" t="s">
        <v>3166</v>
      </c>
      <c r="N1990" t="s">
        <v>658</v>
      </c>
      <c r="O1990" t="s">
        <v>54</v>
      </c>
      <c r="P1990" t="s">
        <v>659</v>
      </c>
      <c r="Q1990" t="s">
        <v>3241</v>
      </c>
      <c r="R1990" t="s">
        <v>2358</v>
      </c>
    </row>
    <row r="1991" spans="1:18" x14ac:dyDescent="0.25">
      <c r="A1991" s="28" t="str">
        <f t="shared" si="31"/>
        <v>00382298Owensboro Ind School District2060 Lewis LnOwensboroKY42301</v>
      </c>
      <c r="B1991" s="29" t="s">
        <v>8225</v>
      </c>
      <c r="C1991" t="s">
        <v>3215</v>
      </c>
      <c r="D1991" t="s">
        <v>6814</v>
      </c>
      <c r="E1991" t="s">
        <v>2359</v>
      </c>
      <c r="F1991" t="s">
        <v>2369</v>
      </c>
      <c r="G1991" t="s">
        <v>658</v>
      </c>
      <c r="H1991" t="s">
        <v>54</v>
      </c>
      <c r="I1991" t="s">
        <v>659</v>
      </c>
      <c r="J1991" t="s">
        <v>4933</v>
      </c>
      <c r="K1991" t="s">
        <v>2359</v>
      </c>
      <c r="L1991" t="s">
        <v>6806</v>
      </c>
      <c r="M1991" t="s">
        <v>3166</v>
      </c>
      <c r="N1991" t="s">
        <v>658</v>
      </c>
      <c r="O1991" t="s">
        <v>54</v>
      </c>
      <c r="P1991" t="s">
        <v>659</v>
      </c>
      <c r="Q1991" t="s">
        <v>3241</v>
      </c>
      <c r="R1991" t="s">
        <v>2358</v>
      </c>
    </row>
    <row r="1992" spans="1:18" x14ac:dyDescent="0.25">
      <c r="A1992" s="28" t="str">
        <f t="shared" si="31"/>
        <v>00394734Owsley Co School District122 Baker LnBoonevilleKY41314</v>
      </c>
      <c r="B1992" s="29" t="s">
        <v>8225</v>
      </c>
      <c r="C1992" t="s">
        <v>3215</v>
      </c>
      <c r="D1992" t="s">
        <v>5510</v>
      </c>
      <c r="E1992" t="s">
        <v>2371</v>
      </c>
      <c r="F1992" t="s">
        <v>4951</v>
      </c>
      <c r="G1992" t="s">
        <v>326</v>
      </c>
      <c r="H1992" t="s">
        <v>54</v>
      </c>
      <c r="I1992" t="s">
        <v>327</v>
      </c>
      <c r="J1992" t="s">
        <v>4950</v>
      </c>
      <c r="K1992" t="s">
        <v>2371</v>
      </c>
      <c r="L1992" t="s">
        <v>5508</v>
      </c>
      <c r="M1992" t="s">
        <v>3167</v>
      </c>
      <c r="N1992" t="s">
        <v>326</v>
      </c>
      <c r="O1992" t="s">
        <v>54</v>
      </c>
      <c r="P1992" t="s">
        <v>327</v>
      </c>
      <c r="Q1992" t="s">
        <v>3513</v>
      </c>
      <c r="R1992" t="s">
        <v>2370</v>
      </c>
    </row>
    <row r="1993" spans="1:18" x14ac:dyDescent="0.25">
      <c r="A1993" s="28" t="str">
        <f t="shared" si="31"/>
        <v>00394734Owsley Co School District177 Shepherd RdBoonevilleKY41314</v>
      </c>
      <c r="B1993" s="29" t="s">
        <v>8225</v>
      </c>
      <c r="C1993" t="s">
        <v>3215</v>
      </c>
      <c r="D1993" t="s">
        <v>5509</v>
      </c>
      <c r="E1993" t="s">
        <v>2371</v>
      </c>
      <c r="F1993" t="s">
        <v>4948</v>
      </c>
      <c r="G1993" t="s">
        <v>326</v>
      </c>
      <c r="H1993" t="s">
        <v>54</v>
      </c>
      <c r="I1993" t="s">
        <v>327</v>
      </c>
      <c r="J1993" t="s">
        <v>4947</v>
      </c>
      <c r="K1993" t="s">
        <v>2371</v>
      </c>
      <c r="L1993" t="s">
        <v>5508</v>
      </c>
      <c r="M1993" t="s">
        <v>3167</v>
      </c>
      <c r="N1993" t="s">
        <v>326</v>
      </c>
      <c r="O1993" t="s">
        <v>54</v>
      </c>
      <c r="P1993" t="s">
        <v>327</v>
      </c>
      <c r="Q1993" t="s">
        <v>3513</v>
      </c>
      <c r="R1993" t="s">
        <v>2370</v>
      </c>
    </row>
    <row r="1994" spans="1:18" x14ac:dyDescent="0.25">
      <c r="A1994" s="28" t="str">
        <f t="shared" si="31"/>
        <v>00394734Owsley Co School District14 Old Ky 11BoonevilleKY41314</v>
      </c>
      <c r="B1994" s="29" t="s">
        <v>8225</v>
      </c>
      <c r="C1994" t="s">
        <v>3215</v>
      </c>
      <c r="D1994" t="s">
        <v>5507</v>
      </c>
      <c r="E1994" t="s">
        <v>2371</v>
      </c>
      <c r="F1994" t="s">
        <v>3167</v>
      </c>
      <c r="G1994" t="s">
        <v>326</v>
      </c>
      <c r="H1994" t="s">
        <v>54</v>
      </c>
      <c r="I1994" t="s">
        <v>327</v>
      </c>
      <c r="J1994" t="s">
        <v>2371</v>
      </c>
      <c r="K1994" t="s">
        <v>2371</v>
      </c>
      <c r="L1994" t="s">
        <v>5508</v>
      </c>
      <c r="M1994" t="s">
        <v>3167</v>
      </c>
      <c r="N1994" t="s">
        <v>326</v>
      </c>
      <c r="O1994" t="s">
        <v>54</v>
      </c>
      <c r="P1994" t="s">
        <v>327</v>
      </c>
      <c r="Q1994" t="s">
        <v>3513</v>
      </c>
      <c r="R1994" t="s">
        <v>2370</v>
      </c>
    </row>
    <row r="1995" spans="1:18" x14ac:dyDescent="0.25">
      <c r="A1995" s="28" t="str">
        <f t="shared" si="31"/>
        <v>00394734Owsley Co School District14 Old Ky 11BoonevilleKY41314</v>
      </c>
      <c r="B1995" s="29" t="s">
        <v>8225</v>
      </c>
      <c r="C1995" t="s">
        <v>3215</v>
      </c>
      <c r="D1995" t="s">
        <v>5511</v>
      </c>
      <c r="E1995" t="s">
        <v>2371</v>
      </c>
      <c r="F1995" t="s">
        <v>3167</v>
      </c>
      <c r="G1995" t="s">
        <v>326</v>
      </c>
      <c r="H1995" t="s">
        <v>54</v>
      </c>
      <c r="I1995" t="s">
        <v>327</v>
      </c>
      <c r="J1995" t="s">
        <v>2371</v>
      </c>
      <c r="K1995" t="s">
        <v>2371</v>
      </c>
      <c r="L1995" t="s">
        <v>5508</v>
      </c>
      <c r="M1995" t="s">
        <v>3167</v>
      </c>
      <c r="N1995" t="s">
        <v>326</v>
      </c>
      <c r="O1995" t="s">
        <v>54</v>
      </c>
      <c r="P1995" t="s">
        <v>327</v>
      </c>
      <c r="Q1995" t="s">
        <v>3513</v>
      </c>
      <c r="R1995" t="s">
        <v>2370</v>
      </c>
    </row>
    <row r="1996" spans="1:18" x14ac:dyDescent="0.25">
      <c r="A1996" s="28" t="str">
        <f t="shared" si="31"/>
        <v>00394734Owsley Co School District14 Old Ky 11BoonevilleKY41314</v>
      </c>
      <c r="B1996" s="29" t="s">
        <v>8225</v>
      </c>
      <c r="C1996" t="s">
        <v>3215</v>
      </c>
      <c r="D1996" t="s">
        <v>5512</v>
      </c>
      <c r="E1996" t="s">
        <v>2371</v>
      </c>
      <c r="F1996" t="s">
        <v>3167</v>
      </c>
      <c r="G1996" t="s">
        <v>326</v>
      </c>
      <c r="H1996" t="s">
        <v>54</v>
      </c>
      <c r="I1996" t="s">
        <v>327</v>
      </c>
      <c r="J1996" t="s">
        <v>2371</v>
      </c>
      <c r="K1996" t="s">
        <v>2371</v>
      </c>
      <c r="L1996" t="s">
        <v>5508</v>
      </c>
      <c r="M1996" t="s">
        <v>3167</v>
      </c>
      <c r="N1996" t="s">
        <v>326</v>
      </c>
      <c r="O1996" t="s">
        <v>54</v>
      </c>
      <c r="P1996" t="s">
        <v>327</v>
      </c>
      <c r="Q1996" t="s">
        <v>3513</v>
      </c>
      <c r="R1996" t="s">
        <v>2370</v>
      </c>
    </row>
    <row r="1997" spans="1:18" x14ac:dyDescent="0.25">
      <c r="A1997" s="28" t="str">
        <f t="shared" si="31"/>
        <v>00392607Paducah Ind School District2400 Adams St # 1PaducahKY42003</v>
      </c>
      <c r="B1997" s="29" t="s">
        <v>8225</v>
      </c>
      <c r="C1997" t="s">
        <v>3215</v>
      </c>
      <c r="D1997" t="s">
        <v>6130</v>
      </c>
      <c r="E1997" t="s">
        <v>2375</v>
      </c>
      <c r="F1997" t="s">
        <v>4960</v>
      </c>
      <c r="G1997" t="s">
        <v>2089</v>
      </c>
      <c r="H1997" t="s">
        <v>54</v>
      </c>
      <c r="I1997" t="s">
        <v>2099</v>
      </c>
      <c r="J1997" t="s">
        <v>4959</v>
      </c>
      <c r="K1997" t="s">
        <v>2375</v>
      </c>
      <c r="L1997" t="s">
        <v>6126</v>
      </c>
      <c r="M1997" t="s">
        <v>5322</v>
      </c>
      <c r="N1997" t="s">
        <v>2089</v>
      </c>
      <c r="O1997" t="s">
        <v>54</v>
      </c>
      <c r="P1997" t="s">
        <v>4533</v>
      </c>
      <c r="Q1997" t="s">
        <v>3381</v>
      </c>
      <c r="R1997" t="s">
        <v>2374</v>
      </c>
    </row>
    <row r="1998" spans="1:18" x14ac:dyDescent="0.25">
      <c r="A1998" s="28" t="str">
        <f t="shared" si="31"/>
        <v>00392621Clark ES3401 Buckner LnPaducahKY42001</v>
      </c>
      <c r="B1998" s="29" t="s">
        <v>8225</v>
      </c>
      <c r="C1998" t="s">
        <v>3215</v>
      </c>
      <c r="D1998" t="s">
        <v>5841</v>
      </c>
      <c r="E1998" t="s">
        <v>2375</v>
      </c>
      <c r="F1998" t="s">
        <v>2377</v>
      </c>
      <c r="G1998" t="s">
        <v>2089</v>
      </c>
      <c r="H1998" t="s">
        <v>54</v>
      </c>
      <c r="I1998" t="s">
        <v>2090</v>
      </c>
      <c r="J1998" t="s">
        <v>4956</v>
      </c>
      <c r="K1998" t="s">
        <v>4956</v>
      </c>
      <c r="L1998" t="s">
        <v>5842</v>
      </c>
      <c r="M1998" t="s">
        <v>2377</v>
      </c>
      <c r="N1998" t="s">
        <v>2089</v>
      </c>
      <c r="O1998" t="s">
        <v>54</v>
      </c>
      <c r="P1998" t="s">
        <v>2090</v>
      </c>
      <c r="Q1998" t="s">
        <v>3381</v>
      </c>
      <c r="R1998" t="s">
        <v>2376</v>
      </c>
    </row>
    <row r="1999" spans="1:18" x14ac:dyDescent="0.25">
      <c r="A1999" s="28" t="str">
        <f t="shared" si="31"/>
        <v>00392621Clark ES3401 Buckner LnPaducahKY42001</v>
      </c>
      <c r="B1999" s="29" t="s">
        <v>8225</v>
      </c>
      <c r="C1999" t="s">
        <v>3215</v>
      </c>
      <c r="D1999" t="s">
        <v>5843</v>
      </c>
      <c r="E1999" t="s">
        <v>2375</v>
      </c>
      <c r="F1999" t="s">
        <v>2377</v>
      </c>
      <c r="G1999" t="s">
        <v>2089</v>
      </c>
      <c r="H1999" t="s">
        <v>54</v>
      </c>
      <c r="I1999" t="s">
        <v>2090</v>
      </c>
      <c r="J1999" t="s">
        <v>4956</v>
      </c>
      <c r="K1999" t="s">
        <v>4956</v>
      </c>
      <c r="L1999" t="s">
        <v>5842</v>
      </c>
      <c r="M1999" t="s">
        <v>2377</v>
      </c>
      <c r="N1999" t="s">
        <v>2089</v>
      </c>
      <c r="O1999" t="s">
        <v>54</v>
      </c>
      <c r="P1999" t="s">
        <v>2090</v>
      </c>
      <c r="Q1999" t="s">
        <v>3381</v>
      </c>
      <c r="R1999" t="s">
        <v>2376</v>
      </c>
    </row>
    <row r="2000" spans="1:18" x14ac:dyDescent="0.25">
      <c r="A2000" s="28" t="str">
        <f t="shared" si="31"/>
        <v>00392607Paducah Ind School District3401 Buckner LnPaducahKY42001</v>
      </c>
      <c r="B2000" s="29" t="s">
        <v>8225</v>
      </c>
      <c r="C2000" t="s">
        <v>3215</v>
      </c>
      <c r="D2000" t="s">
        <v>6136</v>
      </c>
      <c r="E2000" t="s">
        <v>2375</v>
      </c>
      <c r="F2000" t="s">
        <v>2377</v>
      </c>
      <c r="G2000" t="s">
        <v>2089</v>
      </c>
      <c r="H2000" t="s">
        <v>54</v>
      </c>
      <c r="I2000" t="s">
        <v>2090</v>
      </c>
      <c r="J2000" t="s">
        <v>4956</v>
      </c>
      <c r="K2000" t="s">
        <v>2375</v>
      </c>
      <c r="L2000" t="s">
        <v>6126</v>
      </c>
      <c r="M2000" t="s">
        <v>5322</v>
      </c>
      <c r="N2000" t="s">
        <v>2089</v>
      </c>
      <c r="O2000" t="s">
        <v>54</v>
      </c>
      <c r="P2000" t="s">
        <v>4533</v>
      </c>
      <c r="Q2000" t="s">
        <v>3381</v>
      </c>
      <c r="R2000" t="s">
        <v>2374</v>
      </c>
    </row>
    <row r="2001" spans="1:18" x14ac:dyDescent="0.25">
      <c r="A2001" s="28" t="str">
        <f t="shared" si="31"/>
        <v>00392607Paducah Ind School District2100 Park AvePaducahKY42001</v>
      </c>
      <c r="B2001" s="29" t="s">
        <v>8225</v>
      </c>
      <c r="C2001" t="s">
        <v>3215</v>
      </c>
      <c r="D2001" t="s">
        <v>6128</v>
      </c>
      <c r="E2001" t="s">
        <v>2375</v>
      </c>
      <c r="F2001" t="s">
        <v>2379</v>
      </c>
      <c r="G2001" t="s">
        <v>2089</v>
      </c>
      <c r="H2001" t="s">
        <v>54</v>
      </c>
      <c r="I2001" t="s">
        <v>2090</v>
      </c>
      <c r="J2001" t="s">
        <v>4955</v>
      </c>
      <c r="K2001" t="s">
        <v>2375</v>
      </c>
      <c r="L2001" t="s">
        <v>6126</v>
      </c>
      <c r="M2001" t="s">
        <v>5322</v>
      </c>
      <c r="N2001" t="s">
        <v>2089</v>
      </c>
      <c r="O2001" t="s">
        <v>54</v>
      </c>
      <c r="P2001" t="s">
        <v>4533</v>
      </c>
      <c r="Q2001" t="s">
        <v>3381</v>
      </c>
      <c r="R2001" t="s">
        <v>2374</v>
      </c>
    </row>
    <row r="2002" spans="1:18" x14ac:dyDescent="0.25">
      <c r="A2002" s="28" t="str">
        <f t="shared" si="31"/>
        <v>00392607Paducah Ind School District2200 S 28th StPaducahKY42003</v>
      </c>
      <c r="B2002" s="29" t="s">
        <v>8225</v>
      </c>
      <c r="C2002" t="s">
        <v>3215</v>
      </c>
      <c r="D2002" t="s">
        <v>6127</v>
      </c>
      <c r="E2002" t="s">
        <v>2375</v>
      </c>
      <c r="F2002" t="s">
        <v>2381</v>
      </c>
      <c r="G2002" t="s">
        <v>2089</v>
      </c>
      <c r="H2002" t="s">
        <v>54</v>
      </c>
      <c r="I2002" t="s">
        <v>2099</v>
      </c>
      <c r="J2002" t="s">
        <v>4954</v>
      </c>
      <c r="K2002" t="s">
        <v>2375</v>
      </c>
      <c r="L2002" t="s">
        <v>6126</v>
      </c>
      <c r="M2002" t="s">
        <v>5322</v>
      </c>
      <c r="N2002" t="s">
        <v>2089</v>
      </c>
      <c r="O2002" t="s">
        <v>54</v>
      </c>
      <c r="P2002" t="s">
        <v>4533</v>
      </c>
      <c r="Q2002" t="s">
        <v>3381</v>
      </c>
      <c r="R2002" t="s">
        <v>2374</v>
      </c>
    </row>
    <row r="2003" spans="1:18" x14ac:dyDescent="0.25">
      <c r="A2003" s="28" t="str">
        <f t="shared" si="31"/>
        <v>00392607Paducah Ind School District2200 S 28th StPaducahKY42003</v>
      </c>
      <c r="B2003" s="29" t="s">
        <v>8225</v>
      </c>
      <c r="C2003" t="s">
        <v>3215</v>
      </c>
      <c r="D2003" t="s">
        <v>6137</v>
      </c>
      <c r="E2003" t="s">
        <v>2375</v>
      </c>
      <c r="F2003" t="s">
        <v>2381</v>
      </c>
      <c r="G2003" t="s">
        <v>2089</v>
      </c>
      <c r="H2003" t="s">
        <v>54</v>
      </c>
      <c r="I2003" t="s">
        <v>2099</v>
      </c>
      <c r="J2003" t="s">
        <v>4954</v>
      </c>
      <c r="K2003" t="s">
        <v>2375</v>
      </c>
      <c r="L2003" t="s">
        <v>6126</v>
      </c>
      <c r="M2003" t="s">
        <v>5322</v>
      </c>
      <c r="N2003" t="s">
        <v>2089</v>
      </c>
      <c r="O2003" t="s">
        <v>54</v>
      </c>
      <c r="P2003" t="s">
        <v>4533</v>
      </c>
      <c r="Q2003" t="s">
        <v>3381</v>
      </c>
      <c r="R2003" t="s">
        <v>2374</v>
      </c>
    </row>
    <row r="2004" spans="1:18" x14ac:dyDescent="0.25">
      <c r="A2004" s="28" t="str">
        <f t="shared" si="31"/>
        <v>00392683Morgan ES2200 S 28th StPaducahKY42003</v>
      </c>
      <c r="B2004" s="29" t="s">
        <v>8225</v>
      </c>
      <c r="C2004" t="s">
        <v>3215</v>
      </c>
      <c r="D2004" t="s">
        <v>5769</v>
      </c>
      <c r="E2004" t="s">
        <v>2375</v>
      </c>
      <c r="F2004" t="s">
        <v>2381</v>
      </c>
      <c r="G2004" t="s">
        <v>2089</v>
      </c>
      <c r="H2004" t="s">
        <v>54</v>
      </c>
      <c r="I2004" t="s">
        <v>2099</v>
      </c>
      <c r="J2004" t="s">
        <v>4954</v>
      </c>
      <c r="K2004" t="s">
        <v>4954</v>
      </c>
      <c r="L2004" t="s">
        <v>5770</v>
      </c>
      <c r="M2004" t="s">
        <v>2381</v>
      </c>
      <c r="N2004" t="s">
        <v>2089</v>
      </c>
      <c r="O2004" t="s">
        <v>54</v>
      </c>
      <c r="P2004" t="s">
        <v>2099</v>
      </c>
      <c r="Q2004" t="s">
        <v>3381</v>
      </c>
      <c r="R2004" t="s">
        <v>2380</v>
      </c>
    </row>
    <row r="2005" spans="1:18" x14ac:dyDescent="0.25">
      <c r="A2005" s="28" t="str">
        <f t="shared" si="31"/>
        <v>00392683Morgan ES2200 S 28th StPaducahKY42003</v>
      </c>
      <c r="B2005" s="29" t="s">
        <v>8225</v>
      </c>
      <c r="C2005" t="s">
        <v>3215</v>
      </c>
      <c r="D2005" t="s">
        <v>5771</v>
      </c>
      <c r="E2005" t="s">
        <v>2375</v>
      </c>
      <c r="F2005" t="s">
        <v>2381</v>
      </c>
      <c r="G2005" t="s">
        <v>2089</v>
      </c>
      <c r="H2005" t="s">
        <v>54</v>
      </c>
      <c r="I2005" t="s">
        <v>2099</v>
      </c>
      <c r="J2005" t="s">
        <v>4954</v>
      </c>
      <c r="K2005" t="s">
        <v>4954</v>
      </c>
      <c r="L2005" t="s">
        <v>5770</v>
      </c>
      <c r="M2005" t="s">
        <v>2381</v>
      </c>
      <c r="N2005" t="s">
        <v>2089</v>
      </c>
      <c r="O2005" t="s">
        <v>54</v>
      </c>
      <c r="P2005" t="s">
        <v>2099</v>
      </c>
      <c r="Q2005" t="s">
        <v>3381</v>
      </c>
      <c r="R2005" t="s">
        <v>2380</v>
      </c>
    </row>
    <row r="2006" spans="1:18" x14ac:dyDescent="0.25">
      <c r="A2006" s="28" t="str">
        <f t="shared" si="31"/>
        <v>00392607Paducah Ind School District2400 Adams StPaducahKY42001</v>
      </c>
      <c r="B2006" s="29" t="s">
        <v>8225</v>
      </c>
      <c r="C2006" t="s">
        <v>3215</v>
      </c>
      <c r="D2006" t="s">
        <v>6135</v>
      </c>
      <c r="E2006" t="s">
        <v>2375</v>
      </c>
      <c r="F2006" t="s">
        <v>4460</v>
      </c>
      <c r="G2006" t="s">
        <v>2089</v>
      </c>
      <c r="H2006" t="s">
        <v>54</v>
      </c>
      <c r="I2006" t="s">
        <v>2090</v>
      </c>
      <c r="J2006" t="s">
        <v>5608</v>
      </c>
      <c r="K2006" t="s">
        <v>2375</v>
      </c>
      <c r="L2006" t="s">
        <v>6126</v>
      </c>
      <c r="M2006" t="s">
        <v>5322</v>
      </c>
      <c r="N2006" t="s">
        <v>2089</v>
      </c>
      <c r="O2006" t="s">
        <v>54</v>
      </c>
      <c r="P2006" t="s">
        <v>4533</v>
      </c>
      <c r="Q2006" t="s">
        <v>3381</v>
      </c>
      <c r="R2006" t="s">
        <v>2374</v>
      </c>
    </row>
    <row r="2007" spans="1:18" x14ac:dyDescent="0.25">
      <c r="A2007" s="28" t="str">
        <f t="shared" si="31"/>
        <v>00392607Paducah Ind School District1350 South 6th StPaducahKY42003</v>
      </c>
      <c r="B2007" s="29" t="s">
        <v>8225</v>
      </c>
      <c r="C2007" t="s">
        <v>3215</v>
      </c>
      <c r="D2007" t="s">
        <v>6139</v>
      </c>
      <c r="E2007" t="s">
        <v>2375</v>
      </c>
      <c r="F2007" t="s">
        <v>5483</v>
      </c>
      <c r="G2007" t="s">
        <v>2089</v>
      </c>
      <c r="H2007" t="s">
        <v>54</v>
      </c>
      <c r="I2007" t="s">
        <v>2099</v>
      </c>
      <c r="J2007" t="s">
        <v>5482</v>
      </c>
      <c r="K2007" t="s">
        <v>2375</v>
      </c>
      <c r="L2007" t="s">
        <v>6126</v>
      </c>
      <c r="M2007" t="s">
        <v>5322</v>
      </c>
      <c r="N2007" t="s">
        <v>2089</v>
      </c>
      <c r="O2007" t="s">
        <v>54</v>
      </c>
      <c r="P2007" t="s">
        <v>4533</v>
      </c>
      <c r="Q2007" t="s">
        <v>3381</v>
      </c>
      <c r="R2007" t="s">
        <v>2374</v>
      </c>
    </row>
    <row r="2008" spans="1:18" x14ac:dyDescent="0.25">
      <c r="A2008" s="28" t="str">
        <f t="shared" si="31"/>
        <v>00392607Paducah Ind School DistrictPo Box 2550PaducahKY42002</v>
      </c>
      <c r="B2008" s="29" t="s">
        <v>8225</v>
      </c>
      <c r="C2008" t="s">
        <v>3215</v>
      </c>
      <c r="D2008" t="s">
        <v>6134</v>
      </c>
      <c r="E2008" t="s">
        <v>2375</v>
      </c>
      <c r="F2008" t="s">
        <v>5322</v>
      </c>
      <c r="G2008" t="s">
        <v>2089</v>
      </c>
      <c r="H2008" t="s">
        <v>54</v>
      </c>
      <c r="I2008" t="s">
        <v>4533</v>
      </c>
      <c r="J2008" t="s">
        <v>2375</v>
      </c>
      <c r="K2008" t="s">
        <v>2375</v>
      </c>
      <c r="L2008" t="s">
        <v>6126</v>
      </c>
      <c r="M2008" t="s">
        <v>5322</v>
      </c>
      <c r="N2008" t="s">
        <v>2089</v>
      </c>
      <c r="O2008" t="s">
        <v>54</v>
      </c>
      <c r="P2008" t="s">
        <v>4533</v>
      </c>
      <c r="Q2008" t="s">
        <v>3381</v>
      </c>
      <c r="R2008" t="s">
        <v>2374</v>
      </c>
    </row>
    <row r="2009" spans="1:18" x14ac:dyDescent="0.25">
      <c r="A2009" s="28" t="str">
        <f t="shared" si="31"/>
        <v>00392607Paducah Ind School DistrictPo Box 2550PaducahKY42002</v>
      </c>
      <c r="B2009" s="29" t="s">
        <v>8225</v>
      </c>
      <c r="C2009" t="s">
        <v>3215</v>
      </c>
      <c r="D2009" t="s">
        <v>6138</v>
      </c>
      <c r="E2009" t="s">
        <v>2375</v>
      </c>
      <c r="F2009" t="s">
        <v>5322</v>
      </c>
      <c r="G2009" t="s">
        <v>2089</v>
      </c>
      <c r="H2009" t="s">
        <v>54</v>
      </c>
      <c r="I2009" t="s">
        <v>4533</v>
      </c>
      <c r="J2009" t="s">
        <v>2375</v>
      </c>
      <c r="K2009" t="s">
        <v>2375</v>
      </c>
      <c r="L2009" t="s">
        <v>6126</v>
      </c>
      <c r="M2009" t="s">
        <v>5322</v>
      </c>
      <c r="N2009" t="s">
        <v>2089</v>
      </c>
      <c r="O2009" t="s">
        <v>54</v>
      </c>
      <c r="P2009" t="s">
        <v>4533</v>
      </c>
      <c r="Q2009" t="s">
        <v>3381</v>
      </c>
      <c r="R2009" t="s">
        <v>2374</v>
      </c>
    </row>
    <row r="2010" spans="1:18" x14ac:dyDescent="0.25">
      <c r="A2010" s="28" t="str">
        <f t="shared" si="31"/>
        <v>00392607Paducah Ind School District401 Gould AvePaducahKY42003</v>
      </c>
      <c r="B2010" s="29" t="s">
        <v>8225</v>
      </c>
      <c r="C2010" t="s">
        <v>3215</v>
      </c>
      <c r="D2010" t="s">
        <v>6131</v>
      </c>
      <c r="E2010" t="s">
        <v>2375</v>
      </c>
      <c r="F2010" t="s">
        <v>6133</v>
      </c>
      <c r="G2010" t="s">
        <v>2089</v>
      </c>
      <c r="H2010" t="s">
        <v>54</v>
      </c>
      <c r="I2010" t="s">
        <v>2099</v>
      </c>
      <c r="J2010" t="s">
        <v>6132</v>
      </c>
      <c r="K2010" t="s">
        <v>2375</v>
      </c>
      <c r="L2010" t="s">
        <v>6126</v>
      </c>
      <c r="M2010" t="s">
        <v>5322</v>
      </c>
      <c r="N2010" t="s">
        <v>2089</v>
      </c>
      <c r="O2010" t="s">
        <v>54</v>
      </c>
      <c r="P2010" t="s">
        <v>4533</v>
      </c>
      <c r="Q2010" t="s">
        <v>3381</v>
      </c>
      <c r="R2010" t="s">
        <v>2374</v>
      </c>
    </row>
    <row r="2011" spans="1:18" x14ac:dyDescent="0.25">
      <c r="A2011" s="28" t="str">
        <f t="shared" si="31"/>
        <v>00392607Paducah Ind School District342 Lone Oak RdPaducahKY42001</v>
      </c>
      <c r="B2011" s="29" t="s">
        <v>8225</v>
      </c>
      <c r="C2011" t="s">
        <v>3215</v>
      </c>
      <c r="D2011" t="s">
        <v>6125</v>
      </c>
      <c r="E2011" t="s">
        <v>2375</v>
      </c>
      <c r="F2011" t="s">
        <v>4958</v>
      </c>
      <c r="G2011" t="s">
        <v>2089</v>
      </c>
      <c r="H2011" t="s">
        <v>54</v>
      </c>
      <c r="I2011" t="s">
        <v>2090</v>
      </c>
      <c r="J2011" t="s">
        <v>4957</v>
      </c>
      <c r="K2011" t="s">
        <v>2375</v>
      </c>
      <c r="L2011" t="s">
        <v>6126</v>
      </c>
      <c r="M2011" t="s">
        <v>5322</v>
      </c>
      <c r="N2011" t="s">
        <v>2089</v>
      </c>
      <c r="O2011" t="s">
        <v>54</v>
      </c>
      <c r="P2011" t="s">
        <v>4533</v>
      </c>
      <c r="Q2011" t="s">
        <v>3381</v>
      </c>
      <c r="R2011" t="s">
        <v>2374</v>
      </c>
    </row>
    <row r="2012" spans="1:18" x14ac:dyDescent="0.25">
      <c r="A2012" s="28" t="str">
        <f t="shared" si="31"/>
        <v>00392607Paducah Ind School District2400 Washington StPaducahKY42003</v>
      </c>
      <c r="B2012" s="29" t="s">
        <v>8225</v>
      </c>
      <c r="C2012" t="s">
        <v>3215</v>
      </c>
      <c r="D2012" t="s">
        <v>6129</v>
      </c>
      <c r="E2012" t="s">
        <v>2375</v>
      </c>
      <c r="F2012" t="s">
        <v>4953</v>
      </c>
      <c r="G2012" t="s">
        <v>2089</v>
      </c>
      <c r="H2012" t="s">
        <v>54</v>
      </c>
      <c r="I2012" t="s">
        <v>2099</v>
      </c>
      <c r="J2012" t="s">
        <v>4952</v>
      </c>
      <c r="K2012" t="s">
        <v>2375</v>
      </c>
      <c r="L2012" t="s">
        <v>6126</v>
      </c>
      <c r="M2012" t="s">
        <v>5322</v>
      </c>
      <c r="N2012" t="s">
        <v>2089</v>
      </c>
      <c r="O2012" t="s">
        <v>54</v>
      </c>
      <c r="P2012" t="s">
        <v>4533</v>
      </c>
      <c r="Q2012" t="s">
        <v>3381</v>
      </c>
      <c r="R2012" t="s">
        <v>2374</v>
      </c>
    </row>
    <row r="2013" spans="1:18" x14ac:dyDescent="0.25">
      <c r="A2013" s="28" t="str">
        <f t="shared" si="31"/>
        <v>00389569Paintsville Ind Sch District325 2nd StPaintsvilleKY41240</v>
      </c>
      <c r="B2013" s="29" t="s">
        <v>8225</v>
      </c>
      <c r="C2013" t="s">
        <v>3215</v>
      </c>
      <c r="D2013" t="s">
        <v>7937</v>
      </c>
      <c r="E2013" t="s">
        <v>2383</v>
      </c>
      <c r="F2013" t="s">
        <v>2385</v>
      </c>
      <c r="G2013" t="s">
        <v>1676</v>
      </c>
      <c r="H2013" t="s">
        <v>54</v>
      </c>
      <c r="I2013" t="s">
        <v>1677</v>
      </c>
      <c r="J2013" t="s">
        <v>4961</v>
      </c>
      <c r="K2013" t="s">
        <v>2383</v>
      </c>
      <c r="L2013" t="s">
        <v>7936</v>
      </c>
      <c r="M2013" t="s">
        <v>3168</v>
      </c>
      <c r="N2013" t="s">
        <v>1676</v>
      </c>
      <c r="O2013" t="s">
        <v>54</v>
      </c>
      <c r="P2013" t="s">
        <v>1677</v>
      </c>
      <c r="Q2013" t="s">
        <v>3363</v>
      </c>
      <c r="R2013" t="s">
        <v>2382</v>
      </c>
    </row>
    <row r="2014" spans="1:18" x14ac:dyDescent="0.25">
      <c r="A2014" s="28" t="str">
        <f t="shared" si="31"/>
        <v>00389569Paintsville Ind Sch District305 2nd StPaintsvilleKY41240</v>
      </c>
      <c r="B2014" s="29" t="s">
        <v>8225</v>
      </c>
      <c r="C2014" t="s">
        <v>3215</v>
      </c>
      <c r="D2014" t="s">
        <v>7935</v>
      </c>
      <c r="E2014" t="s">
        <v>2383</v>
      </c>
      <c r="F2014" t="s">
        <v>3168</v>
      </c>
      <c r="G2014" t="s">
        <v>1676</v>
      </c>
      <c r="H2014" t="s">
        <v>54</v>
      </c>
      <c r="I2014" t="s">
        <v>1677</v>
      </c>
      <c r="J2014" t="s">
        <v>2383</v>
      </c>
      <c r="K2014" t="s">
        <v>2383</v>
      </c>
      <c r="L2014" t="s">
        <v>7936</v>
      </c>
      <c r="M2014" t="s">
        <v>3168</v>
      </c>
      <c r="N2014" t="s">
        <v>1676</v>
      </c>
      <c r="O2014" t="s">
        <v>54</v>
      </c>
      <c r="P2014" t="s">
        <v>1677</v>
      </c>
      <c r="Q2014" t="s">
        <v>3363</v>
      </c>
      <c r="R2014" t="s">
        <v>2382</v>
      </c>
    </row>
    <row r="2015" spans="1:18" x14ac:dyDescent="0.25">
      <c r="A2015" s="28" t="str">
        <f t="shared" si="31"/>
        <v>00389569Paintsville Ind Sch District305 2nd StPaintsvilleKY41240</v>
      </c>
      <c r="B2015" s="29" t="s">
        <v>8225</v>
      </c>
      <c r="C2015" t="s">
        <v>3215</v>
      </c>
      <c r="D2015" t="s">
        <v>7938</v>
      </c>
      <c r="E2015" t="s">
        <v>2383</v>
      </c>
      <c r="F2015" t="s">
        <v>3168</v>
      </c>
      <c r="G2015" t="s">
        <v>1676</v>
      </c>
      <c r="H2015" t="s">
        <v>54</v>
      </c>
      <c r="I2015" t="s">
        <v>1677</v>
      </c>
      <c r="J2015" t="s">
        <v>2383</v>
      </c>
      <c r="K2015" t="s">
        <v>2383</v>
      </c>
      <c r="L2015" t="s">
        <v>7936</v>
      </c>
      <c r="M2015" t="s">
        <v>3168</v>
      </c>
      <c r="N2015" t="s">
        <v>1676</v>
      </c>
      <c r="O2015" t="s">
        <v>54</v>
      </c>
      <c r="P2015" t="s">
        <v>1677</v>
      </c>
      <c r="Q2015" t="s">
        <v>3363</v>
      </c>
      <c r="R2015" t="s">
        <v>2382</v>
      </c>
    </row>
    <row r="2016" spans="1:18" x14ac:dyDescent="0.25">
      <c r="A2016" s="28" t="str">
        <f t="shared" si="31"/>
        <v>00389569Paintsville Ind Sch District225 2nd StPaintsvilleKY41240</v>
      </c>
      <c r="B2016" s="29" t="s">
        <v>8225</v>
      </c>
      <c r="C2016" t="s">
        <v>3215</v>
      </c>
      <c r="D2016" t="s">
        <v>7939</v>
      </c>
      <c r="E2016" t="s">
        <v>2383</v>
      </c>
      <c r="F2016" t="s">
        <v>4964</v>
      </c>
      <c r="G2016" t="s">
        <v>1676</v>
      </c>
      <c r="H2016" t="s">
        <v>54</v>
      </c>
      <c r="I2016" t="s">
        <v>1677</v>
      </c>
      <c r="J2016" t="s">
        <v>4963</v>
      </c>
      <c r="K2016" t="s">
        <v>2383</v>
      </c>
      <c r="L2016" t="s">
        <v>7936</v>
      </c>
      <c r="M2016" t="s">
        <v>3168</v>
      </c>
      <c r="N2016" t="s">
        <v>1676</v>
      </c>
      <c r="O2016" t="s">
        <v>54</v>
      </c>
      <c r="P2016" t="s">
        <v>1677</v>
      </c>
      <c r="Q2016" t="s">
        <v>3363</v>
      </c>
      <c r="R2016" t="s">
        <v>2382</v>
      </c>
    </row>
    <row r="2017" spans="1:18" x14ac:dyDescent="0.25">
      <c r="A2017" s="28" t="str">
        <f t="shared" si="31"/>
        <v>00379667Paris Elementary School1481 Main StParisKY40361</v>
      </c>
      <c r="B2017" s="29" t="s">
        <v>8225</v>
      </c>
      <c r="C2017" t="s">
        <v>3215</v>
      </c>
      <c r="D2017" t="s">
        <v>5706</v>
      </c>
      <c r="E2017" t="s">
        <v>2387</v>
      </c>
      <c r="F2017" t="s">
        <v>2390</v>
      </c>
      <c r="G2017" t="s">
        <v>252</v>
      </c>
      <c r="H2017" t="s">
        <v>54</v>
      </c>
      <c r="I2017" t="s">
        <v>253</v>
      </c>
      <c r="J2017" t="s">
        <v>2389</v>
      </c>
      <c r="K2017" t="s">
        <v>2389</v>
      </c>
      <c r="L2017" t="s">
        <v>5707</v>
      </c>
      <c r="M2017" t="s">
        <v>2390</v>
      </c>
      <c r="N2017" t="s">
        <v>252</v>
      </c>
      <c r="O2017" t="s">
        <v>54</v>
      </c>
      <c r="P2017" t="s">
        <v>253</v>
      </c>
      <c r="Q2017" t="s">
        <v>3298</v>
      </c>
      <c r="R2017" t="s">
        <v>2388</v>
      </c>
    </row>
    <row r="2018" spans="1:18" x14ac:dyDescent="0.25">
      <c r="A2018" s="28" t="str">
        <f t="shared" si="31"/>
        <v>00379643Paris Ind School District310 W 7th StParisKY40361</v>
      </c>
      <c r="B2018" s="29" t="s">
        <v>8225</v>
      </c>
      <c r="C2018" t="s">
        <v>3215</v>
      </c>
      <c r="D2018" t="s">
        <v>6032</v>
      </c>
      <c r="E2018" t="s">
        <v>2387</v>
      </c>
      <c r="F2018" t="s">
        <v>3169</v>
      </c>
      <c r="G2018" t="s">
        <v>252</v>
      </c>
      <c r="H2018" t="s">
        <v>54</v>
      </c>
      <c r="I2018" t="s">
        <v>253</v>
      </c>
      <c r="J2018" t="s">
        <v>2387</v>
      </c>
      <c r="K2018" t="s">
        <v>2387</v>
      </c>
      <c r="L2018" t="s">
        <v>6033</v>
      </c>
      <c r="M2018" t="s">
        <v>3169</v>
      </c>
      <c r="N2018" t="s">
        <v>252</v>
      </c>
      <c r="O2018" t="s">
        <v>54</v>
      </c>
      <c r="P2018" t="s">
        <v>253</v>
      </c>
      <c r="Q2018" t="s">
        <v>3298</v>
      </c>
      <c r="R2018" t="s">
        <v>2386</v>
      </c>
    </row>
    <row r="2019" spans="1:18" x14ac:dyDescent="0.25">
      <c r="A2019" s="28" t="str">
        <f t="shared" si="31"/>
        <v>00379643Paris Ind School District304 W 7th StParisKY40361</v>
      </c>
      <c r="B2019" s="29" t="s">
        <v>8225</v>
      </c>
      <c r="C2019" t="s">
        <v>3215</v>
      </c>
      <c r="D2019" t="s">
        <v>6034</v>
      </c>
      <c r="E2019" t="s">
        <v>2387</v>
      </c>
      <c r="F2019" t="s">
        <v>4966</v>
      </c>
      <c r="G2019" t="s">
        <v>252</v>
      </c>
      <c r="H2019" t="s">
        <v>54</v>
      </c>
      <c r="I2019" t="s">
        <v>253</v>
      </c>
      <c r="J2019" t="s">
        <v>4965</v>
      </c>
      <c r="K2019" t="s">
        <v>2387</v>
      </c>
      <c r="L2019" t="s">
        <v>6033</v>
      </c>
      <c r="M2019" t="s">
        <v>3169</v>
      </c>
      <c r="N2019" t="s">
        <v>252</v>
      </c>
      <c r="O2019" t="s">
        <v>54</v>
      </c>
      <c r="P2019" t="s">
        <v>253</v>
      </c>
      <c r="Q2019" t="s">
        <v>3298</v>
      </c>
      <c r="R2019" t="s">
        <v>2386</v>
      </c>
    </row>
    <row r="2020" spans="1:18" x14ac:dyDescent="0.25">
      <c r="A2020" s="28" t="str">
        <f t="shared" si="31"/>
        <v>00394772Northern Elementary School925 Highway 177 EButlerKY41006</v>
      </c>
      <c r="B2020" s="29" t="s">
        <v>8225</v>
      </c>
      <c r="C2020" t="s">
        <v>3215</v>
      </c>
      <c r="D2020" t="s">
        <v>6183</v>
      </c>
      <c r="E2020" t="s">
        <v>2392</v>
      </c>
      <c r="F2020" t="s">
        <v>2394</v>
      </c>
      <c r="G2020" t="s">
        <v>2395</v>
      </c>
      <c r="H2020" t="s">
        <v>54</v>
      </c>
      <c r="I2020" t="s">
        <v>2396</v>
      </c>
      <c r="J2020" t="s">
        <v>851</v>
      </c>
      <c r="K2020" t="s">
        <v>851</v>
      </c>
      <c r="L2020" t="s">
        <v>6184</v>
      </c>
      <c r="M2020" t="s">
        <v>2394</v>
      </c>
      <c r="N2020" t="s">
        <v>2395</v>
      </c>
      <c r="O2020" t="s">
        <v>54</v>
      </c>
      <c r="P2020" t="s">
        <v>2396</v>
      </c>
      <c r="Q2020" t="s">
        <v>3665</v>
      </c>
      <c r="R2020" t="s">
        <v>2393</v>
      </c>
    </row>
    <row r="2021" spans="1:18" x14ac:dyDescent="0.25">
      <c r="A2021" s="28" t="str">
        <f t="shared" si="31"/>
        <v>00394772Northern Elementary School925 Highway 177 EButlerKY41006</v>
      </c>
      <c r="B2021" s="29" t="s">
        <v>8225</v>
      </c>
      <c r="C2021" t="s">
        <v>3215</v>
      </c>
      <c r="D2021" t="s">
        <v>6185</v>
      </c>
      <c r="E2021" t="s">
        <v>2392</v>
      </c>
      <c r="F2021" t="s">
        <v>2394</v>
      </c>
      <c r="G2021" t="s">
        <v>2395</v>
      </c>
      <c r="H2021" t="s">
        <v>54</v>
      </c>
      <c r="I2021" t="s">
        <v>2396</v>
      </c>
      <c r="J2021" t="s">
        <v>851</v>
      </c>
      <c r="K2021" t="s">
        <v>851</v>
      </c>
      <c r="L2021" t="s">
        <v>6184</v>
      </c>
      <c r="M2021" t="s">
        <v>2394</v>
      </c>
      <c r="N2021" t="s">
        <v>2395</v>
      </c>
      <c r="O2021" t="s">
        <v>54</v>
      </c>
      <c r="P2021" t="s">
        <v>2396</v>
      </c>
      <c r="Q2021" t="s">
        <v>3665</v>
      </c>
      <c r="R2021" t="s">
        <v>2393</v>
      </c>
    </row>
    <row r="2022" spans="1:18" x14ac:dyDescent="0.25">
      <c r="A2022" s="28" t="str">
        <f t="shared" si="31"/>
        <v>00394760Pendleton Co School District2359 Us Highway 27 NFalmouthKY41040</v>
      </c>
      <c r="B2022" s="29" t="s">
        <v>8225</v>
      </c>
      <c r="C2022" t="s">
        <v>3215</v>
      </c>
      <c r="D2022" t="s">
        <v>5681</v>
      </c>
      <c r="E2022" t="s">
        <v>2392</v>
      </c>
      <c r="F2022" t="s">
        <v>4971</v>
      </c>
      <c r="G2022" t="s">
        <v>2399</v>
      </c>
      <c r="H2022" t="s">
        <v>54</v>
      </c>
      <c r="I2022" t="s">
        <v>2400</v>
      </c>
      <c r="J2022" t="s">
        <v>4970</v>
      </c>
      <c r="K2022" t="s">
        <v>2392</v>
      </c>
      <c r="L2022" t="s">
        <v>5680</v>
      </c>
      <c r="M2022" t="s">
        <v>3170</v>
      </c>
      <c r="N2022" t="s">
        <v>2399</v>
      </c>
      <c r="O2022" t="s">
        <v>54</v>
      </c>
      <c r="P2022" t="s">
        <v>2400</v>
      </c>
      <c r="Q2022" t="s">
        <v>3665</v>
      </c>
      <c r="R2022" t="s">
        <v>2391</v>
      </c>
    </row>
    <row r="2023" spans="1:18" x14ac:dyDescent="0.25">
      <c r="A2023" s="28" t="str">
        <f t="shared" si="31"/>
        <v>00394760Pendleton Co School District2525 Us Highway 27 NFalmouthKY41040</v>
      </c>
      <c r="B2023" s="29" t="s">
        <v>8225</v>
      </c>
      <c r="C2023" t="s">
        <v>3215</v>
      </c>
      <c r="D2023" t="s">
        <v>5682</v>
      </c>
      <c r="E2023" t="s">
        <v>2392</v>
      </c>
      <c r="F2023" t="s">
        <v>3170</v>
      </c>
      <c r="G2023" t="s">
        <v>2399</v>
      </c>
      <c r="H2023" t="s">
        <v>54</v>
      </c>
      <c r="I2023" t="s">
        <v>2400</v>
      </c>
      <c r="J2023" t="s">
        <v>2392</v>
      </c>
      <c r="K2023" t="s">
        <v>2392</v>
      </c>
      <c r="L2023" t="s">
        <v>5680</v>
      </c>
      <c r="M2023" t="s">
        <v>3170</v>
      </c>
      <c r="N2023" t="s">
        <v>2399</v>
      </c>
      <c r="O2023" t="s">
        <v>54</v>
      </c>
      <c r="P2023" t="s">
        <v>2400</v>
      </c>
      <c r="Q2023" t="s">
        <v>3665</v>
      </c>
      <c r="R2023" t="s">
        <v>2391</v>
      </c>
    </row>
    <row r="2024" spans="1:18" x14ac:dyDescent="0.25">
      <c r="A2024" s="28" t="str">
        <f t="shared" si="31"/>
        <v>00394760Pendleton Co School District2525 Us Highway 27 NFalmouthKY41040</v>
      </c>
      <c r="B2024" s="29" t="s">
        <v>8225</v>
      </c>
      <c r="C2024" t="s">
        <v>3215</v>
      </c>
      <c r="D2024" t="s">
        <v>5683</v>
      </c>
      <c r="E2024" t="s">
        <v>2392</v>
      </c>
      <c r="F2024" t="s">
        <v>3170</v>
      </c>
      <c r="G2024" t="s">
        <v>2399</v>
      </c>
      <c r="H2024" t="s">
        <v>54</v>
      </c>
      <c r="I2024" t="s">
        <v>2400</v>
      </c>
      <c r="J2024" t="s">
        <v>2392</v>
      </c>
      <c r="K2024" t="s">
        <v>2392</v>
      </c>
      <c r="L2024" t="s">
        <v>5680</v>
      </c>
      <c r="M2024" t="s">
        <v>3170</v>
      </c>
      <c r="N2024" t="s">
        <v>2399</v>
      </c>
      <c r="O2024" t="s">
        <v>54</v>
      </c>
      <c r="P2024" t="s">
        <v>2400</v>
      </c>
      <c r="Q2024" t="s">
        <v>3665</v>
      </c>
      <c r="R2024" t="s">
        <v>2391</v>
      </c>
    </row>
    <row r="2025" spans="1:18" x14ac:dyDescent="0.25">
      <c r="A2025" s="28" t="str">
        <f t="shared" si="31"/>
        <v>00394760Pendleton Co School District35 Wright RdFalmouthKY41006</v>
      </c>
      <c r="B2025" s="29" t="s">
        <v>8225</v>
      </c>
      <c r="C2025" t="s">
        <v>3215</v>
      </c>
      <c r="D2025" t="s">
        <v>5679</v>
      </c>
      <c r="E2025" t="s">
        <v>2392</v>
      </c>
      <c r="F2025" t="s">
        <v>4969</v>
      </c>
      <c r="G2025" t="s">
        <v>2399</v>
      </c>
      <c r="H2025" t="s">
        <v>54</v>
      </c>
      <c r="I2025" t="s">
        <v>2396</v>
      </c>
      <c r="J2025" t="s">
        <v>4968</v>
      </c>
      <c r="K2025" t="s">
        <v>2392</v>
      </c>
      <c r="L2025" t="s">
        <v>5680</v>
      </c>
      <c r="M2025" t="s">
        <v>3170</v>
      </c>
      <c r="N2025" t="s">
        <v>2395</v>
      </c>
      <c r="O2025" t="s">
        <v>54</v>
      </c>
      <c r="P2025" t="s">
        <v>2400</v>
      </c>
      <c r="Q2025" t="s">
        <v>3665</v>
      </c>
      <c r="R2025" t="s">
        <v>2391</v>
      </c>
    </row>
    <row r="2026" spans="1:18" x14ac:dyDescent="0.25">
      <c r="A2026" s="28" t="str">
        <f t="shared" si="31"/>
        <v>00395037Viper Elementary School18392 Ky Highway 28ViperKY41721</v>
      </c>
      <c r="B2026" s="29" t="s">
        <v>8225</v>
      </c>
      <c r="C2026" t="s">
        <v>3215</v>
      </c>
      <c r="D2026" t="s">
        <v>6343</v>
      </c>
      <c r="E2026" t="s">
        <v>2402</v>
      </c>
      <c r="F2026" t="s">
        <v>2405</v>
      </c>
      <c r="G2026" t="s">
        <v>2422</v>
      </c>
      <c r="H2026" t="s">
        <v>54</v>
      </c>
      <c r="I2026" t="s">
        <v>2407</v>
      </c>
      <c r="J2026" t="s">
        <v>2404</v>
      </c>
      <c r="K2026" t="s">
        <v>2420</v>
      </c>
      <c r="L2026" t="s">
        <v>6342</v>
      </c>
      <c r="M2026" t="s">
        <v>2421</v>
      </c>
      <c r="N2026" t="s">
        <v>2406</v>
      </c>
      <c r="O2026" t="s">
        <v>54</v>
      </c>
      <c r="P2026" t="s">
        <v>2423</v>
      </c>
      <c r="Q2026" t="s">
        <v>3220</v>
      </c>
      <c r="R2026" t="s">
        <v>2419</v>
      </c>
    </row>
    <row r="2027" spans="1:18" x14ac:dyDescent="0.25">
      <c r="A2027" s="28" t="str">
        <f t="shared" si="31"/>
        <v>00394863Perry Co School District305 Park AveHazardKY41701</v>
      </c>
      <c r="B2027" s="29" t="s">
        <v>8225</v>
      </c>
      <c r="C2027" t="s">
        <v>3215</v>
      </c>
      <c r="D2027" t="s">
        <v>5747</v>
      </c>
      <c r="E2027" t="s">
        <v>2402</v>
      </c>
      <c r="F2027" t="s">
        <v>4973</v>
      </c>
      <c r="G2027" t="s">
        <v>1258</v>
      </c>
      <c r="H2027" t="s">
        <v>54</v>
      </c>
      <c r="I2027" t="s">
        <v>1259</v>
      </c>
      <c r="J2027" t="s">
        <v>4972</v>
      </c>
      <c r="K2027" t="s">
        <v>2402</v>
      </c>
      <c r="L2027" t="s">
        <v>5745</v>
      </c>
      <c r="M2027" t="s">
        <v>3171</v>
      </c>
      <c r="N2027" t="s">
        <v>1258</v>
      </c>
      <c r="O2027" t="s">
        <v>54</v>
      </c>
      <c r="P2027" t="s">
        <v>1259</v>
      </c>
      <c r="Q2027" t="s">
        <v>3220</v>
      </c>
      <c r="R2027" t="s">
        <v>2401</v>
      </c>
    </row>
    <row r="2028" spans="1:18" x14ac:dyDescent="0.25">
      <c r="A2028" s="28" t="str">
        <f t="shared" si="31"/>
        <v>00394863Perry Co School District315 Park AveHazardKY41701</v>
      </c>
      <c r="B2028" s="29" t="s">
        <v>8225</v>
      </c>
      <c r="C2028" t="s">
        <v>3215</v>
      </c>
      <c r="D2028" t="s">
        <v>5748</v>
      </c>
      <c r="E2028" t="s">
        <v>2402</v>
      </c>
      <c r="F2028" t="s">
        <v>3171</v>
      </c>
      <c r="G2028" t="s">
        <v>1258</v>
      </c>
      <c r="H2028" t="s">
        <v>54</v>
      </c>
      <c r="I2028" t="s">
        <v>1259</v>
      </c>
      <c r="J2028" t="s">
        <v>2402</v>
      </c>
      <c r="K2028" t="s">
        <v>2402</v>
      </c>
      <c r="L2028" t="s">
        <v>5745</v>
      </c>
      <c r="M2028" t="s">
        <v>3171</v>
      </c>
      <c r="N2028" t="s">
        <v>1258</v>
      </c>
      <c r="O2028" t="s">
        <v>54</v>
      </c>
      <c r="P2028" t="s">
        <v>1259</v>
      </c>
      <c r="Q2028" t="s">
        <v>3220</v>
      </c>
      <c r="R2028" t="s">
        <v>2401</v>
      </c>
    </row>
    <row r="2029" spans="1:18" x14ac:dyDescent="0.25">
      <c r="A2029" s="28" t="str">
        <f t="shared" si="31"/>
        <v>00394863Perry Co School District315 Park AveHazardKY41701</v>
      </c>
      <c r="B2029" s="29" t="s">
        <v>8225</v>
      </c>
      <c r="C2029" t="s">
        <v>3215</v>
      </c>
      <c r="D2029" t="s">
        <v>5749</v>
      </c>
      <c r="E2029" t="s">
        <v>2402</v>
      </c>
      <c r="F2029" t="s">
        <v>3171</v>
      </c>
      <c r="G2029" t="s">
        <v>1258</v>
      </c>
      <c r="H2029" t="s">
        <v>54</v>
      </c>
      <c r="I2029" t="s">
        <v>1259</v>
      </c>
      <c r="J2029" t="s">
        <v>2402</v>
      </c>
      <c r="K2029" t="s">
        <v>2402</v>
      </c>
      <c r="L2029" t="s">
        <v>5745</v>
      </c>
      <c r="M2029" t="s">
        <v>3171</v>
      </c>
      <c r="N2029" t="s">
        <v>1258</v>
      </c>
      <c r="O2029" t="s">
        <v>54</v>
      </c>
      <c r="P2029" t="s">
        <v>1259</v>
      </c>
      <c r="Q2029" t="s">
        <v>3220</v>
      </c>
      <c r="R2029" t="s">
        <v>2401</v>
      </c>
    </row>
    <row r="2030" spans="1:18" x14ac:dyDescent="0.25">
      <c r="A2030" s="28" t="str">
        <f t="shared" si="31"/>
        <v>00395001Robert W Combs ESPo Box 100HappyKY41746</v>
      </c>
      <c r="B2030" s="29" t="s">
        <v>8225</v>
      </c>
      <c r="C2030" t="s">
        <v>3215</v>
      </c>
      <c r="D2030" t="s">
        <v>5734</v>
      </c>
      <c r="E2030" t="s">
        <v>2402</v>
      </c>
      <c r="F2030" t="s">
        <v>4976</v>
      </c>
      <c r="G2030" t="s">
        <v>2416</v>
      </c>
      <c r="H2030" t="s">
        <v>54</v>
      </c>
      <c r="I2030" t="s">
        <v>2417</v>
      </c>
      <c r="J2030" t="s">
        <v>4975</v>
      </c>
      <c r="K2030" t="s">
        <v>4975</v>
      </c>
      <c r="L2030" t="s">
        <v>5735</v>
      </c>
      <c r="M2030" t="s">
        <v>4976</v>
      </c>
      <c r="N2030" t="s">
        <v>2416</v>
      </c>
      <c r="O2030" t="s">
        <v>54</v>
      </c>
      <c r="P2030" t="s">
        <v>2417</v>
      </c>
      <c r="Q2030" t="s">
        <v>3220</v>
      </c>
      <c r="R2030" t="s">
        <v>2415</v>
      </c>
    </row>
    <row r="2031" spans="1:18" x14ac:dyDescent="0.25">
      <c r="A2031" s="28" t="str">
        <f t="shared" si="31"/>
        <v>00395001Robert W Combs ESPo Box 100HappyKY41746</v>
      </c>
      <c r="B2031" s="29" t="s">
        <v>8225</v>
      </c>
      <c r="C2031" t="s">
        <v>3215</v>
      </c>
      <c r="D2031" t="s">
        <v>5736</v>
      </c>
      <c r="E2031" t="s">
        <v>2402</v>
      </c>
      <c r="F2031" t="s">
        <v>4976</v>
      </c>
      <c r="G2031" t="s">
        <v>2416</v>
      </c>
      <c r="H2031" t="s">
        <v>54</v>
      </c>
      <c r="I2031" t="s">
        <v>2417</v>
      </c>
      <c r="J2031" t="s">
        <v>4975</v>
      </c>
      <c r="K2031" t="s">
        <v>4975</v>
      </c>
      <c r="L2031" t="s">
        <v>5735</v>
      </c>
      <c r="M2031" t="s">
        <v>4976</v>
      </c>
      <c r="N2031" t="s">
        <v>2416</v>
      </c>
      <c r="O2031" t="s">
        <v>54</v>
      </c>
      <c r="P2031" t="s">
        <v>2417</v>
      </c>
      <c r="Q2031" t="s">
        <v>3220</v>
      </c>
      <c r="R2031" t="s">
        <v>2415</v>
      </c>
    </row>
    <row r="2032" spans="1:18" x14ac:dyDescent="0.25">
      <c r="A2032" s="28" t="str">
        <f t="shared" si="31"/>
        <v>00395001Robert W Combs ESPo Box 100HappyKY41746</v>
      </c>
      <c r="B2032" s="29" t="s">
        <v>8225</v>
      </c>
      <c r="C2032" t="s">
        <v>3215</v>
      </c>
      <c r="D2032" t="s">
        <v>5737</v>
      </c>
      <c r="E2032" t="s">
        <v>2402</v>
      </c>
      <c r="F2032" t="s">
        <v>4976</v>
      </c>
      <c r="G2032" t="s">
        <v>2416</v>
      </c>
      <c r="H2032" t="s">
        <v>54</v>
      </c>
      <c r="I2032" t="s">
        <v>2417</v>
      </c>
      <c r="J2032" t="s">
        <v>4975</v>
      </c>
      <c r="K2032" t="s">
        <v>4975</v>
      </c>
      <c r="L2032" t="s">
        <v>5735</v>
      </c>
      <c r="M2032" t="s">
        <v>4976</v>
      </c>
      <c r="N2032" t="s">
        <v>2416</v>
      </c>
      <c r="O2032" t="s">
        <v>54</v>
      </c>
      <c r="P2032" t="s">
        <v>2417</v>
      </c>
      <c r="Q2032" t="s">
        <v>3220</v>
      </c>
      <c r="R2032" t="s">
        <v>2415</v>
      </c>
    </row>
    <row r="2033" spans="1:18" x14ac:dyDescent="0.25">
      <c r="A2033" s="28" t="str">
        <f t="shared" si="31"/>
        <v>00394863Perry Co School DistrictPo Box 100HazardKY41746</v>
      </c>
      <c r="B2033" s="29" t="s">
        <v>8225</v>
      </c>
      <c r="C2033" t="s">
        <v>3215</v>
      </c>
      <c r="D2033" t="s">
        <v>5746</v>
      </c>
      <c r="E2033" t="s">
        <v>2402</v>
      </c>
      <c r="F2033" t="s">
        <v>4976</v>
      </c>
      <c r="G2033" t="s">
        <v>1258</v>
      </c>
      <c r="H2033" t="s">
        <v>54</v>
      </c>
      <c r="I2033" t="s">
        <v>2417</v>
      </c>
      <c r="J2033" t="s">
        <v>4975</v>
      </c>
      <c r="K2033" t="s">
        <v>2402</v>
      </c>
      <c r="L2033" t="s">
        <v>5745</v>
      </c>
      <c r="M2033" t="s">
        <v>3171</v>
      </c>
      <c r="N2033" t="s">
        <v>2416</v>
      </c>
      <c r="O2033" t="s">
        <v>54</v>
      </c>
      <c r="P2033" t="s">
        <v>1259</v>
      </c>
      <c r="Q2033" t="s">
        <v>3220</v>
      </c>
      <c r="R2033" t="s">
        <v>2401</v>
      </c>
    </row>
    <row r="2034" spans="1:18" x14ac:dyDescent="0.25">
      <c r="A2034" s="28" t="str">
        <f t="shared" si="31"/>
        <v>00395013Robinson ESPo Box 308AryKY41712</v>
      </c>
      <c r="B2034" s="29" t="s">
        <v>8225</v>
      </c>
      <c r="C2034" t="s">
        <v>3215</v>
      </c>
      <c r="D2034" t="s">
        <v>5609</v>
      </c>
      <c r="E2034" t="s">
        <v>2402</v>
      </c>
      <c r="F2034" t="s">
        <v>4379</v>
      </c>
      <c r="G2034" t="s">
        <v>3716</v>
      </c>
      <c r="H2034" t="s">
        <v>54</v>
      </c>
      <c r="I2034" t="s">
        <v>3714</v>
      </c>
      <c r="J2034" t="s">
        <v>4974</v>
      </c>
      <c r="K2034" t="s">
        <v>4974</v>
      </c>
      <c r="L2034" t="s">
        <v>5610</v>
      </c>
      <c r="M2034" t="s">
        <v>4379</v>
      </c>
      <c r="N2034" t="s">
        <v>3716</v>
      </c>
      <c r="O2034" t="s">
        <v>54</v>
      </c>
      <c r="P2034" t="s">
        <v>3714</v>
      </c>
      <c r="Q2034" t="s">
        <v>3220</v>
      </c>
      <c r="R2034" t="s">
        <v>2418</v>
      </c>
    </row>
    <row r="2035" spans="1:18" x14ac:dyDescent="0.25">
      <c r="A2035" s="28" t="str">
        <f t="shared" si="31"/>
        <v>00395013Robinson ESPo Box 308AryKY41712</v>
      </c>
      <c r="B2035" s="29" t="s">
        <v>8225</v>
      </c>
      <c r="C2035" t="s">
        <v>3215</v>
      </c>
      <c r="D2035" t="s">
        <v>5611</v>
      </c>
      <c r="E2035" t="s">
        <v>2402</v>
      </c>
      <c r="F2035" t="s">
        <v>4379</v>
      </c>
      <c r="G2035" t="s">
        <v>3716</v>
      </c>
      <c r="H2035" t="s">
        <v>54</v>
      </c>
      <c r="I2035" t="s">
        <v>3714</v>
      </c>
      <c r="J2035" t="s">
        <v>4974</v>
      </c>
      <c r="K2035" t="s">
        <v>4974</v>
      </c>
      <c r="L2035" t="s">
        <v>5610</v>
      </c>
      <c r="M2035" t="s">
        <v>4379</v>
      </c>
      <c r="N2035" t="s">
        <v>3716</v>
      </c>
      <c r="O2035" t="s">
        <v>54</v>
      </c>
      <c r="P2035" t="s">
        <v>3714</v>
      </c>
      <c r="Q2035" t="s">
        <v>3220</v>
      </c>
      <c r="R2035" t="s">
        <v>2418</v>
      </c>
    </row>
    <row r="2036" spans="1:18" x14ac:dyDescent="0.25">
      <c r="A2036" s="28" t="str">
        <f t="shared" si="31"/>
        <v>00394863Perry Co School District20 Eddington LnHazardKY41774</v>
      </c>
      <c r="B2036" s="29" t="s">
        <v>8225</v>
      </c>
      <c r="C2036" t="s">
        <v>3215</v>
      </c>
      <c r="D2036" t="s">
        <v>5744</v>
      </c>
      <c r="E2036" t="s">
        <v>2402</v>
      </c>
      <c r="F2036" t="s">
        <v>2421</v>
      </c>
      <c r="G2036" t="s">
        <v>1258</v>
      </c>
      <c r="H2036" t="s">
        <v>54</v>
      </c>
      <c r="I2036" t="s">
        <v>2423</v>
      </c>
      <c r="J2036" t="s">
        <v>2420</v>
      </c>
      <c r="K2036" t="s">
        <v>2402</v>
      </c>
      <c r="L2036" t="s">
        <v>5745</v>
      </c>
      <c r="M2036" t="s">
        <v>3171</v>
      </c>
      <c r="N2036" t="s">
        <v>2422</v>
      </c>
      <c r="O2036" t="s">
        <v>54</v>
      </c>
      <c r="P2036" t="s">
        <v>1259</v>
      </c>
      <c r="Q2036" t="s">
        <v>3220</v>
      </c>
      <c r="R2036" t="s">
        <v>2401</v>
      </c>
    </row>
    <row r="2037" spans="1:18" x14ac:dyDescent="0.25">
      <c r="A2037" s="28" t="str">
        <f t="shared" si="31"/>
        <v>00395037Viper Elementary School20 Eddington LnViperKY41774</v>
      </c>
      <c r="B2037" s="29" t="s">
        <v>8225</v>
      </c>
      <c r="C2037" t="s">
        <v>3215</v>
      </c>
      <c r="D2037" t="s">
        <v>6341</v>
      </c>
      <c r="E2037" t="s">
        <v>2402</v>
      </c>
      <c r="F2037" t="s">
        <v>2421</v>
      </c>
      <c r="G2037" t="s">
        <v>2422</v>
      </c>
      <c r="H2037" t="s">
        <v>54</v>
      </c>
      <c r="I2037" t="s">
        <v>2423</v>
      </c>
      <c r="J2037" t="s">
        <v>2420</v>
      </c>
      <c r="K2037" t="s">
        <v>2420</v>
      </c>
      <c r="L2037" t="s">
        <v>6342</v>
      </c>
      <c r="M2037" t="s">
        <v>2421</v>
      </c>
      <c r="N2037" t="s">
        <v>2422</v>
      </c>
      <c r="O2037" t="s">
        <v>54</v>
      </c>
      <c r="P2037" t="s">
        <v>2423</v>
      </c>
      <c r="Q2037" t="s">
        <v>3220</v>
      </c>
      <c r="R2037" t="s">
        <v>2419</v>
      </c>
    </row>
    <row r="2038" spans="1:18" x14ac:dyDescent="0.25">
      <c r="A2038" s="28" t="str">
        <f t="shared" si="31"/>
        <v>00395116Pike Co School District170 State Highway 319PikevilleKY41514</v>
      </c>
      <c r="B2038" s="29" t="s">
        <v>8225</v>
      </c>
      <c r="C2038" t="s">
        <v>3215</v>
      </c>
      <c r="D2038" t="s">
        <v>5436</v>
      </c>
      <c r="E2038" t="s">
        <v>2427</v>
      </c>
      <c r="F2038" t="s">
        <v>2472</v>
      </c>
      <c r="G2038" t="s">
        <v>2455</v>
      </c>
      <c r="H2038" t="s">
        <v>54</v>
      </c>
      <c r="I2038" t="s">
        <v>2474</v>
      </c>
      <c r="J2038" t="s">
        <v>4995</v>
      </c>
      <c r="K2038" t="s">
        <v>2427</v>
      </c>
      <c r="L2038" t="s">
        <v>5425</v>
      </c>
      <c r="M2038" t="s">
        <v>3172</v>
      </c>
      <c r="N2038" t="s">
        <v>2473</v>
      </c>
      <c r="O2038" t="s">
        <v>54</v>
      </c>
      <c r="P2038" t="s">
        <v>2456</v>
      </c>
      <c r="Q2038" t="s">
        <v>3270</v>
      </c>
      <c r="R2038" t="s">
        <v>2426</v>
      </c>
    </row>
    <row r="2039" spans="1:18" x14ac:dyDescent="0.25">
      <c r="A2039" s="28" t="str">
        <f t="shared" si="31"/>
        <v>00395116Pike Co School DistrictPo Box 160PikevilleKY41514</v>
      </c>
      <c r="B2039" s="29" t="s">
        <v>8225</v>
      </c>
      <c r="C2039" t="s">
        <v>3215</v>
      </c>
      <c r="D2039" t="s">
        <v>5427</v>
      </c>
      <c r="E2039" t="s">
        <v>2427</v>
      </c>
      <c r="F2039" t="s">
        <v>4988</v>
      </c>
      <c r="G2039" t="s">
        <v>2455</v>
      </c>
      <c r="H2039" t="s">
        <v>54</v>
      </c>
      <c r="I2039" t="s">
        <v>2474</v>
      </c>
      <c r="J2039" t="s">
        <v>4987</v>
      </c>
      <c r="K2039" t="s">
        <v>2427</v>
      </c>
      <c r="L2039" t="s">
        <v>5425</v>
      </c>
      <c r="M2039" t="s">
        <v>3172</v>
      </c>
      <c r="N2039" t="s">
        <v>2473</v>
      </c>
      <c r="O2039" t="s">
        <v>54</v>
      </c>
      <c r="P2039" t="s">
        <v>2456</v>
      </c>
      <c r="Q2039" t="s">
        <v>3270</v>
      </c>
      <c r="R2039" t="s">
        <v>2426</v>
      </c>
    </row>
    <row r="2040" spans="1:18" x14ac:dyDescent="0.25">
      <c r="A2040" s="28" t="str">
        <f t="shared" si="31"/>
        <v>00395116Pike Co School DistrictPo Box 850PikevilleKY41514</v>
      </c>
      <c r="B2040" s="29" t="s">
        <v>8225</v>
      </c>
      <c r="C2040" t="s">
        <v>3215</v>
      </c>
      <c r="D2040" t="s">
        <v>5437</v>
      </c>
      <c r="E2040" t="s">
        <v>2427</v>
      </c>
      <c r="F2040" t="s">
        <v>4990</v>
      </c>
      <c r="G2040" t="s">
        <v>2455</v>
      </c>
      <c r="H2040" t="s">
        <v>54</v>
      </c>
      <c r="I2040" t="s">
        <v>2474</v>
      </c>
      <c r="J2040" t="s">
        <v>4989</v>
      </c>
      <c r="K2040" t="s">
        <v>2427</v>
      </c>
      <c r="L2040" t="s">
        <v>5425</v>
      </c>
      <c r="M2040" t="s">
        <v>3172</v>
      </c>
      <c r="N2040" t="s">
        <v>2473</v>
      </c>
      <c r="O2040" t="s">
        <v>54</v>
      </c>
      <c r="P2040" t="s">
        <v>2456</v>
      </c>
      <c r="Q2040" t="s">
        <v>3270</v>
      </c>
      <c r="R2040" t="s">
        <v>2426</v>
      </c>
    </row>
    <row r="2041" spans="1:18" x14ac:dyDescent="0.25">
      <c r="A2041" s="28" t="str">
        <f t="shared" si="31"/>
        <v>00395166Dorton Elementary SchoolPo Box 260DortonKY41520</v>
      </c>
      <c r="B2041" s="29" t="s">
        <v>8225</v>
      </c>
      <c r="C2041" t="s">
        <v>3215</v>
      </c>
      <c r="D2041" t="s">
        <v>5779</v>
      </c>
      <c r="E2041" t="s">
        <v>2427</v>
      </c>
      <c r="F2041" t="s">
        <v>4986</v>
      </c>
      <c r="G2041" t="s">
        <v>2440</v>
      </c>
      <c r="H2041" t="s">
        <v>54</v>
      </c>
      <c r="I2041" t="s">
        <v>2441</v>
      </c>
      <c r="J2041" t="s">
        <v>2439</v>
      </c>
      <c r="K2041" t="s">
        <v>2439</v>
      </c>
      <c r="L2041" t="s">
        <v>5780</v>
      </c>
      <c r="M2041" t="s">
        <v>4986</v>
      </c>
      <c r="N2041" t="s">
        <v>2440</v>
      </c>
      <c r="O2041" t="s">
        <v>54</v>
      </c>
      <c r="P2041" t="s">
        <v>2441</v>
      </c>
      <c r="Q2041" t="s">
        <v>3270</v>
      </c>
      <c r="R2041" t="s">
        <v>2438</v>
      </c>
    </row>
    <row r="2042" spans="1:18" x14ac:dyDescent="0.25">
      <c r="A2042" s="28" t="str">
        <f t="shared" si="31"/>
        <v>00395166Dorton Elementary SchoolPo Box 260DortonKY41520</v>
      </c>
      <c r="B2042" s="29" t="s">
        <v>8225</v>
      </c>
      <c r="C2042" t="s">
        <v>3215</v>
      </c>
      <c r="D2042" t="s">
        <v>5781</v>
      </c>
      <c r="E2042" t="s">
        <v>2427</v>
      </c>
      <c r="F2042" t="s">
        <v>4986</v>
      </c>
      <c r="G2042" t="s">
        <v>2440</v>
      </c>
      <c r="H2042" t="s">
        <v>54</v>
      </c>
      <c r="I2042" t="s">
        <v>2441</v>
      </c>
      <c r="J2042" t="s">
        <v>2439</v>
      </c>
      <c r="K2042" t="s">
        <v>2439</v>
      </c>
      <c r="L2042" t="s">
        <v>5780</v>
      </c>
      <c r="M2042" t="s">
        <v>4986</v>
      </c>
      <c r="N2042" t="s">
        <v>2440</v>
      </c>
      <c r="O2042" t="s">
        <v>54</v>
      </c>
      <c r="P2042" t="s">
        <v>2441</v>
      </c>
      <c r="Q2042" t="s">
        <v>3270</v>
      </c>
      <c r="R2042" t="s">
        <v>2438</v>
      </c>
    </row>
    <row r="2043" spans="1:18" x14ac:dyDescent="0.25">
      <c r="A2043" s="28" t="str">
        <f t="shared" si="31"/>
        <v>00395116Pike Co School District19471 Lick Mountain RdPikevilleKY41540</v>
      </c>
      <c r="B2043" s="29" t="s">
        <v>8225</v>
      </c>
      <c r="C2043" t="s">
        <v>3215</v>
      </c>
      <c r="D2043" t="s">
        <v>5426</v>
      </c>
      <c r="E2043" t="s">
        <v>2427</v>
      </c>
      <c r="F2043" t="s">
        <v>4992</v>
      </c>
      <c r="G2043" t="s">
        <v>2455</v>
      </c>
      <c r="H2043" t="s">
        <v>54</v>
      </c>
      <c r="I2043" t="s">
        <v>4994</v>
      </c>
      <c r="J2043" t="s">
        <v>4991</v>
      </c>
      <c r="K2043" t="s">
        <v>2427</v>
      </c>
      <c r="L2043" t="s">
        <v>5425</v>
      </c>
      <c r="M2043" t="s">
        <v>3172</v>
      </c>
      <c r="N2043" t="s">
        <v>4993</v>
      </c>
      <c r="O2043" t="s">
        <v>54</v>
      </c>
      <c r="P2043" t="s">
        <v>2456</v>
      </c>
      <c r="Q2043" t="s">
        <v>3270</v>
      </c>
      <c r="R2043" t="s">
        <v>2426</v>
      </c>
    </row>
    <row r="2044" spans="1:18" x14ac:dyDescent="0.25">
      <c r="A2044" s="28" t="str">
        <f t="shared" ref="A2044:A2107" si="32">R2044&amp;K2044&amp;F2044&amp;G2044&amp;H2044&amp;I2044</f>
        <v>00395116Pike Co School District8151 State Highway 194 EPikevilleKY41539</v>
      </c>
      <c r="B2044" s="29" t="s">
        <v>8225</v>
      </c>
      <c r="C2044" t="s">
        <v>3215</v>
      </c>
      <c r="D2044" t="s">
        <v>5424</v>
      </c>
      <c r="E2044" t="s">
        <v>2427</v>
      </c>
      <c r="F2044" t="s">
        <v>2459</v>
      </c>
      <c r="G2044" t="s">
        <v>2455</v>
      </c>
      <c r="H2044" t="s">
        <v>54</v>
      </c>
      <c r="I2044" t="s">
        <v>2461</v>
      </c>
      <c r="J2044" t="s">
        <v>2458</v>
      </c>
      <c r="K2044" t="s">
        <v>2427</v>
      </c>
      <c r="L2044" t="s">
        <v>5425</v>
      </c>
      <c r="M2044" t="s">
        <v>3172</v>
      </c>
      <c r="N2044" t="s">
        <v>2460</v>
      </c>
      <c r="O2044" t="s">
        <v>54</v>
      </c>
      <c r="P2044" t="s">
        <v>2456</v>
      </c>
      <c r="Q2044" t="s">
        <v>3270</v>
      </c>
      <c r="R2044" t="s">
        <v>2426</v>
      </c>
    </row>
    <row r="2045" spans="1:18" x14ac:dyDescent="0.25">
      <c r="A2045" s="28" t="str">
        <f t="shared" si="32"/>
        <v>00395116Pike Co School District5279 N Mayo TrlPikevilleKY41501</v>
      </c>
      <c r="B2045" s="29" t="s">
        <v>8225</v>
      </c>
      <c r="C2045" t="s">
        <v>3215</v>
      </c>
      <c r="D2045" t="s">
        <v>5438</v>
      </c>
      <c r="E2045" t="s">
        <v>2427</v>
      </c>
      <c r="F2045" t="s">
        <v>4997</v>
      </c>
      <c r="G2045" t="s">
        <v>2455</v>
      </c>
      <c r="H2045" t="s">
        <v>54</v>
      </c>
      <c r="I2045" t="s">
        <v>2456</v>
      </c>
      <c r="J2045" t="s">
        <v>4996</v>
      </c>
      <c r="K2045" t="s">
        <v>2427</v>
      </c>
      <c r="L2045" t="s">
        <v>5425</v>
      </c>
      <c r="M2045" t="s">
        <v>3172</v>
      </c>
      <c r="N2045" t="s">
        <v>2455</v>
      </c>
      <c r="O2045" t="s">
        <v>54</v>
      </c>
      <c r="P2045" t="s">
        <v>2456</v>
      </c>
      <c r="Q2045" t="s">
        <v>3270</v>
      </c>
      <c r="R2045" t="s">
        <v>2426</v>
      </c>
    </row>
    <row r="2046" spans="1:18" x14ac:dyDescent="0.25">
      <c r="A2046" s="28" t="str">
        <f t="shared" si="32"/>
        <v>00395116Pike Co School DistrictPo Box 925PikevilleKY41553</v>
      </c>
      <c r="B2046" s="29" t="s">
        <v>8225</v>
      </c>
      <c r="C2046" t="s">
        <v>3215</v>
      </c>
      <c r="D2046" t="s">
        <v>5429</v>
      </c>
      <c r="E2046" t="s">
        <v>2427</v>
      </c>
      <c r="F2046" t="s">
        <v>5000</v>
      </c>
      <c r="G2046" t="s">
        <v>2455</v>
      </c>
      <c r="H2046" t="s">
        <v>54</v>
      </c>
      <c r="I2046" t="s">
        <v>2470</v>
      </c>
      <c r="J2046" t="s">
        <v>4999</v>
      </c>
      <c r="K2046" t="s">
        <v>2427</v>
      </c>
      <c r="L2046" t="s">
        <v>5425</v>
      </c>
      <c r="M2046" t="s">
        <v>3172</v>
      </c>
      <c r="N2046" t="s">
        <v>2469</v>
      </c>
      <c r="O2046" t="s">
        <v>54</v>
      </c>
      <c r="P2046" t="s">
        <v>2456</v>
      </c>
      <c r="Q2046" t="s">
        <v>3270</v>
      </c>
      <c r="R2046" t="s">
        <v>2426</v>
      </c>
    </row>
    <row r="2047" spans="1:18" x14ac:dyDescent="0.25">
      <c r="A2047" s="28" t="str">
        <f t="shared" si="32"/>
        <v>00395116Pike Co School District100 Winners Circle DrPikevilleKY41501</v>
      </c>
      <c r="B2047" s="29" t="s">
        <v>8225</v>
      </c>
      <c r="C2047" t="s">
        <v>3215</v>
      </c>
      <c r="D2047" t="s">
        <v>5432</v>
      </c>
      <c r="E2047" t="s">
        <v>2427</v>
      </c>
      <c r="F2047" t="s">
        <v>4983</v>
      </c>
      <c r="G2047" t="s">
        <v>2455</v>
      </c>
      <c r="H2047" t="s">
        <v>54</v>
      </c>
      <c r="I2047" t="s">
        <v>2456</v>
      </c>
      <c r="J2047" t="s">
        <v>4982</v>
      </c>
      <c r="K2047" t="s">
        <v>2427</v>
      </c>
      <c r="L2047" t="s">
        <v>5425</v>
      </c>
      <c r="M2047" t="s">
        <v>3172</v>
      </c>
      <c r="N2047" t="s">
        <v>2455</v>
      </c>
      <c r="O2047" t="s">
        <v>54</v>
      </c>
      <c r="P2047" t="s">
        <v>2456</v>
      </c>
      <c r="Q2047" t="s">
        <v>3270</v>
      </c>
      <c r="R2047" t="s">
        <v>2426</v>
      </c>
    </row>
    <row r="2048" spans="1:18" x14ac:dyDescent="0.25">
      <c r="A2048" s="28" t="str">
        <f t="shared" si="32"/>
        <v>00395116Pike Co School DistrictPo Box 318PikevilleKY41553</v>
      </c>
      <c r="B2048" s="29" t="s">
        <v>8225</v>
      </c>
      <c r="C2048" t="s">
        <v>3215</v>
      </c>
      <c r="D2048" t="s">
        <v>5430</v>
      </c>
      <c r="E2048" t="s">
        <v>2427</v>
      </c>
      <c r="F2048" t="s">
        <v>4985</v>
      </c>
      <c r="G2048" t="s">
        <v>2455</v>
      </c>
      <c r="H2048" t="s">
        <v>54</v>
      </c>
      <c r="I2048" t="s">
        <v>2470</v>
      </c>
      <c r="J2048" t="s">
        <v>4984</v>
      </c>
      <c r="K2048" t="s">
        <v>2427</v>
      </c>
      <c r="L2048" t="s">
        <v>5425</v>
      </c>
      <c r="M2048" t="s">
        <v>3172</v>
      </c>
      <c r="N2048" t="s">
        <v>2469</v>
      </c>
      <c r="O2048" t="s">
        <v>54</v>
      </c>
      <c r="P2048" t="s">
        <v>2456</v>
      </c>
      <c r="Q2048" t="s">
        <v>3270</v>
      </c>
      <c r="R2048" t="s">
        <v>2426</v>
      </c>
    </row>
    <row r="2049" spans="1:18" x14ac:dyDescent="0.25">
      <c r="A2049" s="28" t="str">
        <f t="shared" si="32"/>
        <v>00395116Pike Co School District316 S Mayo TrlPikevilleKY41501</v>
      </c>
      <c r="B2049" s="29" t="s">
        <v>8225</v>
      </c>
      <c r="C2049" t="s">
        <v>3215</v>
      </c>
      <c r="D2049" t="s">
        <v>5433</v>
      </c>
      <c r="E2049" t="s">
        <v>2427</v>
      </c>
      <c r="F2049" t="s">
        <v>3172</v>
      </c>
      <c r="G2049" t="s">
        <v>2455</v>
      </c>
      <c r="H2049" t="s">
        <v>54</v>
      </c>
      <c r="I2049" t="s">
        <v>2456</v>
      </c>
      <c r="J2049" t="s">
        <v>2427</v>
      </c>
      <c r="K2049" t="s">
        <v>2427</v>
      </c>
      <c r="L2049" t="s">
        <v>5425</v>
      </c>
      <c r="M2049" t="s">
        <v>3172</v>
      </c>
      <c r="N2049" t="s">
        <v>2455</v>
      </c>
      <c r="O2049" t="s">
        <v>54</v>
      </c>
      <c r="P2049" t="s">
        <v>2456</v>
      </c>
      <c r="Q2049" t="s">
        <v>3270</v>
      </c>
      <c r="R2049" t="s">
        <v>2426</v>
      </c>
    </row>
    <row r="2050" spans="1:18" x14ac:dyDescent="0.25">
      <c r="A2050" s="28" t="str">
        <f t="shared" si="32"/>
        <v>00395116Pike Co School District316 S Mayo TrlPikevilleKY41501</v>
      </c>
      <c r="B2050" s="29" t="s">
        <v>8225</v>
      </c>
      <c r="C2050" t="s">
        <v>3215</v>
      </c>
      <c r="D2050" t="s">
        <v>5434</v>
      </c>
      <c r="E2050" t="s">
        <v>2427</v>
      </c>
      <c r="F2050" t="s">
        <v>3172</v>
      </c>
      <c r="G2050" t="s">
        <v>2455</v>
      </c>
      <c r="H2050" t="s">
        <v>54</v>
      </c>
      <c r="I2050" t="s">
        <v>2456</v>
      </c>
      <c r="J2050" t="s">
        <v>2427</v>
      </c>
      <c r="K2050" t="s">
        <v>2427</v>
      </c>
      <c r="L2050" t="s">
        <v>5425</v>
      </c>
      <c r="M2050" t="s">
        <v>3172</v>
      </c>
      <c r="N2050" t="s">
        <v>2455</v>
      </c>
      <c r="O2050" t="s">
        <v>54</v>
      </c>
      <c r="P2050" t="s">
        <v>2456</v>
      </c>
      <c r="Q2050" t="s">
        <v>3270</v>
      </c>
      <c r="R2050" t="s">
        <v>2426</v>
      </c>
    </row>
    <row r="2051" spans="1:18" x14ac:dyDescent="0.25">
      <c r="A2051" s="28" t="str">
        <f t="shared" si="32"/>
        <v>00395116Pike Co School District316 S Mayo TrlPikevilleKY41501</v>
      </c>
      <c r="B2051" s="29" t="s">
        <v>8225</v>
      </c>
      <c r="C2051" t="s">
        <v>3215</v>
      </c>
      <c r="D2051" t="s">
        <v>5435</v>
      </c>
      <c r="E2051" t="s">
        <v>2427</v>
      </c>
      <c r="F2051" t="s">
        <v>3172</v>
      </c>
      <c r="G2051" t="s">
        <v>2455</v>
      </c>
      <c r="H2051" t="s">
        <v>54</v>
      </c>
      <c r="I2051" t="s">
        <v>2456</v>
      </c>
      <c r="J2051" t="s">
        <v>2427</v>
      </c>
      <c r="K2051" t="s">
        <v>2427</v>
      </c>
      <c r="L2051" t="s">
        <v>5425</v>
      </c>
      <c r="M2051" t="s">
        <v>3172</v>
      </c>
      <c r="N2051" t="s">
        <v>2455</v>
      </c>
      <c r="O2051" t="s">
        <v>54</v>
      </c>
      <c r="P2051" t="s">
        <v>2456</v>
      </c>
      <c r="Q2051" t="s">
        <v>3270</v>
      </c>
      <c r="R2051" t="s">
        <v>2426</v>
      </c>
    </row>
    <row r="2052" spans="1:18" x14ac:dyDescent="0.25">
      <c r="A2052" s="28" t="str">
        <f t="shared" si="32"/>
        <v>00395116Pike Co School District125 Douglas ParkPikevilleKY41501</v>
      </c>
      <c r="B2052" s="29" t="s">
        <v>8225</v>
      </c>
      <c r="C2052" t="s">
        <v>3215</v>
      </c>
      <c r="D2052" t="s">
        <v>5431</v>
      </c>
      <c r="E2052" t="s">
        <v>2427</v>
      </c>
      <c r="F2052" t="s">
        <v>5006</v>
      </c>
      <c r="G2052" t="s">
        <v>2455</v>
      </c>
      <c r="H2052" t="s">
        <v>54</v>
      </c>
      <c r="I2052" t="s">
        <v>2456</v>
      </c>
      <c r="J2052" t="s">
        <v>5005</v>
      </c>
      <c r="K2052" t="s">
        <v>2427</v>
      </c>
      <c r="L2052" t="s">
        <v>5425</v>
      </c>
      <c r="M2052" t="s">
        <v>3172</v>
      </c>
      <c r="N2052" t="s">
        <v>2455</v>
      </c>
      <c r="O2052" t="s">
        <v>54</v>
      </c>
      <c r="P2052" t="s">
        <v>2456</v>
      </c>
      <c r="Q2052" t="s">
        <v>3270</v>
      </c>
      <c r="R2052" t="s">
        <v>2426</v>
      </c>
    </row>
    <row r="2053" spans="1:18" x14ac:dyDescent="0.25">
      <c r="A2053" s="28" t="str">
        <f t="shared" si="32"/>
        <v>00395116Pike Co School District95 Douglas ParkPikevilleKY41501</v>
      </c>
      <c r="B2053" s="29" t="s">
        <v>8225</v>
      </c>
      <c r="C2053" t="s">
        <v>3215</v>
      </c>
      <c r="D2053" t="s">
        <v>5428</v>
      </c>
      <c r="E2053" t="s">
        <v>2427</v>
      </c>
      <c r="F2053" t="s">
        <v>5004</v>
      </c>
      <c r="G2053" t="s">
        <v>2455</v>
      </c>
      <c r="H2053" t="s">
        <v>54</v>
      </c>
      <c r="I2053" t="s">
        <v>2456</v>
      </c>
      <c r="J2053" t="s">
        <v>5003</v>
      </c>
      <c r="K2053" t="s">
        <v>2427</v>
      </c>
      <c r="L2053" t="s">
        <v>5425</v>
      </c>
      <c r="M2053" t="s">
        <v>3172</v>
      </c>
      <c r="N2053" t="s">
        <v>2455</v>
      </c>
      <c r="O2053" t="s">
        <v>54</v>
      </c>
      <c r="P2053" t="s">
        <v>2456</v>
      </c>
      <c r="Q2053" t="s">
        <v>3270</v>
      </c>
      <c r="R2053" t="s">
        <v>2426</v>
      </c>
    </row>
    <row r="2054" spans="1:18" x14ac:dyDescent="0.25">
      <c r="A2054" s="28" t="str">
        <f t="shared" si="32"/>
        <v>00395439Pikeville Elementary School105 Bailey BlvdPikevilleKY41501</v>
      </c>
      <c r="B2054" s="29" t="s">
        <v>8225</v>
      </c>
      <c r="C2054" t="s">
        <v>3215</v>
      </c>
      <c r="D2054" t="s">
        <v>5832</v>
      </c>
      <c r="E2054" t="s">
        <v>2479</v>
      </c>
      <c r="F2054" t="s">
        <v>2482</v>
      </c>
      <c r="G2054" t="s">
        <v>2455</v>
      </c>
      <c r="H2054" t="s">
        <v>54</v>
      </c>
      <c r="I2054" t="s">
        <v>2456</v>
      </c>
      <c r="J2054" t="s">
        <v>2481</v>
      </c>
      <c r="K2054" t="s">
        <v>2481</v>
      </c>
      <c r="L2054" t="s">
        <v>5833</v>
      </c>
      <c r="M2054" t="s">
        <v>2482</v>
      </c>
      <c r="N2054" t="s">
        <v>2455</v>
      </c>
      <c r="O2054" t="s">
        <v>54</v>
      </c>
      <c r="P2054" t="s">
        <v>2456</v>
      </c>
      <c r="Q2054" t="s">
        <v>3270</v>
      </c>
      <c r="R2054" t="s">
        <v>2480</v>
      </c>
    </row>
    <row r="2055" spans="1:18" x14ac:dyDescent="0.25">
      <c r="A2055" s="28" t="str">
        <f t="shared" si="32"/>
        <v>00395439Pikeville Elementary School105 Bailey BlvdPikevilleKY41501</v>
      </c>
      <c r="B2055" s="29" t="s">
        <v>8225</v>
      </c>
      <c r="C2055" t="s">
        <v>3215</v>
      </c>
      <c r="D2055" t="s">
        <v>5834</v>
      </c>
      <c r="E2055" t="s">
        <v>2479</v>
      </c>
      <c r="F2055" t="s">
        <v>2482</v>
      </c>
      <c r="G2055" t="s">
        <v>2455</v>
      </c>
      <c r="H2055" t="s">
        <v>54</v>
      </c>
      <c r="I2055" t="s">
        <v>2456</v>
      </c>
      <c r="J2055" t="s">
        <v>2481</v>
      </c>
      <c r="K2055" t="s">
        <v>2481</v>
      </c>
      <c r="L2055" t="s">
        <v>5833</v>
      </c>
      <c r="M2055" t="s">
        <v>2482</v>
      </c>
      <c r="N2055" t="s">
        <v>2455</v>
      </c>
      <c r="O2055" t="s">
        <v>54</v>
      </c>
      <c r="P2055" t="s">
        <v>2456</v>
      </c>
      <c r="Q2055" t="s">
        <v>3270</v>
      </c>
      <c r="R2055" t="s">
        <v>2480</v>
      </c>
    </row>
    <row r="2056" spans="1:18" x14ac:dyDescent="0.25">
      <c r="A2056" s="28" t="str">
        <f t="shared" si="32"/>
        <v>00395427Pikeville Ind School District148 2nd StPikevilleKY41501</v>
      </c>
      <c r="B2056" s="29" t="s">
        <v>8225</v>
      </c>
      <c r="C2056" t="s">
        <v>3215</v>
      </c>
      <c r="D2056" t="s">
        <v>6511</v>
      </c>
      <c r="E2056" t="s">
        <v>2479</v>
      </c>
      <c r="F2056" t="s">
        <v>3173</v>
      </c>
      <c r="G2056" t="s">
        <v>2455</v>
      </c>
      <c r="H2056" t="s">
        <v>54</v>
      </c>
      <c r="I2056" t="s">
        <v>2456</v>
      </c>
      <c r="J2056" t="s">
        <v>2479</v>
      </c>
      <c r="K2056" t="s">
        <v>2479</v>
      </c>
      <c r="L2056" t="s">
        <v>6510</v>
      </c>
      <c r="M2056" t="s">
        <v>3173</v>
      </c>
      <c r="N2056" t="s">
        <v>2455</v>
      </c>
      <c r="O2056" t="s">
        <v>54</v>
      </c>
      <c r="P2056" t="s">
        <v>2456</v>
      </c>
      <c r="Q2056" t="s">
        <v>3270</v>
      </c>
      <c r="R2056" t="s">
        <v>2478</v>
      </c>
    </row>
    <row r="2057" spans="1:18" x14ac:dyDescent="0.25">
      <c r="A2057" s="28" t="str">
        <f t="shared" si="32"/>
        <v>00395427Pikeville Ind School District148 2nd StPikevilleKY41501</v>
      </c>
      <c r="B2057" s="29" t="s">
        <v>8225</v>
      </c>
      <c r="C2057" t="s">
        <v>3215</v>
      </c>
      <c r="D2057" t="s">
        <v>6512</v>
      </c>
      <c r="E2057" t="s">
        <v>2479</v>
      </c>
      <c r="F2057" t="s">
        <v>3173</v>
      </c>
      <c r="G2057" t="s">
        <v>2455</v>
      </c>
      <c r="H2057" t="s">
        <v>54</v>
      </c>
      <c r="I2057" t="s">
        <v>2456</v>
      </c>
      <c r="J2057" t="s">
        <v>2479</v>
      </c>
      <c r="K2057" t="s">
        <v>2479</v>
      </c>
      <c r="L2057" t="s">
        <v>6510</v>
      </c>
      <c r="M2057" t="s">
        <v>3173</v>
      </c>
      <c r="N2057" t="s">
        <v>2455</v>
      </c>
      <c r="O2057" t="s">
        <v>54</v>
      </c>
      <c r="P2057" t="s">
        <v>2456</v>
      </c>
      <c r="Q2057" t="s">
        <v>3270</v>
      </c>
      <c r="R2057" t="s">
        <v>2478</v>
      </c>
    </row>
    <row r="2058" spans="1:18" x14ac:dyDescent="0.25">
      <c r="A2058" s="28" t="str">
        <f t="shared" si="32"/>
        <v>00395427Pikeville Ind School District148 2nd StPikevilleKY41501</v>
      </c>
      <c r="B2058" s="29" t="s">
        <v>8225</v>
      </c>
      <c r="C2058" t="s">
        <v>3215</v>
      </c>
      <c r="D2058" t="s">
        <v>6513</v>
      </c>
      <c r="E2058" t="s">
        <v>2479</v>
      </c>
      <c r="F2058" t="s">
        <v>3173</v>
      </c>
      <c r="G2058" t="s">
        <v>2455</v>
      </c>
      <c r="H2058" t="s">
        <v>54</v>
      </c>
      <c r="I2058" t="s">
        <v>2456</v>
      </c>
      <c r="J2058" t="s">
        <v>2479</v>
      </c>
      <c r="K2058" t="s">
        <v>2479</v>
      </c>
      <c r="L2058" t="s">
        <v>6510</v>
      </c>
      <c r="M2058" t="s">
        <v>3173</v>
      </c>
      <c r="N2058" t="s">
        <v>2455</v>
      </c>
      <c r="O2058" t="s">
        <v>54</v>
      </c>
      <c r="P2058" t="s">
        <v>2456</v>
      </c>
      <c r="Q2058" t="s">
        <v>3270</v>
      </c>
      <c r="R2058" t="s">
        <v>2478</v>
      </c>
    </row>
    <row r="2059" spans="1:18" x14ac:dyDescent="0.25">
      <c r="A2059" s="28" t="str">
        <f t="shared" si="32"/>
        <v>00395427Pikeville Ind School District120 Championship DrPikevilleKY41501</v>
      </c>
      <c r="B2059" s="29" t="s">
        <v>8225</v>
      </c>
      <c r="C2059" t="s">
        <v>3215</v>
      </c>
      <c r="D2059" t="s">
        <v>6509</v>
      </c>
      <c r="E2059" t="s">
        <v>2479</v>
      </c>
      <c r="F2059" t="s">
        <v>5009</v>
      </c>
      <c r="G2059" t="s">
        <v>2455</v>
      </c>
      <c r="H2059" t="s">
        <v>54</v>
      </c>
      <c r="I2059" t="s">
        <v>2456</v>
      </c>
      <c r="J2059" t="s">
        <v>5008</v>
      </c>
      <c r="K2059" t="s">
        <v>2479</v>
      </c>
      <c r="L2059" t="s">
        <v>6510</v>
      </c>
      <c r="M2059" t="s">
        <v>3173</v>
      </c>
      <c r="N2059" t="s">
        <v>2455</v>
      </c>
      <c r="O2059" t="s">
        <v>54</v>
      </c>
      <c r="P2059" t="s">
        <v>2456</v>
      </c>
      <c r="Q2059" t="s">
        <v>3270</v>
      </c>
      <c r="R2059" t="s">
        <v>2478</v>
      </c>
    </row>
    <row r="2060" spans="1:18" x14ac:dyDescent="0.25">
      <c r="A2060" s="28" t="str">
        <f t="shared" si="32"/>
        <v>00379332Pineville Ind School District401 W Virginia AvePinevilleKY40977</v>
      </c>
      <c r="B2060" s="29" t="s">
        <v>8225</v>
      </c>
      <c r="C2060" t="s">
        <v>3215</v>
      </c>
      <c r="D2060" t="s">
        <v>5907</v>
      </c>
      <c r="E2060" t="s">
        <v>2484</v>
      </c>
      <c r="F2060" t="s">
        <v>2487</v>
      </c>
      <c r="G2060" t="s">
        <v>173</v>
      </c>
      <c r="H2060" t="s">
        <v>54</v>
      </c>
      <c r="I2060" t="s">
        <v>174</v>
      </c>
      <c r="J2060" t="s">
        <v>2486</v>
      </c>
      <c r="K2060" t="s">
        <v>2484</v>
      </c>
      <c r="L2060" t="s">
        <v>5905</v>
      </c>
      <c r="M2060" t="s">
        <v>2487</v>
      </c>
      <c r="N2060" t="s">
        <v>173</v>
      </c>
      <c r="O2060" t="s">
        <v>54</v>
      </c>
      <c r="P2060" t="s">
        <v>174</v>
      </c>
      <c r="Q2060" t="s">
        <v>3260</v>
      </c>
      <c r="R2060" t="s">
        <v>2483</v>
      </c>
    </row>
    <row r="2061" spans="1:18" x14ac:dyDescent="0.25">
      <c r="A2061" s="28" t="str">
        <f t="shared" si="32"/>
        <v>00379332Pineville Ind School District401 W Virginia AvePinevilleKY40977</v>
      </c>
      <c r="B2061" s="29" t="s">
        <v>8225</v>
      </c>
      <c r="C2061" t="s">
        <v>3215</v>
      </c>
      <c r="D2061" t="s">
        <v>5906</v>
      </c>
      <c r="E2061" t="s">
        <v>2484</v>
      </c>
      <c r="F2061" t="s">
        <v>2487</v>
      </c>
      <c r="G2061" t="s">
        <v>173</v>
      </c>
      <c r="H2061" t="s">
        <v>54</v>
      </c>
      <c r="I2061" t="s">
        <v>174</v>
      </c>
      <c r="J2061" t="s">
        <v>5010</v>
      </c>
      <c r="K2061" t="s">
        <v>2484</v>
      </c>
      <c r="L2061" t="s">
        <v>5905</v>
      </c>
      <c r="M2061" t="s">
        <v>2487</v>
      </c>
      <c r="N2061" t="s">
        <v>173</v>
      </c>
      <c r="O2061" t="s">
        <v>54</v>
      </c>
      <c r="P2061" t="s">
        <v>174</v>
      </c>
      <c r="Q2061" t="s">
        <v>3260</v>
      </c>
      <c r="R2061" t="s">
        <v>2483</v>
      </c>
    </row>
    <row r="2062" spans="1:18" x14ac:dyDescent="0.25">
      <c r="A2062" s="28" t="str">
        <f t="shared" si="32"/>
        <v>00379332Pineville Ind School District401 W Virginia AvePinevilleKY40977</v>
      </c>
      <c r="B2062" s="29" t="s">
        <v>8225</v>
      </c>
      <c r="C2062" t="s">
        <v>3215</v>
      </c>
      <c r="D2062" t="s">
        <v>5904</v>
      </c>
      <c r="E2062" t="s">
        <v>2484</v>
      </c>
      <c r="F2062" t="s">
        <v>2487</v>
      </c>
      <c r="G2062" t="s">
        <v>173</v>
      </c>
      <c r="H2062" t="s">
        <v>54</v>
      </c>
      <c r="I2062" t="s">
        <v>174</v>
      </c>
      <c r="J2062" t="s">
        <v>2484</v>
      </c>
      <c r="K2062" t="s">
        <v>2484</v>
      </c>
      <c r="L2062" t="s">
        <v>5905</v>
      </c>
      <c r="M2062" t="s">
        <v>2487</v>
      </c>
      <c r="N2062" t="s">
        <v>173</v>
      </c>
      <c r="O2062" t="s">
        <v>54</v>
      </c>
      <c r="P2062" t="s">
        <v>174</v>
      </c>
      <c r="Q2062" t="s">
        <v>3260</v>
      </c>
      <c r="R2062" t="s">
        <v>2483</v>
      </c>
    </row>
    <row r="2063" spans="1:18" x14ac:dyDescent="0.25">
      <c r="A2063" s="28" t="str">
        <f t="shared" si="32"/>
        <v>00379332Pineville Ind School District401 W Virginia AvePinevilleKY40977</v>
      </c>
      <c r="B2063" s="29" t="s">
        <v>8225</v>
      </c>
      <c r="C2063" t="s">
        <v>3215</v>
      </c>
      <c r="D2063" t="s">
        <v>5908</v>
      </c>
      <c r="E2063" t="s">
        <v>2484</v>
      </c>
      <c r="F2063" t="s">
        <v>2487</v>
      </c>
      <c r="G2063" t="s">
        <v>173</v>
      </c>
      <c r="H2063" t="s">
        <v>54</v>
      </c>
      <c r="I2063" t="s">
        <v>174</v>
      </c>
      <c r="J2063" t="s">
        <v>2484</v>
      </c>
      <c r="K2063" t="s">
        <v>2484</v>
      </c>
      <c r="L2063" t="s">
        <v>5905</v>
      </c>
      <c r="M2063" t="s">
        <v>2487</v>
      </c>
      <c r="N2063" t="s">
        <v>173</v>
      </c>
      <c r="O2063" t="s">
        <v>54</v>
      </c>
      <c r="P2063" t="s">
        <v>174</v>
      </c>
      <c r="Q2063" t="s">
        <v>3260</v>
      </c>
      <c r="R2063" t="s">
        <v>2483</v>
      </c>
    </row>
    <row r="2064" spans="1:18" x14ac:dyDescent="0.25">
      <c r="A2064" s="28" t="str">
        <f t="shared" si="32"/>
        <v>00379332Pineville Ind School District401 W Virginia AvePinevilleKY40977</v>
      </c>
      <c r="B2064" s="29" t="s">
        <v>8225</v>
      </c>
      <c r="C2064" t="s">
        <v>3215</v>
      </c>
      <c r="D2064" t="s">
        <v>5909</v>
      </c>
      <c r="E2064" t="s">
        <v>2484</v>
      </c>
      <c r="F2064" t="s">
        <v>2487</v>
      </c>
      <c r="G2064" t="s">
        <v>173</v>
      </c>
      <c r="H2064" t="s">
        <v>54</v>
      </c>
      <c r="I2064" t="s">
        <v>174</v>
      </c>
      <c r="J2064" t="s">
        <v>2484</v>
      </c>
      <c r="K2064" t="s">
        <v>2484</v>
      </c>
      <c r="L2064" t="s">
        <v>5905</v>
      </c>
      <c r="M2064" t="s">
        <v>2487</v>
      </c>
      <c r="N2064" t="s">
        <v>173</v>
      </c>
      <c r="O2064" t="s">
        <v>54</v>
      </c>
      <c r="P2064" t="s">
        <v>174</v>
      </c>
      <c r="Q2064" t="s">
        <v>3260</v>
      </c>
      <c r="R2064" t="s">
        <v>2483</v>
      </c>
    </row>
    <row r="2065" spans="1:18" x14ac:dyDescent="0.25">
      <c r="A2065" s="28" t="str">
        <f t="shared" si="32"/>
        <v>00395453Powell Co School District4901 Main StStantonKY40312</v>
      </c>
      <c r="B2065" s="29" t="s">
        <v>8225</v>
      </c>
      <c r="C2065" t="s">
        <v>3215</v>
      </c>
      <c r="D2065" t="s">
        <v>5569</v>
      </c>
      <c r="E2065" t="s">
        <v>2489</v>
      </c>
      <c r="F2065" t="s">
        <v>2496</v>
      </c>
      <c r="G2065" t="s">
        <v>2492</v>
      </c>
      <c r="H2065" t="s">
        <v>54</v>
      </c>
      <c r="I2065" t="s">
        <v>2498</v>
      </c>
      <c r="J2065" t="s">
        <v>2495</v>
      </c>
      <c r="K2065" t="s">
        <v>2489</v>
      </c>
      <c r="L2065" t="s">
        <v>5568</v>
      </c>
      <c r="M2065" t="s">
        <v>5017</v>
      </c>
      <c r="N2065" t="s">
        <v>2497</v>
      </c>
      <c r="O2065" t="s">
        <v>54</v>
      </c>
      <c r="P2065" t="s">
        <v>2493</v>
      </c>
      <c r="Q2065" t="s">
        <v>3300</v>
      </c>
      <c r="R2065" t="s">
        <v>2488</v>
      </c>
    </row>
    <row r="2066" spans="1:18" x14ac:dyDescent="0.25">
      <c r="A2066" s="28" t="str">
        <f t="shared" si="32"/>
        <v>00395453Powell Co School DistrictPo Box 430StantonKY40380</v>
      </c>
      <c r="B2066" s="29" t="s">
        <v>8225</v>
      </c>
      <c r="C2066" t="s">
        <v>3215</v>
      </c>
      <c r="D2066" t="s">
        <v>5571</v>
      </c>
      <c r="E2066" t="s">
        <v>2489</v>
      </c>
      <c r="F2066" t="s">
        <v>5017</v>
      </c>
      <c r="G2066" t="s">
        <v>2492</v>
      </c>
      <c r="H2066" t="s">
        <v>54</v>
      </c>
      <c r="I2066" t="s">
        <v>2493</v>
      </c>
      <c r="J2066" t="s">
        <v>5016</v>
      </c>
      <c r="K2066" t="s">
        <v>2489</v>
      </c>
      <c r="L2066" t="s">
        <v>5568</v>
      </c>
      <c r="M2066" t="s">
        <v>5017</v>
      </c>
      <c r="N2066" t="s">
        <v>2492</v>
      </c>
      <c r="O2066" t="s">
        <v>54</v>
      </c>
      <c r="P2066" t="s">
        <v>2493</v>
      </c>
      <c r="Q2066" t="s">
        <v>3300</v>
      </c>
      <c r="R2066" t="s">
        <v>2488</v>
      </c>
    </row>
    <row r="2067" spans="1:18" x14ac:dyDescent="0.25">
      <c r="A2067" s="28" t="str">
        <f t="shared" si="32"/>
        <v>00395453Powell Co School District700 W College AveStantonKY40380</v>
      </c>
      <c r="B2067" s="29" t="s">
        <v>8225</v>
      </c>
      <c r="C2067" t="s">
        <v>3215</v>
      </c>
      <c r="D2067" t="s">
        <v>5570</v>
      </c>
      <c r="E2067" t="s">
        <v>2489</v>
      </c>
      <c r="F2067" t="s">
        <v>5014</v>
      </c>
      <c r="G2067" t="s">
        <v>2492</v>
      </c>
      <c r="H2067" t="s">
        <v>54</v>
      </c>
      <c r="I2067" t="s">
        <v>2493</v>
      </c>
      <c r="J2067" t="s">
        <v>5013</v>
      </c>
      <c r="K2067" t="s">
        <v>2489</v>
      </c>
      <c r="L2067" t="s">
        <v>5568</v>
      </c>
      <c r="M2067" t="s">
        <v>5017</v>
      </c>
      <c r="N2067" t="s">
        <v>2492</v>
      </c>
      <c r="O2067" t="s">
        <v>54</v>
      </c>
      <c r="P2067" t="s">
        <v>2493</v>
      </c>
      <c r="Q2067" t="s">
        <v>3300</v>
      </c>
      <c r="R2067" t="s">
        <v>2488</v>
      </c>
    </row>
    <row r="2068" spans="1:18" x14ac:dyDescent="0.25">
      <c r="A2068" s="28" t="str">
        <f t="shared" si="32"/>
        <v>00395453Powell Co School District770 W College AveStantonKY40380</v>
      </c>
      <c r="B2068" s="29" t="s">
        <v>8225</v>
      </c>
      <c r="C2068" t="s">
        <v>3215</v>
      </c>
      <c r="D2068" t="s">
        <v>5573</v>
      </c>
      <c r="E2068" t="s">
        <v>2489</v>
      </c>
      <c r="F2068" t="s">
        <v>5012</v>
      </c>
      <c r="G2068" t="s">
        <v>2492</v>
      </c>
      <c r="H2068" t="s">
        <v>54</v>
      </c>
      <c r="I2068" t="s">
        <v>2493</v>
      </c>
      <c r="J2068" t="s">
        <v>5011</v>
      </c>
      <c r="K2068" t="s">
        <v>2489</v>
      </c>
      <c r="L2068" t="s">
        <v>5568</v>
      </c>
      <c r="M2068" t="s">
        <v>5017</v>
      </c>
      <c r="N2068" t="s">
        <v>2492</v>
      </c>
      <c r="O2068" t="s">
        <v>54</v>
      </c>
      <c r="P2068" t="s">
        <v>2493</v>
      </c>
      <c r="Q2068" t="s">
        <v>3300</v>
      </c>
      <c r="R2068" t="s">
        <v>2488</v>
      </c>
    </row>
    <row r="2069" spans="1:18" x14ac:dyDescent="0.25">
      <c r="A2069" s="28" t="str">
        <f t="shared" si="32"/>
        <v>00395453Powell Co School DistrictPo Box 430StantonKY40380</v>
      </c>
      <c r="B2069" s="29" t="s">
        <v>8225</v>
      </c>
      <c r="C2069" t="s">
        <v>3215</v>
      </c>
      <c r="D2069" t="s">
        <v>5567</v>
      </c>
      <c r="E2069" t="s">
        <v>2489</v>
      </c>
      <c r="F2069" t="s">
        <v>5017</v>
      </c>
      <c r="G2069" t="s">
        <v>2492</v>
      </c>
      <c r="H2069" t="s">
        <v>54</v>
      </c>
      <c r="I2069" t="s">
        <v>2493</v>
      </c>
      <c r="J2069" t="s">
        <v>2489</v>
      </c>
      <c r="K2069" t="s">
        <v>2489</v>
      </c>
      <c r="L2069" t="s">
        <v>5568</v>
      </c>
      <c r="M2069" t="s">
        <v>5017</v>
      </c>
      <c r="N2069" t="s">
        <v>2492</v>
      </c>
      <c r="O2069" t="s">
        <v>54</v>
      </c>
      <c r="P2069" t="s">
        <v>2493</v>
      </c>
      <c r="Q2069" t="s">
        <v>3300</v>
      </c>
      <c r="R2069" t="s">
        <v>2488</v>
      </c>
    </row>
    <row r="2070" spans="1:18" x14ac:dyDescent="0.25">
      <c r="A2070" s="28" t="str">
        <f t="shared" si="32"/>
        <v>00395453Powell Co School DistrictPo Box 430StantonKY40380</v>
      </c>
      <c r="B2070" s="29" t="s">
        <v>8225</v>
      </c>
      <c r="C2070" t="s">
        <v>3215</v>
      </c>
      <c r="D2070" t="s">
        <v>5572</v>
      </c>
      <c r="E2070" t="s">
        <v>2489</v>
      </c>
      <c r="F2070" t="s">
        <v>5017</v>
      </c>
      <c r="G2070" t="s">
        <v>2492</v>
      </c>
      <c r="H2070" t="s">
        <v>54</v>
      </c>
      <c r="I2070" t="s">
        <v>2493</v>
      </c>
      <c r="J2070" t="s">
        <v>2489</v>
      </c>
      <c r="K2070" t="s">
        <v>2489</v>
      </c>
      <c r="L2070" t="s">
        <v>5568</v>
      </c>
      <c r="M2070" t="s">
        <v>5017</v>
      </c>
      <c r="N2070" t="s">
        <v>2492</v>
      </c>
      <c r="O2070" t="s">
        <v>54</v>
      </c>
      <c r="P2070" t="s">
        <v>2493</v>
      </c>
      <c r="Q2070" t="s">
        <v>3300</v>
      </c>
      <c r="R2070" t="s">
        <v>2488</v>
      </c>
    </row>
    <row r="2071" spans="1:18" x14ac:dyDescent="0.25">
      <c r="A2071" s="28" t="str">
        <f t="shared" si="32"/>
        <v>00395453Powell Co School DistrictPo Box 430StantonKY40380</v>
      </c>
      <c r="B2071" s="29" t="s">
        <v>8225</v>
      </c>
      <c r="C2071" t="s">
        <v>3215</v>
      </c>
      <c r="D2071" t="s">
        <v>5574</v>
      </c>
      <c r="E2071" t="s">
        <v>2489</v>
      </c>
      <c r="F2071" t="s">
        <v>5017</v>
      </c>
      <c r="G2071" t="s">
        <v>2492</v>
      </c>
      <c r="H2071" t="s">
        <v>54</v>
      </c>
      <c r="I2071" t="s">
        <v>2493</v>
      </c>
      <c r="J2071" t="s">
        <v>2489</v>
      </c>
      <c r="K2071" t="s">
        <v>2489</v>
      </c>
      <c r="L2071" t="s">
        <v>5568</v>
      </c>
      <c r="M2071" t="s">
        <v>5017</v>
      </c>
      <c r="N2071" t="s">
        <v>2492</v>
      </c>
      <c r="O2071" t="s">
        <v>54</v>
      </c>
      <c r="P2071" t="s">
        <v>2493</v>
      </c>
      <c r="Q2071" t="s">
        <v>3300</v>
      </c>
      <c r="R2071" t="s">
        <v>2488</v>
      </c>
    </row>
    <row r="2072" spans="1:18" x14ac:dyDescent="0.25">
      <c r="A2072" s="28" t="str">
        <f t="shared" si="32"/>
        <v>00395453Powell Co School DistrictPo Box 430StantonKY40380</v>
      </c>
      <c r="B2072" s="29" t="s">
        <v>8225</v>
      </c>
      <c r="C2072" t="s">
        <v>3215</v>
      </c>
      <c r="D2072" t="s">
        <v>5575</v>
      </c>
      <c r="E2072" t="s">
        <v>2489</v>
      </c>
      <c r="F2072" t="s">
        <v>5017</v>
      </c>
      <c r="G2072" t="s">
        <v>2492</v>
      </c>
      <c r="H2072" t="s">
        <v>54</v>
      </c>
      <c r="I2072" t="s">
        <v>2493</v>
      </c>
      <c r="J2072" t="s">
        <v>2489</v>
      </c>
      <c r="K2072" t="s">
        <v>2489</v>
      </c>
      <c r="L2072" t="s">
        <v>5568</v>
      </c>
      <c r="M2072" t="s">
        <v>5017</v>
      </c>
      <c r="N2072" t="s">
        <v>2492</v>
      </c>
      <c r="O2072" t="s">
        <v>54</v>
      </c>
      <c r="P2072" t="s">
        <v>2493</v>
      </c>
      <c r="Q2072" t="s">
        <v>3300</v>
      </c>
      <c r="R2072" t="s">
        <v>2488</v>
      </c>
    </row>
    <row r="2073" spans="1:18" x14ac:dyDescent="0.25">
      <c r="A2073" s="28" t="str">
        <f t="shared" si="32"/>
        <v>00395518Pulaski Co Schools435 E Lakeshore DrSomersetKY42519</v>
      </c>
      <c r="B2073" s="29" t="s">
        <v>8225</v>
      </c>
      <c r="C2073" t="s">
        <v>3215</v>
      </c>
      <c r="D2073" t="s">
        <v>6075</v>
      </c>
      <c r="E2073" t="s">
        <v>2502</v>
      </c>
      <c r="F2073" t="s">
        <v>2505</v>
      </c>
      <c r="G2073" t="s">
        <v>2520</v>
      </c>
      <c r="H2073" t="s">
        <v>54</v>
      </c>
      <c r="I2073" t="s">
        <v>2507</v>
      </c>
      <c r="J2073" t="s">
        <v>2504</v>
      </c>
      <c r="K2073" t="s">
        <v>2502</v>
      </c>
      <c r="L2073" t="s">
        <v>6056</v>
      </c>
      <c r="M2073" t="s">
        <v>5323</v>
      </c>
      <c r="N2073" t="s">
        <v>2506</v>
      </c>
      <c r="O2073" t="s">
        <v>54</v>
      </c>
      <c r="P2073" t="s">
        <v>5324</v>
      </c>
      <c r="Q2073" t="s">
        <v>3318</v>
      </c>
      <c r="R2073" t="s">
        <v>2501</v>
      </c>
    </row>
    <row r="2074" spans="1:18" x14ac:dyDescent="0.25">
      <c r="A2074" s="28" t="str">
        <f t="shared" si="32"/>
        <v>00395520Burnside Elementary School435 E Lakeshore DrBurnsideKY42519</v>
      </c>
      <c r="B2074" s="29" t="s">
        <v>8225</v>
      </c>
      <c r="C2074" t="s">
        <v>3215</v>
      </c>
      <c r="D2074" t="s">
        <v>5910</v>
      </c>
      <c r="E2074" t="s">
        <v>2502</v>
      </c>
      <c r="F2074" t="s">
        <v>2505</v>
      </c>
      <c r="G2074" t="s">
        <v>2506</v>
      </c>
      <c r="H2074" t="s">
        <v>54</v>
      </c>
      <c r="I2074" t="s">
        <v>2507</v>
      </c>
      <c r="J2074" t="s">
        <v>2504</v>
      </c>
      <c r="K2074" t="s">
        <v>2504</v>
      </c>
      <c r="L2074" t="s">
        <v>5911</v>
      </c>
      <c r="M2074" t="s">
        <v>2505</v>
      </c>
      <c r="N2074" t="s">
        <v>2506</v>
      </c>
      <c r="O2074" t="s">
        <v>54</v>
      </c>
      <c r="P2074" t="s">
        <v>2507</v>
      </c>
      <c r="Q2074" t="s">
        <v>3318</v>
      </c>
      <c r="R2074" t="s">
        <v>2503</v>
      </c>
    </row>
    <row r="2075" spans="1:18" x14ac:dyDescent="0.25">
      <c r="A2075" s="28" t="str">
        <f t="shared" si="32"/>
        <v>00395518Pulaski Co Schools285 W Highway 70SomersetKY42567</v>
      </c>
      <c r="B2075" s="29" t="s">
        <v>8225</v>
      </c>
      <c r="C2075" t="s">
        <v>3215</v>
      </c>
      <c r="D2075" t="s">
        <v>6071</v>
      </c>
      <c r="E2075" t="s">
        <v>2502</v>
      </c>
      <c r="F2075" t="s">
        <v>2510</v>
      </c>
      <c r="G2075" t="s">
        <v>2520</v>
      </c>
      <c r="H2075" t="s">
        <v>54</v>
      </c>
      <c r="I2075" t="s">
        <v>2512</v>
      </c>
      <c r="J2075" t="s">
        <v>2509</v>
      </c>
      <c r="K2075" t="s">
        <v>2502</v>
      </c>
      <c r="L2075" t="s">
        <v>6056</v>
      </c>
      <c r="M2075" t="s">
        <v>5323</v>
      </c>
      <c r="N2075" t="s">
        <v>2511</v>
      </c>
      <c r="O2075" t="s">
        <v>54</v>
      </c>
      <c r="P2075" t="s">
        <v>5324</v>
      </c>
      <c r="Q2075" t="s">
        <v>3318</v>
      </c>
      <c r="R2075" t="s">
        <v>2501</v>
      </c>
    </row>
    <row r="2076" spans="1:18" x14ac:dyDescent="0.25">
      <c r="A2076" s="28" t="str">
        <f t="shared" si="32"/>
        <v>00395544Eubank Elementary School285 W Highway 70EubankKY42567</v>
      </c>
      <c r="B2076" s="29" t="s">
        <v>8225</v>
      </c>
      <c r="C2076" t="s">
        <v>3215</v>
      </c>
      <c r="D2076" t="s">
        <v>6192</v>
      </c>
      <c r="E2076" t="s">
        <v>2502</v>
      </c>
      <c r="F2076" t="s">
        <v>2510</v>
      </c>
      <c r="G2076" t="s">
        <v>2511</v>
      </c>
      <c r="H2076" t="s">
        <v>54</v>
      </c>
      <c r="I2076" t="s">
        <v>2512</v>
      </c>
      <c r="J2076" t="s">
        <v>2509</v>
      </c>
      <c r="K2076" t="s">
        <v>2509</v>
      </c>
      <c r="L2076" t="s">
        <v>6193</v>
      </c>
      <c r="M2076" t="s">
        <v>2510</v>
      </c>
      <c r="N2076" t="s">
        <v>2511</v>
      </c>
      <c r="O2076" t="s">
        <v>54</v>
      </c>
      <c r="P2076" t="s">
        <v>2512</v>
      </c>
      <c r="Q2076" t="s">
        <v>3318</v>
      </c>
      <c r="R2076" t="s">
        <v>2508</v>
      </c>
    </row>
    <row r="2077" spans="1:18" x14ac:dyDescent="0.25">
      <c r="A2077" s="28" t="str">
        <f t="shared" si="32"/>
        <v>00395518Pulaski Co Schools222 Langdon StSomersetKY42501</v>
      </c>
      <c r="B2077" s="29" t="s">
        <v>8225</v>
      </c>
      <c r="C2077" t="s">
        <v>3215</v>
      </c>
      <c r="D2077" t="s">
        <v>6079</v>
      </c>
      <c r="E2077" t="s">
        <v>2502</v>
      </c>
      <c r="F2077" t="s">
        <v>6081</v>
      </c>
      <c r="G2077" t="s">
        <v>2520</v>
      </c>
      <c r="H2077" t="s">
        <v>54</v>
      </c>
      <c r="I2077" t="s">
        <v>2532</v>
      </c>
      <c r="J2077" t="s">
        <v>6080</v>
      </c>
      <c r="K2077" t="s">
        <v>2502</v>
      </c>
      <c r="L2077" t="s">
        <v>6056</v>
      </c>
      <c r="M2077" t="s">
        <v>5323</v>
      </c>
      <c r="N2077" t="s">
        <v>2520</v>
      </c>
      <c r="O2077" t="s">
        <v>54</v>
      </c>
      <c r="P2077" t="s">
        <v>5324</v>
      </c>
      <c r="Q2077" t="s">
        <v>3318</v>
      </c>
      <c r="R2077" t="s">
        <v>2501</v>
      </c>
    </row>
    <row r="2078" spans="1:18" x14ac:dyDescent="0.25">
      <c r="A2078" s="28" t="str">
        <f t="shared" si="32"/>
        <v>00395518Pulaski Co Schools240 Highway 196SomersetKY42544</v>
      </c>
      <c r="B2078" s="29" t="s">
        <v>8225</v>
      </c>
      <c r="C2078" t="s">
        <v>3215</v>
      </c>
      <c r="D2078" t="s">
        <v>6076</v>
      </c>
      <c r="E2078" t="s">
        <v>2502</v>
      </c>
      <c r="F2078" t="s">
        <v>2515</v>
      </c>
      <c r="G2078" t="s">
        <v>2520</v>
      </c>
      <c r="H2078" t="s">
        <v>54</v>
      </c>
      <c r="I2078" t="s">
        <v>2517</v>
      </c>
      <c r="J2078" t="s">
        <v>2514</v>
      </c>
      <c r="K2078" t="s">
        <v>2502</v>
      </c>
      <c r="L2078" t="s">
        <v>6056</v>
      </c>
      <c r="M2078" t="s">
        <v>5323</v>
      </c>
      <c r="N2078" t="s">
        <v>2516</v>
      </c>
      <c r="O2078" t="s">
        <v>54</v>
      </c>
      <c r="P2078" t="s">
        <v>5324</v>
      </c>
      <c r="Q2078" t="s">
        <v>3318</v>
      </c>
      <c r="R2078" t="s">
        <v>2501</v>
      </c>
    </row>
    <row r="2079" spans="1:18" x14ac:dyDescent="0.25">
      <c r="A2079" s="28" t="str">
        <f t="shared" si="32"/>
        <v>00395594Nancy Elementary School240 Highway 196NancyKY42544</v>
      </c>
      <c r="B2079" s="29" t="s">
        <v>8225</v>
      </c>
      <c r="C2079" t="s">
        <v>3215</v>
      </c>
      <c r="D2079" t="s">
        <v>5564</v>
      </c>
      <c r="E2079" t="s">
        <v>2502</v>
      </c>
      <c r="F2079" t="s">
        <v>2515</v>
      </c>
      <c r="G2079" t="s">
        <v>2516</v>
      </c>
      <c r="H2079" t="s">
        <v>54</v>
      </c>
      <c r="I2079" t="s">
        <v>2517</v>
      </c>
      <c r="J2079" t="s">
        <v>2514</v>
      </c>
      <c r="K2079" t="s">
        <v>2514</v>
      </c>
      <c r="L2079" t="s">
        <v>5565</v>
      </c>
      <c r="M2079" t="s">
        <v>2515</v>
      </c>
      <c r="N2079" t="s">
        <v>2516</v>
      </c>
      <c r="O2079" t="s">
        <v>54</v>
      </c>
      <c r="P2079" t="s">
        <v>2517</v>
      </c>
      <c r="Q2079" t="s">
        <v>3318</v>
      </c>
      <c r="R2079" t="s">
        <v>2513</v>
      </c>
    </row>
    <row r="2080" spans="1:18" x14ac:dyDescent="0.25">
      <c r="A2080" s="28" t="str">
        <f t="shared" si="32"/>
        <v>00395594Nancy Elementary School240 Highway 196NancyKY42544</v>
      </c>
      <c r="B2080" s="29" t="s">
        <v>8225</v>
      </c>
      <c r="C2080" t="s">
        <v>3215</v>
      </c>
      <c r="D2080" t="s">
        <v>5566</v>
      </c>
      <c r="E2080" t="s">
        <v>2502</v>
      </c>
      <c r="F2080" t="s">
        <v>2515</v>
      </c>
      <c r="G2080" t="s">
        <v>2516</v>
      </c>
      <c r="H2080" t="s">
        <v>54</v>
      </c>
      <c r="I2080" t="s">
        <v>2517</v>
      </c>
      <c r="J2080" t="s">
        <v>2514</v>
      </c>
      <c r="K2080" t="s">
        <v>2514</v>
      </c>
      <c r="L2080" t="s">
        <v>5565</v>
      </c>
      <c r="M2080" t="s">
        <v>2515</v>
      </c>
      <c r="N2080" t="s">
        <v>2516</v>
      </c>
      <c r="O2080" t="s">
        <v>54</v>
      </c>
      <c r="P2080" t="s">
        <v>2517</v>
      </c>
      <c r="Q2080" t="s">
        <v>3318</v>
      </c>
      <c r="R2080" t="s">
        <v>2513</v>
      </c>
    </row>
    <row r="2081" spans="1:18" x14ac:dyDescent="0.25">
      <c r="A2081" s="28" t="str">
        <f t="shared" si="32"/>
        <v>00395661Northern Elementary School6155 Highway 39SomersetKY42503</v>
      </c>
      <c r="B2081" s="29" t="s">
        <v>8225</v>
      </c>
      <c r="C2081" t="s">
        <v>3215</v>
      </c>
      <c r="D2081" t="s">
        <v>6563</v>
      </c>
      <c r="E2081" t="s">
        <v>2502</v>
      </c>
      <c r="F2081" t="s">
        <v>2519</v>
      </c>
      <c r="G2081" t="s">
        <v>2520</v>
      </c>
      <c r="H2081" t="s">
        <v>54</v>
      </c>
      <c r="I2081" t="s">
        <v>2521</v>
      </c>
      <c r="J2081" t="s">
        <v>851</v>
      </c>
      <c r="K2081" t="s">
        <v>851</v>
      </c>
      <c r="L2081" t="s">
        <v>6564</v>
      </c>
      <c r="M2081" t="s">
        <v>2519</v>
      </c>
      <c r="N2081" t="s">
        <v>2520</v>
      </c>
      <c r="O2081" t="s">
        <v>54</v>
      </c>
      <c r="P2081" t="s">
        <v>2521</v>
      </c>
      <c r="Q2081" t="s">
        <v>3318</v>
      </c>
      <c r="R2081" t="s">
        <v>2518</v>
      </c>
    </row>
    <row r="2082" spans="1:18" x14ac:dyDescent="0.25">
      <c r="A2082" s="28" t="str">
        <f t="shared" si="32"/>
        <v>00395518Pulaski Co Schools6155 Highway 39SomersetKY42503</v>
      </c>
      <c r="B2082" s="29" t="s">
        <v>8225</v>
      </c>
      <c r="C2082" t="s">
        <v>3215</v>
      </c>
      <c r="D2082" t="s">
        <v>6060</v>
      </c>
      <c r="E2082" t="s">
        <v>2502</v>
      </c>
      <c r="F2082" t="s">
        <v>2519</v>
      </c>
      <c r="G2082" t="s">
        <v>2520</v>
      </c>
      <c r="H2082" t="s">
        <v>54</v>
      </c>
      <c r="I2082" t="s">
        <v>2521</v>
      </c>
      <c r="J2082" t="s">
        <v>851</v>
      </c>
      <c r="K2082" t="s">
        <v>2502</v>
      </c>
      <c r="L2082" t="s">
        <v>6056</v>
      </c>
      <c r="M2082" t="s">
        <v>5323</v>
      </c>
      <c r="N2082" t="s">
        <v>2520</v>
      </c>
      <c r="O2082" t="s">
        <v>54</v>
      </c>
      <c r="P2082" t="s">
        <v>5324</v>
      </c>
      <c r="Q2082" t="s">
        <v>3318</v>
      </c>
      <c r="R2082" t="s">
        <v>2501</v>
      </c>
    </row>
    <row r="2083" spans="1:18" x14ac:dyDescent="0.25">
      <c r="A2083" s="28" t="str">
        <f t="shared" si="32"/>
        <v>00395518Pulaski Co Schools650 Oak Leaf LnSomersetKY42503</v>
      </c>
      <c r="B2083" s="29" t="s">
        <v>8225</v>
      </c>
      <c r="C2083" t="s">
        <v>3215</v>
      </c>
      <c r="D2083" t="s">
        <v>6059</v>
      </c>
      <c r="E2083" t="s">
        <v>2502</v>
      </c>
      <c r="F2083" t="s">
        <v>5030</v>
      </c>
      <c r="G2083" t="s">
        <v>2520</v>
      </c>
      <c r="H2083" t="s">
        <v>54</v>
      </c>
      <c r="I2083" t="s">
        <v>2521</v>
      </c>
      <c r="J2083" t="s">
        <v>5029</v>
      </c>
      <c r="K2083" t="s">
        <v>2502</v>
      </c>
      <c r="L2083" t="s">
        <v>6056</v>
      </c>
      <c r="M2083" t="s">
        <v>5323</v>
      </c>
      <c r="N2083" t="s">
        <v>2520</v>
      </c>
      <c r="O2083" t="s">
        <v>54</v>
      </c>
      <c r="P2083" t="s">
        <v>5324</v>
      </c>
      <c r="Q2083" t="s">
        <v>3318</v>
      </c>
      <c r="R2083" t="s">
        <v>2501</v>
      </c>
    </row>
    <row r="2084" spans="1:18" x14ac:dyDescent="0.25">
      <c r="A2084" s="28" t="str">
        <f t="shared" si="32"/>
        <v>00395518Pulaski Co Schools1755 Wtlo RdSomersetKY42503</v>
      </c>
      <c r="B2084" s="29" t="s">
        <v>8225</v>
      </c>
      <c r="C2084" t="s">
        <v>3215</v>
      </c>
      <c r="D2084" t="s">
        <v>6067</v>
      </c>
      <c r="E2084" t="s">
        <v>2502</v>
      </c>
      <c r="F2084" t="s">
        <v>2524</v>
      </c>
      <c r="G2084" t="s">
        <v>2520</v>
      </c>
      <c r="H2084" t="s">
        <v>54</v>
      </c>
      <c r="I2084" t="s">
        <v>2521</v>
      </c>
      <c r="J2084" t="s">
        <v>2523</v>
      </c>
      <c r="K2084" t="s">
        <v>2502</v>
      </c>
      <c r="L2084" t="s">
        <v>6056</v>
      </c>
      <c r="M2084" t="s">
        <v>5323</v>
      </c>
      <c r="N2084" t="s">
        <v>2520</v>
      </c>
      <c r="O2084" t="s">
        <v>54</v>
      </c>
      <c r="P2084" t="s">
        <v>5324</v>
      </c>
      <c r="Q2084" t="s">
        <v>3318</v>
      </c>
      <c r="R2084" t="s">
        <v>2501</v>
      </c>
    </row>
    <row r="2085" spans="1:18" x14ac:dyDescent="0.25">
      <c r="A2085" s="28" t="str">
        <f t="shared" si="32"/>
        <v>04285458Oak Hill Elementary School1755 Wtlo RdSomersetKY42503</v>
      </c>
      <c r="B2085" s="29" t="s">
        <v>8225</v>
      </c>
      <c r="C2085" t="s">
        <v>3215</v>
      </c>
      <c r="D2085" t="s">
        <v>6088</v>
      </c>
      <c r="E2085" t="s">
        <v>2502</v>
      </c>
      <c r="F2085" t="s">
        <v>2524</v>
      </c>
      <c r="G2085" t="s">
        <v>2520</v>
      </c>
      <c r="H2085" t="s">
        <v>54</v>
      </c>
      <c r="I2085" t="s">
        <v>2521</v>
      </c>
      <c r="J2085" t="s">
        <v>2523</v>
      </c>
      <c r="K2085" t="s">
        <v>2523</v>
      </c>
      <c r="L2085" t="s">
        <v>6089</v>
      </c>
      <c r="M2085" t="s">
        <v>2524</v>
      </c>
      <c r="N2085" t="s">
        <v>2520</v>
      </c>
      <c r="O2085" t="s">
        <v>54</v>
      </c>
      <c r="P2085" t="s">
        <v>2521</v>
      </c>
      <c r="Q2085" t="s">
        <v>3318</v>
      </c>
      <c r="R2085" t="s">
        <v>2522</v>
      </c>
    </row>
    <row r="2086" spans="1:18" x14ac:dyDescent="0.25">
      <c r="A2086" s="28" t="str">
        <f t="shared" si="32"/>
        <v>00395518Pulaski Co Schools511 E University DrSomersetKY42503</v>
      </c>
      <c r="B2086" s="29" t="s">
        <v>8225</v>
      </c>
      <c r="C2086" t="s">
        <v>3215</v>
      </c>
      <c r="D2086" t="s">
        <v>6063</v>
      </c>
      <c r="E2086" t="s">
        <v>2502</v>
      </c>
      <c r="F2086" t="s">
        <v>5019</v>
      </c>
      <c r="G2086" t="s">
        <v>2520</v>
      </c>
      <c r="H2086" t="s">
        <v>54</v>
      </c>
      <c r="I2086" t="s">
        <v>2521</v>
      </c>
      <c r="J2086" t="s">
        <v>5018</v>
      </c>
      <c r="K2086" t="s">
        <v>2502</v>
      </c>
      <c r="L2086" t="s">
        <v>6056</v>
      </c>
      <c r="M2086" t="s">
        <v>5323</v>
      </c>
      <c r="N2086" t="s">
        <v>2520</v>
      </c>
      <c r="O2086" t="s">
        <v>54</v>
      </c>
      <c r="P2086" t="s">
        <v>5324</v>
      </c>
      <c r="Q2086" t="s">
        <v>3318</v>
      </c>
      <c r="R2086" t="s">
        <v>2501</v>
      </c>
    </row>
    <row r="2087" spans="1:18" x14ac:dyDescent="0.25">
      <c r="A2087" s="28" t="str">
        <f t="shared" si="32"/>
        <v>00395518Pulaski Co SchoolsPo Box 1055SomersetKY42502</v>
      </c>
      <c r="B2087" s="29" t="s">
        <v>8225</v>
      </c>
      <c r="C2087" t="s">
        <v>3215</v>
      </c>
      <c r="D2087" t="s">
        <v>6055</v>
      </c>
      <c r="E2087" t="s">
        <v>2502</v>
      </c>
      <c r="F2087" t="s">
        <v>5323</v>
      </c>
      <c r="G2087" t="s">
        <v>2520</v>
      </c>
      <c r="H2087" t="s">
        <v>54</v>
      </c>
      <c r="I2087" t="s">
        <v>5324</v>
      </c>
      <c r="J2087" t="s">
        <v>2502</v>
      </c>
      <c r="K2087" t="s">
        <v>2502</v>
      </c>
      <c r="L2087" t="s">
        <v>6056</v>
      </c>
      <c r="M2087" t="s">
        <v>5323</v>
      </c>
      <c r="N2087" t="s">
        <v>2520</v>
      </c>
      <c r="O2087" t="s">
        <v>54</v>
      </c>
      <c r="P2087" t="s">
        <v>5324</v>
      </c>
      <c r="Q2087" t="s">
        <v>3318</v>
      </c>
      <c r="R2087" t="s">
        <v>2501</v>
      </c>
    </row>
    <row r="2088" spans="1:18" x14ac:dyDescent="0.25">
      <c r="A2088" s="28" t="str">
        <f t="shared" si="32"/>
        <v>00395518Pulaski Co SchoolsPo Box 1055SomersetKY42502</v>
      </c>
      <c r="B2088" s="29" t="s">
        <v>8225</v>
      </c>
      <c r="C2088" t="s">
        <v>3215</v>
      </c>
      <c r="D2088" t="s">
        <v>6057</v>
      </c>
      <c r="E2088" t="s">
        <v>2502</v>
      </c>
      <c r="F2088" t="s">
        <v>5323</v>
      </c>
      <c r="G2088" t="s">
        <v>2520</v>
      </c>
      <c r="H2088" t="s">
        <v>54</v>
      </c>
      <c r="I2088" t="s">
        <v>5324</v>
      </c>
      <c r="J2088" t="s">
        <v>2502</v>
      </c>
      <c r="K2088" t="s">
        <v>2502</v>
      </c>
      <c r="L2088" t="s">
        <v>6056</v>
      </c>
      <c r="M2088" t="s">
        <v>5323</v>
      </c>
      <c r="N2088" t="s">
        <v>2520</v>
      </c>
      <c r="O2088" t="s">
        <v>54</v>
      </c>
      <c r="P2088" t="s">
        <v>5324</v>
      </c>
      <c r="Q2088" t="s">
        <v>3318</v>
      </c>
      <c r="R2088" t="s">
        <v>2501</v>
      </c>
    </row>
    <row r="2089" spans="1:18" x14ac:dyDescent="0.25">
      <c r="A2089" s="28" t="str">
        <f t="shared" si="32"/>
        <v>00395518Pulaski Co SchoolsPo Box 1055SomersetKY42502</v>
      </c>
      <c r="B2089" s="29" t="s">
        <v>8225</v>
      </c>
      <c r="C2089" t="s">
        <v>3215</v>
      </c>
      <c r="D2089" t="s">
        <v>6061</v>
      </c>
      <c r="E2089" t="s">
        <v>2502</v>
      </c>
      <c r="F2089" t="s">
        <v>5323</v>
      </c>
      <c r="G2089" t="s">
        <v>2520</v>
      </c>
      <c r="H2089" t="s">
        <v>54</v>
      </c>
      <c r="I2089" t="s">
        <v>5324</v>
      </c>
      <c r="J2089" t="s">
        <v>2502</v>
      </c>
      <c r="K2089" t="s">
        <v>2502</v>
      </c>
      <c r="L2089" t="s">
        <v>6056</v>
      </c>
      <c r="M2089" t="s">
        <v>5323</v>
      </c>
      <c r="N2089" t="s">
        <v>2520</v>
      </c>
      <c r="O2089" t="s">
        <v>54</v>
      </c>
      <c r="P2089" t="s">
        <v>5324</v>
      </c>
      <c r="Q2089" t="s">
        <v>3318</v>
      </c>
      <c r="R2089" t="s">
        <v>2501</v>
      </c>
    </row>
    <row r="2090" spans="1:18" x14ac:dyDescent="0.25">
      <c r="A2090" s="28" t="str">
        <f t="shared" si="32"/>
        <v>00395518Pulaski Co SchoolsPo Box 1055SomersetKY42502</v>
      </c>
      <c r="B2090" s="29" t="s">
        <v>8225</v>
      </c>
      <c r="C2090" t="s">
        <v>3215</v>
      </c>
      <c r="D2090" t="s">
        <v>6062</v>
      </c>
      <c r="E2090" t="s">
        <v>2502</v>
      </c>
      <c r="F2090" t="s">
        <v>5323</v>
      </c>
      <c r="G2090" t="s">
        <v>2520</v>
      </c>
      <c r="H2090" t="s">
        <v>54</v>
      </c>
      <c r="I2090" t="s">
        <v>5324</v>
      </c>
      <c r="J2090" t="s">
        <v>2502</v>
      </c>
      <c r="K2090" t="s">
        <v>2502</v>
      </c>
      <c r="L2090" t="s">
        <v>6056</v>
      </c>
      <c r="M2090" t="s">
        <v>5323</v>
      </c>
      <c r="N2090" t="s">
        <v>2520</v>
      </c>
      <c r="O2090" t="s">
        <v>54</v>
      </c>
      <c r="P2090" t="s">
        <v>5324</v>
      </c>
      <c r="Q2090" t="s">
        <v>3318</v>
      </c>
      <c r="R2090" t="s">
        <v>2501</v>
      </c>
    </row>
    <row r="2091" spans="1:18" x14ac:dyDescent="0.25">
      <c r="A2091" s="28" t="str">
        <f t="shared" si="32"/>
        <v>00395518Pulaski Co SchoolsPo Box 1055SomersetKY42502</v>
      </c>
      <c r="B2091" s="29" t="s">
        <v>8225</v>
      </c>
      <c r="C2091" t="s">
        <v>3215</v>
      </c>
      <c r="D2091" t="s">
        <v>6068</v>
      </c>
      <c r="E2091" t="s">
        <v>2502</v>
      </c>
      <c r="F2091" t="s">
        <v>5323</v>
      </c>
      <c r="G2091" t="s">
        <v>2520</v>
      </c>
      <c r="H2091" t="s">
        <v>54</v>
      </c>
      <c r="I2091" t="s">
        <v>5324</v>
      </c>
      <c r="J2091" t="s">
        <v>2502</v>
      </c>
      <c r="K2091" t="s">
        <v>2502</v>
      </c>
      <c r="L2091" t="s">
        <v>6056</v>
      </c>
      <c r="M2091" t="s">
        <v>5323</v>
      </c>
      <c r="N2091" t="s">
        <v>2520</v>
      </c>
      <c r="O2091" t="s">
        <v>54</v>
      </c>
      <c r="P2091" t="s">
        <v>5324</v>
      </c>
      <c r="Q2091" t="s">
        <v>3318</v>
      </c>
      <c r="R2091" t="s">
        <v>2501</v>
      </c>
    </row>
    <row r="2092" spans="1:18" x14ac:dyDescent="0.25">
      <c r="A2092" s="28" t="str">
        <f t="shared" si="32"/>
        <v>00395518Pulaski Co SchoolsPo Box 1055SomersetKY42502</v>
      </c>
      <c r="B2092" s="29" t="s">
        <v>8225</v>
      </c>
      <c r="C2092" t="s">
        <v>3215</v>
      </c>
      <c r="D2092" t="s">
        <v>6069</v>
      </c>
      <c r="E2092" t="s">
        <v>2502</v>
      </c>
      <c r="F2092" t="s">
        <v>5323</v>
      </c>
      <c r="G2092" t="s">
        <v>2520</v>
      </c>
      <c r="H2092" t="s">
        <v>54</v>
      </c>
      <c r="I2092" t="s">
        <v>5324</v>
      </c>
      <c r="J2092" t="s">
        <v>2502</v>
      </c>
      <c r="K2092" t="s">
        <v>2502</v>
      </c>
      <c r="L2092" t="s">
        <v>6056</v>
      </c>
      <c r="M2092" t="s">
        <v>5323</v>
      </c>
      <c r="N2092" t="s">
        <v>2520</v>
      </c>
      <c r="O2092" t="s">
        <v>54</v>
      </c>
      <c r="P2092" t="s">
        <v>5324</v>
      </c>
      <c r="Q2092" t="s">
        <v>3318</v>
      </c>
      <c r="R2092" t="s">
        <v>2501</v>
      </c>
    </row>
    <row r="2093" spans="1:18" x14ac:dyDescent="0.25">
      <c r="A2093" s="28" t="str">
        <f t="shared" si="32"/>
        <v>00395518Pulaski Co SchoolsPo Box 1055SomersetKY42502</v>
      </c>
      <c r="B2093" s="29" t="s">
        <v>8225</v>
      </c>
      <c r="C2093" t="s">
        <v>3215</v>
      </c>
      <c r="D2093" t="s">
        <v>6070</v>
      </c>
      <c r="E2093" t="s">
        <v>2502</v>
      </c>
      <c r="F2093" t="s">
        <v>5323</v>
      </c>
      <c r="G2093" t="s">
        <v>2520</v>
      </c>
      <c r="H2093" t="s">
        <v>54</v>
      </c>
      <c r="I2093" t="s">
        <v>5324</v>
      </c>
      <c r="J2093" t="s">
        <v>2502</v>
      </c>
      <c r="K2093" t="s">
        <v>2502</v>
      </c>
      <c r="L2093" t="s">
        <v>6056</v>
      </c>
      <c r="M2093" t="s">
        <v>5323</v>
      </c>
      <c r="N2093" t="s">
        <v>2520</v>
      </c>
      <c r="O2093" t="s">
        <v>54</v>
      </c>
      <c r="P2093" t="s">
        <v>5324</v>
      </c>
      <c r="Q2093" t="s">
        <v>3318</v>
      </c>
      <c r="R2093" t="s">
        <v>2501</v>
      </c>
    </row>
    <row r="2094" spans="1:18" x14ac:dyDescent="0.25">
      <c r="A2094" s="28" t="str">
        <f t="shared" si="32"/>
        <v>00395518Pulaski Co SchoolsPo Box 1055SomersetKY42502</v>
      </c>
      <c r="B2094" s="29" t="s">
        <v>8225</v>
      </c>
      <c r="C2094" t="s">
        <v>3215</v>
      </c>
      <c r="D2094" t="s">
        <v>6073</v>
      </c>
      <c r="E2094" t="s">
        <v>2502</v>
      </c>
      <c r="F2094" t="s">
        <v>5323</v>
      </c>
      <c r="G2094" t="s">
        <v>2520</v>
      </c>
      <c r="H2094" t="s">
        <v>54</v>
      </c>
      <c r="I2094" t="s">
        <v>5324</v>
      </c>
      <c r="J2094" t="s">
        <v>2502</v>
      </c>
      <c r="K2094" t="s">
        <v>2502</v>
      </c>
      <c r="L2094" t="s">
        <v>6056</v>
      </c>
      <c r="M2094" t="s">
        <v>5323</v>
      </c>
      <c r="N2094" t="s">
        <v>2520</v>
      </c>
      <c r="O2094" t="s">
        <v>54</v>
      </c>
      <c r="P2094" t="s">
        <v>5324</v>
      </c>
      <c r="Q2094" t="s">
        <v>3318</v>
      </c>
      <c r="R2094" t="s">
        <v>2501</v>
      </c>
    </row>
    <row r="2095" spans="1:18" x14ac:dyDescent="0.25">
      <c r="A2095" s="28" t="str">
        <f t="shared" si="32"/>
        <v>00395518Pulaski Co Schools3865 S Highway 27 Ste 101SomersetKY42501</v>
      </c>
      <c r="B2095" s="29" t="s">
        <v>8225</v>
      </c>
      <c r="C2095" t="s">
        <v>3215</v>
      </c>
      <c r="D2095" t="s">
        <v>6066</v>
      </c>
      <c r="E2095" t="s">
        <v>2502</v>
      </c>
      <c r="F2095" t="s">
        <v>5021</v>
      </c>
      <c r="G2095" t="s">
        <v>2520</v>
      </c>
      <c r="H2095" t="s">
        <v>54</v>
      </c>
      <c r="I2095" t="s">
        <v>2532</v>
      </c>
      <c r="J2095" t="s">
        <v>5020</v>
      </c>
      <c r="K2095" t="s">
        <v>2502</v>
      </c>
      <c r="L2095" t="s">
        <v>6056</v>
      </c>
      <c r="M2095" t="s">
        <v>5323</v>
      </c>
      <c r="N2095" t="s">
        <v>2520</v>
      </c>
      <c r="O2095" t="s">
        <v>54</v>
      </c>
      <c r="P2095" t="s">
        <v>5324</v>
      </c>
      <c r="Q2095" t="s">
        <v>3318</v>
      </c>
      <c r="R2095" t="s">
        <v>2501</v>
      </c>
    </row>
    <row r="2096" spans="1:18" x14ac:dyDescent="0.25">
      <c r="A2096" s="28" t="str">
        <f t="shared" si="32"/>
        <v>00395518Pulaski Co Schools500 Chandler St Ste CSomersetKY42501</v>
      </c>
      <c r="B2096" s="29" t="s">
        <v>8225</v>
      </c>
      <c r="C2096" t="s">
        <v>3215</v>
      </c>
      <c r="D2096" t="s">
        <v>6065</v>
      </c>
      <c r="E2096" t="s">
        <v>2502</v>
      </c>
      <c r="F2096" t="s">
        <v>5025</v>
      </c>
      <c r="G2096" t="s">
        <v>2520</v>
      </c>
      <c r="H2096" t="s">
        <v>54</v>
      </c>
      <c r="I2096" t="s">
        <v>2532</v>
      </c>
      <c r="J2096" t="s">
        <v>5024</v>
      </c>
      <c r="K2096" t="s">
        <v>2502</v>
      </c>
      <c r="L2096" t="s">
        <v>6056</v>
      </c>
      <c r="M2096" t="s">
        <v>5323</v>
      </c>
      <c r="N2096" t="s">
        <v>2520</v>
      </c>
      <c r="O2096" t="s">
        <v>54</v>
      </c>
      <c r="P2096" t="s">
        <v>5324</v>
      </c>
      <c r="Q2096" t="s">
        <v>3318</v>
      </c>
      <c r="R2096" t="s">
        <v>2501</v>
      </c>
    </row>
    <row r="2097" spans="1:18" x14ac:dyDescent="0.25">
      <c r="A2097" s="28" t="str">
        <f t="shared" si="32"/>
        <v>00395518Pulaski Co Schools107 W University DrSomersetKY42503</v>
      </c>
      <c r="B2097" s="29" t="s">
        <v>8225</v>
      </c>
      <c r="C2097" t="s">
        <v>3215</v>
      </c>
      <c r="D2097" t="s">
        <v>6077</v>
      </c>
      <c r="E2097" t="s">
        <v>2502</v>
      </c>
      <c r="F2097" t="s">
        <v>2527</v>
      </c>
      <c r="G2097" t="s">
        <v>2520</v>
      </c>
      <c r="H2097" t="s">
        <v>54</v>
      </c>
      <c r="I2097" t="s">
        <v>2521</v>
      </c>
      <c r="J2097" t="s">
        <v>2526</v>
      </c>
      <c r="K2097" t="s">
        <v>2502</v>
      </c>
      <c r="L2097" t="s">
        <v>6056</v>
      </c>
      <c r="M2097" t="s">
        <v>5323</v>
      </c>
      <c r="N2097" t="s">
        <v>2520</v>
      </c>
      <c r="O2097" t="s">
        <v>54</v>
      </c>
      <c r="P2097" t="s">
        <v>5324</v>
      </c>
      <c r="Q2097" t="s">
        <v>3318</v>
      </c>
      <c r="R2097" t="s">
        <v>2501</v>
      </c>
    </row>
    <row r="2098" spans="1:18" x14ac:dyDescent="0.25">
      <c r="A2098" s="28" t="str">
        <f t="shared" si="32"/>
        <v>00395623Pulaski Elementary School107 W University DrSomersetKY42503</v>
      </c>
      <c r="B2098" s="29" t="s">
        <v>8225</v>
      </c>
      <c r="C2098" t="s">
        <v>3215</v>
      </c>
      <c r="D2098" t="s">
        <v>5674</v>
      </c>
      <c r="E2098" t="s">
        <v>2502</v>
      </c>
      <c r="F2098" t="s">
        <v>2527</v>
      </c>
      <c r="G2098" t="s">
        <v>2520</v>
      </c>
      <c r="H2098" t="s">
        <v>54</v>
      </c>
      <c r="I2098" t="s">
        <v>2521</v>
      </c>
      <c r="J2098" t="s">
        <v>2526</v>
      </c>
      <c r="K2098" t="s">
        <v>2526</v>
      </c>
      <c r="L2098" t="s">
        <v>5675</v>
      </c>
      <c r="M2098" t="s">
        <v>2527</v>
      </c>
      <c r="N2098" t="s">
        <v>2520</v>
      </c>
      <c r="O2098" t="s">
        <v>54</v>
      </c>
      <c r="P2098" t="s">
        <v>2521</v>
      </c>
      <c r="Q2098" t="s">
        <v>3318</v>
      </c>
      <c r="R2098" t="s">
        <v>2525</v>
      </c>
    </row>
    <row r="2099" spans="1:18" x14ac:dyDescent="0.25">
      <c r="A2099" s="28" t="str">
        <f t="shared" si="32"/>
        <v>00395623Pulaski Elementary School107 W University DrSomersetKY42503</v>
      </c>
      <c r="B2099" s="29" t="s">
        <v>8225</v>
      </c>
      <c r="C2099" t="s">
        <v>3215</v>
      </c>
      <c r="D2099" t="s">
        <v>5676</v>
      </c>
      <c r="E2099" t="s">
        <v>2502</v>
      </c>
      <c r="F2099" t="s">
        <v>2527</v>
      </c>
      <c r="G2099" t="s">
        <v>2520</v>
      </c>
      <c r="H2099" t="s">
        <v>54</v>
      </c>
      <c r="I2099" t="s">
        <v>2521</v>
      </c>
      <c r="J2099" t="s">
        <v>2526</v>
      </c>
      <c r="K2099" t="s">
        <v>2526</v>
      </c>
      <c r="L2099" t="s">
        <v>5675</v>
      </c>
      <c r="M2099" t="s">
        <v>2527</v>
      </c>
      <c r="N2099" t="s">
        <v>2520</v>
      </c>
      <c r="O2099" t="s">
        <v>54</v>
      </c>
      <c r="P2099" t="s">
        <v>2521</v>
      </c>
      <c r="Q2099" t="s">
        <v>3318</v>
      </c>
      <c r="R2099" t="s">
        <v>2525</v>
      </c>
    </row>
    <row r="2100" spans="1:18" x14ac:dyDescent="0.25">
      <c r="A2100" s="28" t="str">
        <f t="shared" si="32"/>
        <v>00395635Shopville ES10 Shopville RdSomersetKY42503</v>
      </c>
      <c r="B2100" s="29" t="s">
        <v>8225</v>
      </c>
      <c r="C2100" t="s">
        <v>3215</v>
      </c>
      <c r="D2100" t="s">
        <v>6687</v>
      </c>
      <c r="E2100" t="s">
        <v>2502</v>
      </c>
      <c r="F2100" t="s">
        <v>2529</v>
      </c>
      <c r="G2100" t="s">
        <v>2520</v>
      </c>
      <c r="H2100" t="s">
        <v>54</v>
      </c>
      <c r="I2100" t="s">
        <v>2521</v>
      </c>
      <c r="J2100" t="s">
        <v>5027</v>
      </c>
      <c r="K2100" t="s">
        <v>5027</v>
      </c>
      <c r="L2100" t="s">
        <v>6688</v>
      </c>
      <c r="M2100" t="s">
        <v>2529</v>
      </c>
      <c r="N2100" t="s">
        <v>2520</v>
      </c>
      <c r="O2100" t="s">
        <v>54</v>
      </c>
      <c r="P2100" t="s">
        <v>2521</v>
      </c>
      <c r="Q2100" t="s">
        <v>3318</v>
      </c>
      <c r="R2100" t="s">
        <v>2528</v>
      </c>
    </row>
    <row r="2101" spans="1:18" x14ac:dyDescent="0.25">
      <c r="A2101" s="28" t="str">
        <f t="shared" si="32"/>
        <v>00395518Pulaski Co Schools10 Shopville RdSomersetKY42503</v>
      </c>
      <c r="B2101" s="29" t="s">
        <v>8225</v>
      </c>
      <c r="C2101" t="s">
        <v>3215</v>
      </c>
      <c r="D2101" t="s">
        <v>6078</v>
      </c>
      <c r="E2101" t="s">
        <v>2502</v>
      </c>
      <c r="F2101" t="s">
        <v>2529</v>
      </c>
      <c r="G2101" t="s">
        <v>2520</v>
      </c>
      <c r="H2101" t="s">
        <v>54</v>
      </c>
      <c r="I2101" t="s">
        <v>2521</v>
      </c>
      <c r="J2101" t="s">
        <v>5027</v>
      </c>
      <c r="K2101" t="s">
        <v>2502</v>
      </c>
      <c r="L2101" t="s">
        <v>6056</v>
      </c>
      <c r="M2101" t="s">
        <v>5323</v>
      </c>
      <c r="N2101" t="s">
        <v>2520</v>
      </c>
      <c r="O2101" t="s">
        <v>54</v>
      </c>
      <c r="P2101" t="s">
        <v>5324</v>
      </c>
      <c r="Q2101" t="s">
        <v>3318</v>
      </c>
      <c r="R2101" t="s">
        <v>2501</v>
      </c>
    </row>
    <row r="2102" spans="1:18" x14ac:dyDescent="0.25">
      <c r="A2102" s="28" t="str">
        <f t="shared" si="32"/>
        <v>00395518Pulaski Co Schools198 Enterprise DrSomersetKY42501</v>
      </c>
      <c r="B2102" s="29" t="s">
        <v>8225</v>
      </c>
      <c r="C2102" t="s">
        <v>3215</v>
      </c>
      <c r="D2102" t="s">
        <v>6074</v>
      </c>
      <c r="E2102" t="s">
        <v>2502</v>
      </c>
      <c r="F2102" t="s">
        <v>2531</v>
      </c>
      <c r="G2102" t="s">
        <v>2520</v>
      </c>
      <c r="H2102" t="s">
        <v>54</v>
      </c>
      <c r="I2102" t="s">
        <v>2532</v>
      </c>
      <c r="J2102" t="s">
        <v>864</v>
      </c>
      <c r="K2102" t="s">
        <v>2502</v>
      </c>
      <c r="L2102" t="s">
        <v>6056</v>
      </c>
      <c r="M2102" t="s">
        <v>5323</v>
      </c>
      <c r="N2102" t="s">
        <v>2520</v>
      </c>
      <c r="O2102" t="s">
        <v>54</v>
      </c>
      <c r="P2102" t="s">
        <v>5324</v>
      </c>
      <c r="Q2102" t="s">
        <v>3318</v>
      </c>
      <c r="R2102" t="s">
        <v>2501</v>
      </c>
    </row>
    <row r="2103" spans="1:18" x14ac:dyDescent="0.25">
      <c r="A2103" s="28" t="str">
        <f t="shared" si="32"/>
        <v>00395518Pulaski Co Schools200 Enterprise DrSomersetKY42501</v>
      </c>
      <c r="B2103" s="29" t="s">
        <v>8225</v>
      </c>
      <c r="C2103" t="s">
        <v>3215</v>
      </c>
      <c r="D2103" t="s">
        <v>6058</v>
      </c>
      <c r="E2103" t="s">
        <v>2502</v>
      </c>
      <c r="F2103" t="s">
        <v>5026</v>
      </c>
      <c r="G2103" t="s">
        <v>2520</v>
      </c>
      <c r="H2103" t="s">
        <v>54</v>
      </c>
      <c r="I2103" t="s">
        <v>2532</v>
      </c>
      <c r="J2103" t="s">
        <v>4244</v>
      </c>
      <c r="K2103" t="s">
        <v>2502</v>
      </c>
      <c r="L2103" t="s">
        <v>6056</v>
      </c>
      <c r="M2103" t="s">
        <v>5323</v>
      </c>
      <c r="N2103" t="s">
        <v>2520</v>
      </c>
      <c r="O2103" t="s">
        <v>54</v>
      </c>
      <c r="P2103" t="s">
        <v>5324</v>
      </c>
      <c r="Q2103" t="s">
        <v>3318</v>
      </c>
      <c r="R2103" t="s">
        <v>2501</v>
      </c>
    </row>
    <row r="2104" spans="1:18" x14ac:dyDescent="0.25">
      <c r="A2104" s="28" t="str">
        <f t="shared" si="32"/>
        <v>00395518Pulaski Co Schools200 Enterprise DrSomersetKY42501</v>
      </c>
      <c r="B2104" s="29" t="s">
        <v>8225</v>
      </c>
      <c r="C2104" t="s">
        <v>3215</v>
      </c>
      <c r="D2104" t="s">
        <v>6072</v>
      </c>
      <c r="E2104" t="s">
        <v>2502</v>
      </c>
      <c r="F2104" t="s">
        <v>5026</v>
      </c>
      <c r="G2104" t="s">
        <v>2520</v>
      </c>
      <c r="H2104" t="s">
        <v>54</v>
      </c>
      <c r="I2104" t="s">
        <v>2532</v>
      </c>
      <c r="J2104" t="s">
        <v>4244</v>
      </c>
      <c r="K2104" t="s">
        <v>2502</v>
      </c>
      <c r="L2104" t="s">
        <v>6056</v>
      </c>
      <c r="M2104" t="s">
        <v>5323</v>
      </c>
      <c r="N2104" t="s">
        <v>2520</v>
      </c>
      <c r="O2104" t="s">
        <v>54</v>
      </c>
      <c r="P2104" t="s">
        <v>5324</v>
      </c>
      <c r="Q2104" t="s">
        <v>3318</v>
      </c>
      <c r="R2104" t="s">
        <v>2501</v>
      </c>
    </row>
    <row r="2105" spans="1:18" x14ac:dyDescent="0.25">
      <c r="A2105" s="28" t="str">
        <f t="shared" si="32"/>
        <v>00395518Pulaski Co Schools1765 Wtlo RdSomersetKY42503</v>
      </c>
      <c r="B2105" s="29" t="s">
        <v>8225</v>
      </c>
      <c r="C2105" t="s">
        <v>3215</v>
      </c>
      <c r="D2105" t="s">
        <v>6064</v>
      </c>
      <c r="E2105" t="s">
        <v>2502</v>
      </c>
      <c r="F2105" t="s">
        <v>5023</v>
      </c>
      <c r="G2105" t="s">
        <v>2520</v>
      </c>
      <c r="H2105" t="s">
        <v>54</v>
      </c>
      <c r="I2105" t="s">
        <v>2521</v>
      </c>
      <c r="J2105" t="s">
        <v>5022</v>
      </c>
      <c r="K2105" t="s">
        <v>2502</v>
      </c>
      <c r="L2105" t="s">
        <v>6056</v>
      </c>
      <c r="M2105" t="s">
        <v>5323</v>
      </c>
      <c r="N2105" t="s">
        <v>2520</v>
      </c>
      <c r="O2105" t="s">
        <v>54</v>
      </c>
      <c r="P2105" t="s">
        <v>5324</v>
      </c>
      <c r="Q2105" t="s">
        <v>3318</v>
      </c>
      <c r="R2105" t="s">
        <v>2501</v>
      </c>
    </row>
    <row r="2106" spans="1:18" x14ac:dyDescent="0.25">
      <c r="A2106" s="28" t="str">
        <f t="shared" si="32"/>
        <v>00384820Raceland-Worthington Ind Sd500 Rams BlvdRacelandKY41169</v>
      </c>
      <c r="B2106" s="29" t="s">
        <v>8225</v>
      </c>
      <c r="C2106" t="s">
        <v>3215</v>
      </c>
      <c r="D2106" t="s">
        <v>5822</v>
      </c>
      <c r="E2106" t="s">
        <v>2534</v>
      </c>
      <c r="F2106" t="s">
        <v>5038</v>
      </c>
      <c r="G2106" t="s">
        <v>2538</v>
      </c>
      <c r="H2106" t="s">
        <v>54</v>
      </c>
      <c r="I2106" t="s">
        <v>2539</v>
      </c>
      <c r="J2106" t="s">
        <v>5037</v>
      </c>
      <c r="K2106" t="s">
        <v>2534</v>
      </c>
      <c r="L2106" t="s">
        <v>5823</v>
      </c>
      <c r="M2106" t="s">
        <v>5325</v>
      </c>
      <c r="N2106" t="s">
        <v>2538</v>
      </c>
      <c r="O2106" t="s">
        <v>54</v>
      </c>
      <c r="P2106" t="s">
        <v>2539</v>
      </c>
      <c r="Q2106" t="s">
        <v>1120</v>
      </c>
      <c r="R2106" t="s">
        <v>2533</v>
      </c>
    </row>
    <row r="2107" spans="1:18" x14ac:dyDescent="0.25">
      <c r="A2107" s="28" t="str">
        <f t="shared" si="32"/>
        <v>00384820Raceland-Worthington Ind Sd100 Rams BlvdRacelandKY41169</v>
      </c>
      <c r="B2107" s="29" t="s">
        <v>8225</v>
      </c>
      <c r="C2107" t="s">
        <v>3215</v>
      </c>
      <c r="D2107" t="s">
        <v>5827</v>
      </c>
      <c r="E2107" t="s">
        <v>2534</v>
      </c>
      <c r="F2107" t="s">
        <v>5325</v>
      </c>
      <c r="G2107" t="s">
        <v>2538</v>
      </c>
      <c r="H2107" t="s">
        <v>54</v>
      </c>
      <c r="I2107" t="s">
        <v>2539</v>
      </c>
      <c r="J2107" t="s">
        <v>2534</v>
      </c>
      <c r="K2107" t="s">
        <v>2534</v>
      </c>
      <c r="L2107" t="s">
        <v>5823</v>
      </c>
      <c r="M2107" t="s">
        <v>5325</v>
      </c>
      <c r="N2107" t="s">
        <v>2538</v>
      </c>
      <c r="O2107" t="s">
        <v>54</v>
      </c>
      <c r="P2107" t="s">
        <v>2539</v>
      </c>
      <c r="Q2107" t="s">
        <v>1120</v>
      </c>
      <c r="R2107" t="s">
        <v>2533</v>
      </c>
    </row>
    <row r="2108" spans="1:18" x14ac:dyDescent="0.25">
      <c r="A2108" s="28" t="str">
        <f t="shared" ref="A2108:A2171" si="33">R2108&amp;K2108&amp;F2108&amp;G2108&amp;H2108&amp;I2108</f>
        <v>00384820Raceland-Worthington Ind Sd100 Rams BlvdRacelandKY41169</v>
      </c>
      <c r="B2108" s="29" t="s">
        <v>8225</v>
      </c>
      <c r="C2108" t="s">
        <v>3215</v>
      </c>
      <c r="D2108" t="s">
        <v>5828</v>
      </c>
      <c r="E2108" t="s">
        <v>2534</v>
      </c>
      <c r="F2108" t="s">
        <v>5325</v>
      </c>
      <c r="G2108" t="s">
        <v>2538</v>
      </c>
      <c r="H2108" t="s">
        <v>54</v>
      </c>
      <c r="I2108" t="s">
        <v>2539</v>
      </c>
      <c r="J2108" t="s">
        <v>2534</v>
      </c>
      <c r="K2108" t="s">
        <v>2534</v>
      </c>
      <c r="L2108" t="s">
        <v>5823</v>
      </c>
      <c r="M2108" t="s">
        <v>5325</v>
      </c>
      <c r="N2108" t="s">
        <v>2538</v>
      </c>
      <c r="O2108" t="s">
        <v>54</v>
      </c>
      <c r="P2108" t="s">
        <v>2539</v>
      </c>
      <c r="Q2108" t="s">
        <v>1120</v>
      </c>
      <c r="R2108" t="s">
        <v>2533</v>
      </c>
    </row>
    <row r="2109" spans="1:18" x14ac:dyDescent="0.25">
      <c r="A2109" s="28" t="str">
        <f t="shared" si="33"/>
        <v>00384820Raceland-Worthington Ind Sd1539 Greenup AveRacelandKY41101</v>
      </c>
      <c r="B2109" s="29" t="s">
        <v>8225</v>
      </c>
      <c r="C2109" t="s">
        <v>3215</v>
      </c>
      <c r="D2109" t="s">
        <v>5825</v>
      </c>
      <c r="E2109" t="s">
        <v>2534</v>
      </c>
      <c r="F2109" t="s">
        <v>5036</v>
      </c>
      <c r="G2109" t="s">
        <v>2538</v>
      </c>
      <c r="H2109" t="s">
        <v>54</v>
      </c>
      <c r="I2109" t="s">
        <v>85</v>
      </c>
      <c r="J2109" t="s">
        <v>5035</v>
      </c>
      <c r="K2109" t="s">
        <v>2534</v>
      </c>
      <c r="L2109" t="s">
        <v>5823</v>
      </c>
      <c r="M2109" t="s">
        <v>5325</v>
      </c>
      <c r="N2109" t="s">
        <v>84</v>
      </c>
      <c r="O2109" t="s">
        <v>54</v>
      </c>
      <c r="P2109" t="s">
        <v>2539</v>
      </c>
      <c r="Q2109" t="s">
        <v>1120</v>
      </c>
      <c r="R2109" t="s">
        <v>2533</v>
      </c>
    </row>
    <row r="2110" spans="1:18" x14ac:dyDescent="0.25">
      <c r="A2110" s="28" t="str">
        <f t="shared" si="33"/>
        <v>00384820Raceland-Worthington Ind Sd2420 Roberts DrRacelandKY41102</v>
      </c>
      <c r="B2110" s="29" t="s">
        <v>8225</v>
      </c>
      <c r="C2110" t="s">
        <v>3215</v>
      </c>
      <c r="D2110" t="s">
        <v>5824</v>
      </c>
      <c r="E2110" t="s">
        <v>2534</v>
      </c>
      <c r="F2110" t="s">
        <v>5040</v>
      </c>
      <c r="G2110" t="s">
        <v>2538</v>
      </c>
      <c r="H2110" t="s">
        <v>54</v>
      </c>
      <c r="I2110" t="s">
        <v>98</v>
      </c>
      <c r="J2110" t="s">
        <v>5039</v>
      </c>
      <c r="K2110" t="s">
        <v>2534</v>
      </c>
      <c r="L2110" t="s">
        <v>5823</v>
      </c>
      <c r="M2110" t="s">
        <v>5325</v>
      </c>
      <c r="N2110" t="s">
        <v>84</v>
      </c>
      <c r="O2110" t="s">
        <v>54</v>
      </c>
      <c r="P2110" t="s">
        <v>2539</v>
      </c>
      <c r="Q2110" t="s">
        <v>1120</v>
      </c>
      <c r="R2110" t="s">
        <v>2533</v>
      </c>
    </row>
    <row r="2111" spans="1:18" x14ac:dyDescent="0.25">
      <c r="A2111" s="28" t="str">
        <f t="shared" si="33"/>
        <v>00384820Raceland-Worthington Ind Sd800 Center AveRacelandKY41183</v>
      </c>
      <c r="B2111" s="29" t="s">
        <v>8225</v>
      </c>
      <c r="C2111" t="s">
        <v>3215</v>
      </c>
      <c r="D2111" t="s">
        <v>5826</v>
      </c>
      <c r="E2111" t="s">
        <v>2534</v>
      </c>
      <c r="F2111" t="s">
        <v>5032</v>
      </c>
      <c r="G2111" t="s">
        <v>2538</v>
      </c>
      <c r="H2111" t="s">
        <v>54</v>
      </c>
      <c r="I2111" t="s">
        <v>5034</v>
      </c>
      <c r="J2111" t="s">
        <v>5031</v>
      </c>
      <c r="K2111" t="s">
        <v>2534</v>
      </c>
      <c r="L2111" t="s">
        <v>5823</v>
      </c>
      <c r="M2111" t="s">
        <v>5325</v>
      </c>
      <c r="N2111" t="s">
        <v>5033</v>
      </c>
      <c r="O2111" t="s">
        <v>54</v>
      </c>
      <c r="P2111" t="s">
        <v>2539</v>
      </c>
      <c r="Q2111" t="s">
        <v>1120</v>
      </c>
      <c r="R2111" t="s">
        <v>2533</v>
      </c>
    </row>
    <row r="2112" spans="1:18" x14ac:dyDescent="0.25">
      <c r="A2112" s="28" t="str">
        <f t="shared" si="33"/>
        <v>00395764Robertson Co School District1760 Sardis RdMount OlivetKY41064</v>
      </c>
      <c r="B2112" s="29" t="s">
        <v>8225</v>
      </c>
      <c r="C2112" t="s">
        <v>3215</v>
      </c>
      <c r="D2112" t="s">
        <v>5873</v>
      </c>
      <c r="E2112" t="s">
        <v>2541</v>
      </c>
      <c r="F2112" t="s">
        <v>2544</v>
      </c>
      <c r="G2112" t="s">
        <v>2545</v>
      </c>
      <c r="H2112" t="s">
        <v>54</v>
      </c>
      <c r="I2112" t="s">
        <v>2546</v>
      </c>
      <c r="J2112" t="s">
        <v>2543</v>
      </c>
      <c r="K2112" t="s">
        <v>2541</v>
      </c>
      <c r="L2112" t="s">
        <v>5874</v>
      </c>
      <c r="M2112" t="s">
        <v>3174</v>
      </c>
      <c r="N2112" t="s">
        <v>2545</v>
      </c>
      <c r="O2112" t="s">
        <v>54</v>
      </c>
      <c r="P2112" t="s">
        <v>2546</v>
      </c>
      <c r="Q2112" t="s">
        <v>3712</v>
      </c>
      <c r="R2112" t="s">
        <v>2540</v>
      </c>
    </row>
    <row r="2113" spans="1:18" x14ac:dyDescent="0.25">
      <c r="A2113" s="28" t="str">
        <f t="shared" si="33"/>
        <v>00395764Robertson Co School District1762 Sardis RdMount OlivetKY41064</v>
      </c>
      <c r="B2113" s="29" t="s">
        <v>8225</v>
      </c>
      <c r="C2113" t="s">
        <v>3215</v>
      </c>
      <c r="D2113" t="s">
        <v>5875</v>
      </c>
      <c r="E2113" t="s">
        <v>2541</v>
      </c>
      <c r="F2113" t="s">
        <v>3174</v>
      </c>
      <c r="G2113" t="s">
        <v>2545</v>
      </c>
      <c r="H2113" t="s">
        <v>54</v>
      </c>
      <c r="I2113" t="s">
        <v>2546</v>
      </c>
      <c r="J2113" t="s">
        <v>2541</v>
      </c>
      <c r="K2113" t="s">
        <v>2541</v>
      </c>
      <c r="L2113" t="s">
        <v>5874</v>
      </c>
      <c r="M2113" t="s">
        <v>3174</v>
      </c>
      <c r="N2113" t="s">
        <v>2545</v>
      </c>
      <c r="O2113" t="s">
        <v>54</v>
      </c>
      <c r="P2113" t="s">
        <v>2546</v>
      </c>
      <c r="Q2113" t="s">
        <v>3712</v>
      </c>
      <c r="R2113" t="s">
        <v>2540</v>
      </c>
    </row>
    <row r="2114" spans="1:18" x14ac:dyDescent="0.25">
      <c r="A2114" s="28" t="str">
        <f t="shared" si="33"/>
        <v>00395764Robertson Co School District1762 Sardis RdMount OlivetKY41064</v>
      </c>
      <c r="B2114" s="29" t="s">
        <v>8225</v>
      </c>
      <c r="C2114" t="s">
        <v>3215</v>
      </c>
      <c r="D2114" t="s">
        <v>5876</v>
      </c>
      <c r="E2114" t="s">
        <v>2541</v>
      </c>
      <c r="F2114" t="s">
        <v>3174</v>
      </c>
      <c r="G2114" t="s">
        <v>2545</v>
      </c>
      <c r="H2114" t="s">
        <v>54</v>
      </c>
      <c r="I2114" t="s">
        <v>2546</v>
      </c>
      <c r="J2114" t="s">
        <v>2541</v>
      </c>
      <c r="K2114" t="s">
        <v>2541</v>
      </c>
      <c r="L2114" t="s">
        <v>5874</v>
      </c>
      <c r="M2114" t="s">
        <v>3174</v>
      </c>
      <c r="N2114" t="s">
        <v>2545</v>
      </c>
      <c r="O2114" t="s">
        <v>54</v>
      </c>
      <c r="P2114" t="s">
        <v>2546</v>
      </c>
      <c r="Q2114" t="s">
        <v>3712</v>
      </c>
      <c r="R2114" t="s">
        <v>2540</v>
      </c>
    </row>
    <row r="2115" spans="1:18" x14ac:dyDescent="0.25">
      <c r="A2115" s="28" t="str">
        <f t="shared" si="33"/>
        <v>00395764Robertson Co School District1762 Sardis RdMount OlivetKY41064</v>
      </c>
      <c r="B2115" s="29" t="s">
        <v>8225</v>
      </c>
      <c r="C2115" t="s">
        <v>3215</v>
      </c>
      <c r="D2115" t="s">
        <v>5877</v>
      </c>
      <c r="E2115" t="s">
        <v>2541</v>
      </c>
      <c r="F2115" t="s">
        <v>3174</v>
      </c>
      <c r="G2115" t="s">
        <v>2545</v>
      </c>
      <c r="H2115" t="s">
        <v>54</v>
      </c>
      <c r="I2115" t="s">
        <v>2546</v>
      </c>
      <c r="J2115" t="s">
        <v>2541</v>
      </c>
      <c r="K2115" t="s">
        <v>2541</v>
      </c>
      <c r="L2115" t="s">
        <v>5874</v>
      </c>
      <c r="M2115" t="s">
        <v>3174</v>
      </c>
      <c r="N2115" t="s">
        <v>2545</v>
      </c>
      <c r="O2115" t="s">
        <v>54</v>
      </c>
      <c r="P2115" t="s">
        <v>2546</v>
      </c>
      <c r="Q2115" t="s">
        <v>3712</v>
      </c>
      <c r="R2115" t="s">
        <v>2540</v>
      </c>
    </row>
    <row r="2116" spans="1:18" x14ac:dyDescent="0.25">
      <c r="A2116" s="28" t="str">
        <f t="shared" si="33"/>
        <v>00395790Rockcastle Co School District955 W Main StMount VernonKY40456</v>
      </c>
      <c r="B2116" s="29" t="s">
        <v>8225</v>
      </c>
      <c r="C2116" t="s">
        <v>3215</v>
      </c>
      <c r="D2116" t="s">
        <v>5548</v>
      </c>
      <c r="E2116" t="s">
        <v>2548</v>
      </c>
      <c r="F2116" t="s">
        <v>5049</v>
      </c>
      <c r="G2116" t="s">
        <v>8</v>
      </c>
      <c r="H2116" t="s">
        <v>54</v>
      </c>
      <c r="I2116" t="s">
        <v>2555</v>
      </c>
      <c r="J2116" t="s">
        <v>5048</v>
      </c>
      <c r="K2116" t="s">
        <v>2548</v>
      </c>
      <c r="L2116" t="s">
        <v>5546</v>
      </c>
      <c r="M2116" t="s">
        <v>3175</v>
      </c>
      <c r="N2116" t="s">
        <v>8</v>
      </c>
      <c r="O2116" t="s">
        <v>54</v>
      </c>
      <c r="P2116" t="s">
        <v>2555</v>
      </c>
      <c r="Q2116" t="s">
        <v>3309</v>
      </c>
      <c r="R2116" t="s">
        <v>2547</v>
      </c>
    </row>
    <row r="2117" spans="1:18" x14ac:dyDescent="0.25">
      <c r="A2117" s="28" t="str">
        <f t="shared" si="33"/>
        <v>00395790Rockcastle Co School District955 W Main StMount VernonKY40456</v>
      </c>
      <c r="B2117" s="29" t="s">
        <v>8225</v>
      </c>
      <c r="C2117" t="s">
        <v>3215</v>
      </c>
      <c r="D2117" t="s">
        <v>5550</v>
      </c>
      <c r="E2117" t="s">
        <v>2548</v>
      </c>
      <c r="F2117" t="s">
        <v>5049</v>
      </c>
      <c r="G2117" t="s">
        <v>8</v>
      </c>
      <c r="H2117" t="s">
        <v>54</v>
      </c>
      <c r="I2117" t="s">
        <v>2555</v>
      </c>
      <c r="J2117" t="s">
        <v>5048</v>
      </c>
      <c r="K2117" t="s">
        <v>2548</v>
      </c>
      <c r="L2117" t="s">
        <v>5546</v>
      </c>
      <c r="M2117" t="s">
        <v>3175</v>
      </c>
      <c r="N2117" t="s">
        <v>8</v>
      </c>
      <c r="O2117" t="s">
        <v>54</v>
      </c>
      <c r="P2117" t="s">
        <v>2555</v>
      </c>
      <c r="Q2117" t="s">
        <v>3309</v>
      </c>
      <c r="R2117" t="s">
        <v>2547</v>
      </c>
    </row>
    <row r="2118" spans="1:18" x14ac:dyDescent="0.25">
      <c r="A2118" s="28" t="str">
        <f t="shared" si="33"/>
        <v>00395790Rockcastle Co School DistrictPo Box 187Mount VernonKY40409</v>
      </c>
      <c r="B2118" s="29" t="s">
        <v>8225</v>
      </c>
      <c r="C2118" t="s">
        <v>3215</v>
      </c>
      <c r="D2118" t="s">
        <v>5553</v>
      </c>
      <c r="E2118" t="s">
        <v>2548</v>
      </c>
      <c r="F2118" t="s">
        <v>5047</v>
      </c>
      <c r="G2118" t="s">
        <v>8</v>
      </c>
      <c r="H2118" t="s">
        <v>54</v>
      </c>
      <c r="I2118" t="s">
        <v>2552</v>
      </c>
      <c r="J2118" t="s">
        <v>2550</v>
      </c>
      <c r="K2118" t="s">
        <v>2548</v>
      </c>
      <c r="L2118" t="s">
        <v>5546</v>
      </c>
      <c r="M2118" t="s">
        <v>3175</v>
      </c>
      <c r="N2118" t="s">
        <v>2551</v>
      </c>
      <c r="O2118" t="s">
        <v>54</v>
      </c>
      <c r="P2118" t="s">
        <v>2555</v>
      </c>
      <c r="Q2118" t="s">
        <v>3309</v>
      </c>
      <c r="R2118" t="s">
        <v>2547</v>
      </c>
    </row>
    <row r="2119" spans="1:18" x14ac:dyDescent="0.25">
      <c r="A2119" s="28" t="str">
        <f t="shared" si="33"/>
        <v>00395790Rockcastle Co School DistrictPo Box 1530Mount VernonKY40456</v>
      </c>
      <c r="B2119" s="29" t="s">
        <v>8225</v>
      </c>
      <c r="C2119" t="s">
        <v>3215</v>
      </c>
      <c r="D2119" t="s">
        <v>5556</v>
      </c>
      <c r="E2119" t="s">
        <v>2548</v>
      </c>
      <c r="F2119" t="s">
        <v>5046</v>
      </c>
      <c r="G2119" t="s">
        <v>8</v>
      </c>
      <c r="H2119" t="s">
        <v>54</v>
      </c>
      <c r="I2119" t="s">
        <v>2555</v>
      </c>
      <c r="J2119" t="s">
        <v>2554</v>
      </c>
      <c r="K2119" t="s">
        <v>2548</v>
      </c>
      <c r="L2119" t="s">
        <v>5546</v>
      </c>
      <c r="M2119" t="s">
        <v>3175</v>
      </c>
      <c r="N2119" t="s">
        <v>8</v>
      </c>
      <c r="O2119" t="s">
        <v>54</v>
      </c>
      <c r="P2119" t="s">
        <v>2555</v>
      </c>
      <c r="Q2119" t="s">
        <v>3309</v>
      </c>
      <c r="R2119" t="s">
        <v>2547</v>
      </c>
    </row>
    <row r="2120" spans="1:18" x14ac:dyDescent="0.25">
      <c r="A2120" s="28" t="str">
        <f t="shared" si="33"/>
        <v>00395790Rockcastle Co School District150 E Main StMount VernonKY40456</v>
      </c>
      <c r="B2120" s="29" t="s">
        <v>8225</v>
      </c>
      <c r="C2120" t="s">
        <v>3215</v>
      </c>
      <c r="D2120" t="s">
        <v>5549</v>
      </c>
      <c r="E2120" t="s">
        <v>2548</v>
      </c>
      <c r="F2120" t="s">
        <v>5044</v>
      </c>
      <c r="G2120" t="s">
        <v>8</v>
      </c>
      <c r="H2120" t="s">
        <v>54</v>
      </c>
      <c r="I2120" t="s">
        <v>2555</v>
      </c>
      <c r="J2120" t="s">
        <v>5043</v>
      </c>
      <c r="K2120" t="s">
        <v>2548</v>
      </c>
      <c r="L2120" t="s">
        <v>5546</v>
      </c>
      <c r="M2120" t="s">
        <v>3175</v>
      </c>
      <c r="N2120" t="s">
        <v>8</v>
      </c>
      <c r="O2120" t="s">
        <v>54</v>
      </c>
      <c r="P2120" t="s">
        <v>2555</v>
      </c>
      <c r="Q2120" t="s">
        <v>3309</v>
      </c>
      <c r="R2120" t="s">
        <v>2547</v>
      </c>
    </row>
    <row r="2121" spans="1:18" x14ac:dyDescent="0.25">
      <c r="A2121" s="28" t="str">
        <f t="shared" si="33"/>
        <v>00395790Rockcastle Co School DistrictPo Box 1410Mount VernonKY40456</v>
      </c>
      <c r="B2121" s="29" t="s">
        <v>8225</v>
      </c>
      <c r="C2121" t="s">
        <v>3215</v>
      </c>
      <c r="D2121" t="s">
        <v>5547</v>
      </c>
      <c r="E2121" t="s">
        <v>2548</v>
      </c>
      <c r="F2121" t="s">
        <v>5051</v>
      </c>
      <c r="G2121" t="s">
        <v>8</v>
      </c>
      <c r="H2121" t="s">
        <v>54</v>
      </c>
      <c r="I2121" t="s">
        <v>2555</v>
      </c>
      <c r="J2121" t="s">
        <v>5050</v>
      </c>
      <c r="K2121" t="s">
        <v>2548</v>
      </c>
      <c r="L2121" t="s">
        <v>5546</v>
      </c>
      <c r="M2121" t="s">
        <v>3175</v>
      </c>
      <c r="N2121" t="s">
        <v>8</v>
      </c>
      <c r="O2121" t="s">
        <v>54</v>
      </c>
      <c r="P2121" t="s">
        <v>2555</v>
      </c>
      <c r="Q2121" t="s">
        <v>3309</v>
      </c>
      <c r="R2121" t="s">
        <v>2547</v>
      </c>
    </row>
    <row r="2122" spans="1:18" x14ac:dyDescent="0.25">
      <c r="A2122" s="28" t="str">
        <f t="shared" si="33"/>
        <v>00395790Rockcastle Co School DistrictPo Box 1730Mount VernonKY40456</v>
      </c>
      <c r="B2122" s="29" t="s">
        <v>8225</v>
      </c>
      <c r="C2122" t="s">
        <v>3215</v>
      </c>
      <c r="D2122" t="s">
        <v>5545</v>
      </c>
      <c r="E2122" t="s">
        <v>2548</v>
      </c>
      <c r="F2122" t="s">
        <v>5042</v>
      </c>
      <c r="G2122" t="s">
        <v>8</v>
      </c>
      <c r="H2122" t="s">
        <v>54</v>
      </c>
      <c r="I2122" t="s">
        <v>2555</v>
      </c>
      <c r="J2122" t="s">
        <v>5041</v>
      </c>
      <c r="K2122" t="s">
        <v>2548</v>
      </c>
      <c r="L2122" t="s">
        <v>5546</v>
      </c>
      <c r="M2122" t="s">
        <v>3175</v>
      </c>
      <c r="N2122" t="s">
        <v>8</v>
      </c>
      <c r="O2122" t="s">
        <v>54</v>
      </c>
      <c r="P2122" t="s">
        <v>2555</v>
      </c>
      <c r="Q2122" t="s">
        <v>3309</v>
      </c>
      <c r="R2122" t="s">
        <v>2547</v>
      </c>
    </row>
    <row r="2123" spans="1:18" x14ac:dyDescent="0.25">
      <c r="A2123" s="28" t="str">
        <f t="shared" si="33"/>
        <v>00395790Rockcastle Co School District245 Richmond StMount VernonKY40456</v>
      </c>
      <c r="B2123" s="29" t="s">
        <v>8225</v>
      </c>
      <c r="C2123" t="s">
        <v>3215</v>
      </c>
      <c r="D2123" t="s">
        <v>5552</v>
      </c>
      <c r="E2123" t="s">
        <v>2548</v>
      </c>
      <c r="F2123" t="s">
        <v>3175</v>
      </c>
      <c r="G2123" t="s">
        <v>8</v>
      </c>
      <c r="H2123" t="s">
        <v>54</v>
      </c>
      <c r="I2123" t="s">
        <v>2555</v>
      </c>
      <c r="J2123" t="s">
        <v>2548</v>
      </c>
      <c r="K2123" t="s">
        <v>2548</v>
      </c>
      <c r="L2123" t="s">
        <v>5546</v>
      </c>
      <c r="M2123" t="s">
        <v>3175</v>
      </c>
      <c r="N2123" t="s">
        <v>8</v>
      </c>
      <c r="O2123" t="s">
        <v>54</v>
      </c>
      <c r="P2123" t="s">
        <v>2555</v>
      </c>
      <c r="Q2123" t="s">
        <v>3309</v>
      </c>
      <c r="R2123" t="s">
        <v>2547</v>
      </c>
    </row>
    <row r="2124" spans="1:18" x14ac:dyDescent="0.25">
      <c r="A2124" s="28" t="str">
        <f t="shared" si="33"/>
        <v>00395790Rockcastle Co School District245 Richmond StMount VernonKY40456</v>
      </c>
      <c r="B2124" s="29" t="s">
        <v>8225</v>
      </c>
      <c r="C2124" t="s">
        <v>3215</v>
      </c>
      <c r="D2124" t="s">
        <v>5554</v>
      </c>
      <c r="E2124" t="s">
        <v>2548</v>
      </c>
      <c r="F2124" t="s">
        <v>3175</v>
      </c>
      <c r="G2124" t="s">
        <v>8</v>
      </c>
      <c r="H2124" t="s">
        <v>54</v>
      </c>
      <c r="I2124" t="s">
        <v>2555</v>
      </c>
      <c r="J2124" t="s">
        <v>2548</v>
      </c>
      <c r="K2124" t="s">
        <v>2548</v>
      </c>
      <c r="L2124" t="s">
        <v>5546</v>
      </c>
      <c r="M2124" t="s">
        <v>3175</v>
      </c>
      <c r="N2124" t="s">
        <v>8</v>
      </c>
      <c r="O2124" t="s">
        <v>54</v>
      </c>
      <c r="P2124" t="s">
        <v>2555</v>
      </c>
      <c r="Q2124" t="s">
        <v>3309</v>
      </c>
      <c r="R2124" t="s">
        <v>2547</v>
      </c>
    </row>
    <row r="2125" spans="1:18" x14ac:dyDescent="0.25">
      <c r="A2125" s="28" t="str">
        <f t="shared" si="33"/>
        <v>00395790Rockcastle Co School District245 Richmond StMount VernonKY40456</v>
      </c>
      <c r="B2125" s="29" t="s">
        <v>8225</v>
      </c>
      <c r="C2125" t="s">
        <v>3215</v>
      </c>
      <c r="D2125" t="s">
        <v>5555</v>
      </c>
      <c r="E2125" t="s">
        <v>2548</v>
      </c>
      <c r="F2125" t="s">
        <v>3175</v>
      </c>
      <c r="G2125" t="s">
        <v>8</v>
      </c>
      <c r="H2125" t="s">
        <v>54</v>
      </c>
      <c r="I2125" t="s">
        <v>2555</v>
      </c>
      <c r="J2125" t="s">
        <v>2548</v>
      </c>
      <c r="K2125" t="s">
        <v>2548</v>
      </c>
      <c r="L2125" t="s">
        <v>5546</v>
      </c>
      <c r="M2125" t="s">
        <v>3175</v>
      </c>
      <c r="N2125" t="s">
        <v>8</v>
      </c>
      <c r="O2125" t="s">
        <v>54</v>
      </c>
      <c r="P2125" t="s">
        <v>2555</v>
      </c>
      <c r="Q2125" t="s">
        <v>3309</v>
      </c>
      <c r="R2125" t="s">
        <v>2547</v>
      </c>
    </row>
    <row r="2126" spans="1:18" x14ac:dyDescent="0.25">
      <c r="A2126" s="28" t="str">
        <f t="shared" si="33"/>
        <v>00395790Rockcastle Co School District6701 N Wilderness RdMount VernonKY40456</v>
      </c>
      <c r="B2126" s="29" t="s">
        <v>8225</v>
      </c>
      <c r="C2126" t="s">
        <v>3215</v>
      </c>
      <c r="D2126" t="s">
        <v>5551</v>
      </c>
      <c r="E2126" t="s">
        <v>2548</v>
      </c>
      <c r="F2126" t="s">
        <v>2557</v>
      </c>
      <c r="G2126" t="s">
        <v>8</v>
      </c>
      <c r="H2126" t="s">
        <v>54</v>
      </c>
      <c r="I2126" t="s">
        <v>2555</v>
      </c>
      <c r="J2126" t="s">
        <v>5045</v>
      </c>
      <c r="K2126" t="s">
        <v>2548</v>
      </c>
      <c r="L2126" t="s">
        <v>5546</v>
      </c>
      <c r="M2126" t="s">
        <v>3175</v>
      </c>
      <c r="N2126" t="s">
        <v>8</v>
      </c>
      <c r="O2126" t="s">
        <v>54</v>
      </c>
      <c r="P2126" t="s">
        <v>2555</v>
      </c>
      <c r="Q2126" t="s">
        <v>3309</v>
      </c>
      <c r="R2126" t="s">
        <v>2547</v>
      </c>
    </row>
    <row r="2127" spans="1:18" x14ac:dyDescent="0.25">
      <c r="A2127" s="28" t="str">
        <f t="shared" si="33"/>
        <v>00395867Rowan Co School District415 W Sun StMoreheadKY40351</v>
      </c>
      <c r="B2127" s="29" t="s">
        <v>8225</v>
      </c>
      <c r="C2127" t="s">
        <v>3215</v>
      </c>
      <c r="D2127" t="s">
        <v>5454</v>
      </c>
      <c r="E2127" t="s">
        <v>2559</v>
      </c>
      <c r="F2127" t="s">
        <v>3176</v>
      </c>
      <c r="G2127" t="s">
        <v>2568</v>
      </c>
      <c r="H2127" t="s">
        <v>54</v>
      </c>
      <c r="I2127" t="s">
        <v>2569</v>
      </c>
      <c r="J2127" t="s">
        <v>5059</v>
      </c>
      <c r="K2127" t="s">
        <v>2559</v>
      </c>
      <c r="L2127" t="s">
        <v>5452</v>
      </c>
      <c r="M2127" t="s">
        <v>3176</v>
      </c>
      <c r="N2127" t="s">
        <v>2568</v>
      </c>
      <c r="O2127" t="s">
        <v>54</v>
      </c>
      <c r="P2127" t="s">
        <v>2569</v>
      </c>
      <c r="Q2127" t="s">
        <v>3385</v>
      </c>
      <c r="R2127" t="s">
        <v>2558</v>
      </c>
    </row>
    <row r="2128" spans="1:18" x14ac:dyDescent="0.25">
      <c r="A2128" s="28" t="str">
        <f t="shared" si="33"/>
        <v>00395879Clearfield Elementary School460 McBrayer RdClearfieldKY40313</v>
      </c>
      <c r="B2128" s="29" t="s">
        <v>8225</v>
      </c>
      <c r="C2128" t="s">
        <v>3215</v>
      </c>
      <c r="D2128" t="s">
        <v>5466</v>
      </c>
      <c r="E2128" t="s">
        <v>2559</v>
      </c>
      <c r="F2128" t="s">
        <v>2562</v>
      </c>
      <c r="G2128" t="s">
        <v>2563</v>
      </c>
      <c r="H2128" t="s">
        <v>54</v>
      </c>
      <c r="I2128" t="s">
        <v>2564</v>
      </c>
      <c r="J2128" t="s">
        <v>2561</v>
      </c>
      <c r="K2128" t="s">
        <v>2561</v>
      </c>
      <c r="L2128" t="s">
        <v>5467</v>
      </c>
      <c r="M2128" t="s">
        <v>2562</v>
      </c>
      <c r="N2128" t="s">
        <v>2563</v>
      </c>
      <c r="O2128" t="s">
        <v>54</v>
      </c>
      <c r="P2128" t="s">
        <v>2564</v>
      </c>
      <c r="Q2128" t="s">
        <v>3385</v>
      </c>
      <c r="R2128" t="s">
        <v>2560</v>
      </c>
    </row>
    <row r="2129" spans="1:18" x14ac:dyDescent="0.25">
      <c r="A2129" s="28" t="str">
        <f t="shared" si="33"/>
        <v>00395879Clearfield Elementary School460 McBrayer RdClearfieldKY40313</v>
      </c>
      <c r="B2129" s="29" t="s">
        <v>8225</v>
      </c>
      <c r="C2129" t="s">
        <v>3215</v>
      </c>
      <c r="D2129" t="s">
        <v>5468</v>
      </c>
      <c r="E2129" t="s">
        <v>2559</v>
      </c>
      <c r="F2129" t="s">
        <v>2562</v>
      </c>
      <c r="G2129" t="s">
        <v>2563</v>
      </c>
      <c r="H2129" t="s">
        <v>54</v>
      </c>
      <c r="I2129" t="s">
        <v>2564</v>
      </c>
      <c r="J2129" t="s">
        <v>2561</v>
      </c>
      <c r="K2129" t="s">
        <v>2561</v>
      </c>
      <c r="L2129" t="s">
        <v>5467</v>
      </c>
      <c r="M2129" t="s">
        <v>2562</v>
      </c>
      <c r="N2129" t="s">
        <v>2563</v>
      </c>
      <c r="O2129" t="s">
        <v>54</v>
      </c>
      <c r="P2129" t="s">
        <v>2564</v>
      </c>
      <c r="Q2129" t="s">
        <v>3385</v>
      </c>
      <c r="R2129" t="s">
        <v>2560</v>
      </c>
    </row>
    <row r="2130" spans="1:18" x14ac:dyDescent="0.25">
      <c r="A2130" s="28" t="str">
        <f t="shared" si="33"/>
        <v>00395879Clearfield Elementary School460 McBrayer RdClearfieldKY40313</v>
      </c>
      <c r="B2130" s="29" t="s">
        <v>8225</v>
      </c>
      <c r="C2130" t="s">
        <v>3215</v>
      </c>
      <c r="D2130" t="s">
        <v>5469</v>
      </c>
      <c r="E2130" t="s">
        <v>2559</v>
      </c>
      <c r="F2130" t="s">
        <v>2562</v>
      </c>
      <c r="G2130" t="s">
        <v>2563</v>
      </c>
      <c r="H2130" t="s">
        <v>54</v>
      </c>
      <c r="I2130" t="s">
        <v>2564</v>
      </c>
      <c r="J2130" t="s">
        <v>2561</v>
      </c>
      <c r="K2130" t="s">
        <v>2561</v>
      </c>
      <c r="L2130" t="s">
        <v>5467</v>
      </c>
      <c r="M2130" t="s">
        <v>2562</v>
      </c>
      <c r="N2130" t="s">
        <v>2563</v>
      </c>
      <c r="O2130" t="s">
        <v>54</v>
      </c>
      <c r="P2130" t="s">
        <v>2564</v>
      </c>
      <c r="Q2130" t="s">
        <v>3385</v>
      </c>
      <c r="R2130" t="s">
        <v>2560</v>
      </c>
    </row>
    <row r="2131" spans="1:18" x14ac:dyDescent="0.25">
      <c r="A2131" s="28" t="str">
        <f t="shared" si="33"/>
        <v>00395867Rowan Co School District460 McBrayer RdMoreheadKY40313</v>
      </c>
      <c r="B2131" s="29" t="s">
        <v>8225</v>
      </c>
      <c r="C2131" t="s">
        <v>3215</v>
      </c>
      <c r="D2131" t="s">
        <v>5464</v>
      </c>
      <c r="E2131" t="s">
        <v>2559</v>
      </c>
      <c r="F2131" t="s">
        <v>2562</v>
      </c>
      <c r="G2131" t="s">
        <v>2568</v>
      </c>
      <c r="H2131" t="s">
        <v>54</v>
      </c>
      <c r="I2131" t="s">
        <v>2564</v>
      </c>
      <c r="J2131" t="s">
        <v>2561</v>
      </c>
      <c r="K2131" t="s">
        <v>2559</v>
      </c>
      <c r="L2131" t="s">
        <v>5452</v>
      </c>
      <c r="M2131" t="s">
        <v>3176</v>
      </c>
      <c r="N2131" t="s">
        <v>2563</v>
      </c>
      <c r="O2131" t="s">
        <v>54</v>
      </c>
      <c r="P2131" t="s">
        <v>2569</v>
      </c>
      <c r="Q2131" t="s">
        <v>3385</v>
      </c>
      <c r="R2131" t="s">
        <v>2558</v>
      </c>
    </row>
    <row r="2132" spans="1:18" x14ac:dyDescent="0.25">
      <c r="A2132" s="28" t="str">
        <f t="shared" si="33"/>
        <v>00395922McBrayer Elementary School550 Viking DrMoreheadKY40351</v>
      </c>
      <c r="B2132" s="29" t="s">
        <v>8225</v>
      </c>
      <c r="C2132" t="s">
        <v>3215</v>
      </c>
      <c r="D2132" t="s">
        <v>5557</v>
      </c>
      <c r="E2132" t="s">
        <v>2559</v>
      </c>
      <c r="F2132" t="s">
        <v>2567</v>
      </c>
      <c r="G2132" t="s">
        <v>2568</v>
      </c>
      <c r="H2132" t="s">
        <v>54</v>
      </c>
      <c r="I2132" t="s">
        <v>2569</v>
      </c>
      <c r="J2132" t="s">
        <v>2566</v>
      </c>
      <c r="K2132" t="s">
        <v>2566</v>
      </c>
      <c r="L2132" t="s">
        <v>5558</v>
      </c>
      <c r="M2132" t="s">
        <v>2567</v>
      </c>
      <c r="N2132" t="s">
        <v>2568</v>
      </c>
      <c r="O2132" t="s">
        <v>54</v>
      </c>
      <c r="P2132" t="s">
        <v>2569</v>
      </c>
      <c r="Q2132" t="s">
        <v>3385</v>
      </c>
      <c r="R2132" t="s">
        <v>2565</v>
      </c>
    </row>
    <row r="2133" spans="1:18" x14ac:dyDescent="0.25">
      <c r="A2133" s="28" t="str">
        <f t="shared" si="33"/>
        <v>00395922McBrayer Elementary School550 Viking DrMoreheadKY40351</v>
      </c>
      <c r="B2133" s="29" t="s">
        <v>8225</v>
      </c>
      <c r="C2133" t="s">
        <v>3215</v>
      </c>
      <c r="D2133" t="s">
        <v>5559</v>
      </c>
      <c r="E2133" t="s">
        <v>2559</v>
      </c>
      <c r="F2133" t="s">
        <v>2567</v>
      </c>
      <c r="G2133" t="s">
        <v>2568</v>
      </c>
      <c r="H2133" t="s">
        <v>54</v>
      </c>
      <c r="I2133" t="s">
        <v>2569</v>
      </c>
      <c r="J2133" t="s">
        <v>2566</v>
      </c>
      <c r="K2133" t="s">
        <v>2566</v>
      </c>
      <c r="L2133" t="s">
        <v>5558</v>
      </c>
      <c r="M2133" t="s">
        <v>2567</v>
      </c>
      <c r="N2133" t="s">
        <v>2568</v>
      </c>
      <c r="O2133" t="s">
        <v>54</v>
      </c>
      <c r="P2133" t="s">
        <v>2569</v>
      </c>
      <c r="Q2133" t="s">
        <v>3385</v>
      </c>
      <c r="R2133" t="s">
        <v>2565</v>
      </c>
    </row>
    <row r="2134" spans="1:18" x14ac:dyDescent="0.25">
      <c r="A2134" s="28" t="str">
        <f t="shared" si="33"/>
        <v>00395867Rowan Co School District550 Viking DrMoreheadKY40351</v>
      </c>
      <c r="B2134" s="29" t="s">
        <v>8225</v>
      </c>
      <c r="C2134" t="s">
        <v>3215</v>
      </c>
      <c r="D2134" t="s">
        <v>5459</v>
      </c>
      <c r="E2134" t="s">
        <v>2559</v>
      </c>
      <c r="F2134" t="s">
        <v>2567</v>
      </c>
      <c r="G2134" t="s">
        <v>2568</v>
      </c>
      <c r="H2134" t="s">
        <v>54</v>
      </c>
      <c r="I2134" t="s">
        <v>2569</v>
      </c>
      <c r="J2134" t="s">
        <v>2566</v>
      </c>
      <c r="K2134" t="s">
        <v>2559</v>
      </c>
      <c r="L2134" t="s">
        <v>5452</v>
      </c>
      <c r="M2134" t="s">
        <v>3176</v>
      </c>
      <c r="N2134" t="s">
        <v>2568</v>
      </c>
      <c r="O2134" t="s">
        <v>54</v>
      </c>
      <c r="P2134" t="s">
        <v>2569</v>
      </c>
      <c r="Q2134" t="s">
        <v>3385</v>
      </c>
      <c r="R2134" t="s">
        <v>2558</v>
      </c>
    </row>
    <row r="2135" spans="1:18" x14ac:dyDescent="0.25">
      <c r="A2135" s="28" t="str">
        <f t="shared" si="33"/>
        <v>00395867Rowan Co School District495 Forest Hills DrMoreheadKY40351</v>
      </c>
      <c r="B2135" s="29" t="s">
        <v>8225</v>
      </c>
      <c r="C2135" t="s">
        <v>3215</v>
      </c>
      <c r="D2135" t="s">
        <v>5453</v>
      </c>
      <c r="E2135" t="s">
        <v>2559</v>
      </c>
      <c r="F2135" t="s">
        <v>5055</v>
      </c>
      <c r="G2135" t="s">
        <v>2568</v>
      </c>
      <c r="H2135" t="s">
        <v>54</v>
      </c>
      <c r="I2135" t="s">
        <v>2569</v>
      </c>
      <c r="J2135" t="s">
        <v>5054</v>
      </c>
      <c r="K2135" t="s">
        <v>2559</v>
      </c>
      <c r="L2135" t="s">
        <v>5452</v>
      </c>
      <c r="M2135" t="s">
        <v>3176</v>
      </c>
      <c r="N2135" t="s">
        <v>2568</v>
      </c>
      <c r="O2135" t="s">
        <v>54</v>
      </c>
      <c r="P2135" t="s">
        <v>2569</v>
      </c>
      <c r="Q2135" t="s">
        <v>3385</v>
      </c>
      <c r="R2135" t="s">
        <v>2558</v>
      </c>
    </row>
    <row r="2136" spans="1:18" x14ac:dyDescent="0.25">
      <c r="A2136" s="28" t="str">
        <f t="shared" si="33"/>
        <v>00395881Rodburn ES91 Christy CrkMoreheadKY40351</v>
      </c>
      <c r="B2136" s="29" t="s">
        <v>8225</v>
      </c>
      <c r="C2136" t="s">
        <v>3215</v>
      </c>
      <c r="D2136" t="s">
        <v>5787</v>
      </c>
      <c r="E2136" t="s">
        <v>2559</v>
      </c>
      <c r="F2136" t="s">
        <v>2571</v>
      </c>
      <c r="G2136" t="s">
        <v>2568</v>
      </c>
      <c r="H2136" t="s">
        <v>54</v>
      </c>
      <c r="I2136" t="s">
        <v>2569</v>
      </c>
      <c r="J2136" t="s">
        <v>5058</v>
      </c>
      <c r="K2136" t="s">
        <v>5058</v>
      </c>
      <c r="L2136" t="s">
        <v>5788</v>
      </c>
      <c r="M2136" t="s">
        <v>2571</v>
      </c>
      <c r="N2136" t="s">
        <v>2568</v>
      </c>
      <c r="O2136" t="s">
        <v>54</v>
      </c>
      <c r="P2136" t="s">
        <v>2569</v>
      </c>
      <c r="Q2136" t="s">
        <v>3385</v>
      </c>
      <c r="R2136" t="s">
        <v>2570</v>
      </c>
    </row>
    <row r="2137" spans="1:18" x14ac:dyDescent="0.25">
      <c r="A2137" s="28" t="str">
        <f t="shared" si="33"/>
        <v>00395867Rowan Co School District91 Christy CrkMoreheadKY40351</v>
      </c>
      <c r="B2137" s="29" t="s">
        <v>8225</v>
      </c>
      <c r="C2137" t="s">
        <v>3215</v>
      </c>
      <c r="D2137" t="s">
        <v>5451</v>
      </c>
      <c r="E2137" t="s">
        <v>2559</v>
      </c>
      <c r="F2137" t="s">
        <v>2571</v>
      </c>
      <c r="G2137" t="s">
        <v>2568</v>
      </c>
      <c r="H2137" t="s">
        <v>54</v>
      </c>
      <c r="I2137" t="s">
        <v>2569</v>
      </c>
      <c r="J2137" t="s">
        <v>5058</v>
      </c>
      <c r="K2137" t="s">
        <v>2559</v>
      </c>
      <c r="L2137" t="s">
        <v>5452</v>
      </c>
      <c r="M2137" t="s">
        <v>3176</v>
      </c>
      <c r="N2137" t="s">
        <v>2568</v>
      </c>
      <c r="O2137" t="s">
        <v>54</v>
      </c>
      <c r="P2137" t="s">
        <v>2569</v>
      </c>
      <c r="Q2137" t="s">
        <v>3385</v>
      </c>
      <c r="R2137" t="s">
        <v>2558</v>
      </c>
    </row>
    <row r="2138" spans="1:18" x14ac:dyDescent="0.25">
      <c r="A2138" s="28" t="str">
        <f t="shared" si="33"/>
        <v>00395867Rowan Co School District91 Christy CrkMoreheadKY40351</v>
      </c>
      <c r="B2138" s="29" t="s">
        <v>8225</v>
      </c>
      <c r="C2138" t="s">
        <v>3215</v>
      </c>
      <c r="D2138" t="s">
        <v>5458</v>
      </c>
      <c r="E2138" t="s">
        <v>2559</v>
      </c>
      <c r="F2138" t="s">
        <v>2571</v>
      </c>
      <c r="G2138" t="s">
        <v>2568</v>
      </c>
      <c r="H2138" t="s">
        <v>54</v>
      </c>
      <c r="I2138" t="s">
        <v>2569</v>
      </c>
      <c r="J2138" t="s">
        <v>5058</v>
      </c>
      <c r="K2138" t="s">
        <v>2559</v>
      </c>
      <c r="L2138" t="s">
        <v>5452</v>
      </c>
      <c r="M2138" t="s">
        <v>3176</v>
      </c>
      <c r="N2138" t="s">
        <v>2568</v>
      </c>
      <c r="O2138" t="s">
        <v>54</v>
      </c>
      <c r="P2138" t="s">
        <v>2569</v>
      </c>
      <c r="Q2138" t="s">
        <v>3385</v>
      </c>
      <c r="R2138" t="s">
        <v>2558</v>
      </c>
    </row>
    <row r="2139" spans="1:18" x14ac:dyDescent="0.25">
      <c r="A2139" s="28" t="str">
        <f t="shared" si="33"/>
        <v>00395867Rowan Co School District555 Viking DrMoreheadKY40351</v>
      </c>
      <c r="B2139" s="29" t="s">
        <v>8225</v>
      </c>
      <c r="C2139" t="s">
        <v>3215</v>
      </c>
      <c r="D2139" t="s">
        <v>5465</v>
      </c>
      <c r="E2139" t="s">
        <v>2559</v>
      </c>
      <c r="F2139" t="s">
        <v>5057</v>
      </c>
      <c r="G2139" t="s">
        <v>2568</v>
      </c>
      <c r="H2139" t="s">
        <v>54</v>
      </c>
      <c r="I2139" t="s">
        <v>2569</v>
      </c>
      <c r="J2139" t="s">
        <v>5056</v>
      </c>
      <c r="K2139" t="s">
        <v>2559</v>
      </c>
      <c r="L2139" t="s">
        <v>5452</v>
      </c>
      <c r="M2139" t="s">
        <v>3176</v>
      </c>
      <c r="N2139" t="s">
        <v>2568</v>
      </c>
      <c r="O2139" t="s">
        <v>54</v>
      </c>
      <c r="P2139" t="s">
        <v>2569</v>
      </c>
      <c r="Q2139" t="s">
        <v>3385</v>
      </c>
      <c r="R2139" t="s">
        <v>2558</v>
      </c>
    </row>
    <row r="2140" spans="1:18" x14ac:dyDescent="0.25">
      <c r="A2140" s="28" t="str">
        <f t="shared" si="33"/>
        <v>00395867Rowan Co School District415 W Sun StMoreheadKY40351</v>
      </c>
      <c r="B2140" s="29" t="s">
        <v>8225</v>
      </c>
      <c r="C2140" t="s">
        <v>3215</v>
      </c>
      <c r="D2140" t="s">
        <v>5456</v>
      </c>
      <c r="E2140" t="s">
        <v>2559</v>
      </c>
      <c r="F2140" t="s">
        <v>3176</v>
      </c>
      <c r="G2140" t="s">
        <v>2568</v>
      </c>
      <c r="H2140" t="s">
        <v>54</v>
      </c>
      <c r="I2140" t="s">
        <v>2569</v>
      </c>
      <c r="J2140" t="s">
        <v>2559</v>
      </c>
      <c r="K2140" t="s">
        <v>2559</v>
      </c>
      <c r="L2140" t="s">
        <v>5452</v>
      </c>
      <c r="M2140" t="s">
        <v>3176</v>
      </c>
      <c r="N2140" t="s">
        <v>2568</v>
      </c>
      <c r="O2140" t="s">
        <v>54</v>
      </c>
      <c r="P2140" t="s">
        <v>2569</v>
      </c>
      <c r="Q2140" t="s">
        <v>3385</v>
      </c>
      <c r="R2140" t="s">
        <v>2558</v>
      </c>
    </row>
    <row r="2141" spans="1:18" x14ac:dyDescent="0.25">
      <c r="A2141" s="28" t="str">
        <f t="shared" si="33"/>
        <v>00395867Rowan Co School District415 W Sun StMoreheadKY40351</v>
      </c>
      <c r="B2141" s="29" t="s">
        <v>8225</v>
      </c>
      <c r="C2141" t="s">
        <v>3215</v>
      </c>
      <c r="D2141" t="s">
        <v>5457</v>
      </c>
      <c r="E2141" t="s">
        <v>2559</v>
      </c>
      <c r="F2141" t="s">
        <v>3176</v>
      </c>
      <c r="G2141" t="s">
        <v>2568</v>
      </c>
      <c r="H2141" t="s">
        <v>54</v>
      </c>
      <c r="I2141" t="s">
        <v>2569</v>
      </c>
      <c r="J2141" t="s">
        <v>2559</v>
      </c>
      <c r="K2141" t="s">
        <v>2559</v>
      </c>
      <c r="L2141" t="s">
        <v>5452</v>
      </c>
      <c r="M2141" t="s">
        <v>3176</v>
      </c>
      <c r="N2141" t="s">
        <v>2568</v>
      </c>
      <c r="O2141" t="s">
        <v>54</v>
      </c>
      <c r="P2141" t="s">
        <v>2569</v>
      </c>
      <c r="Q2141" t="s">
        <v>3385</v>
      </c>
      <c r="R2141" t="s">
        <v>2558</v>
      </c>
    </row>
    <row r="2142" spans="1:18" x14ac:dyDescent="0.25">
      <c r="A2142" s="28" t="str">
        <f t="shared" si="33"/>
        <v>00395867Rowan Co School District415 W Sun StMoreheadKY40351</v>
      </c>
      <c r="B2142" s="29" t="s">
        <v>8225</v>
      </c>
      <c r="C2142" t="s">
        <v>3215</v>
      </c>
      <c r="D2142" t="s">
        <v>5460</v>
      </c>
      <c r="E2142" t="s">
        <v>2559</v>
      </c>
      <c r="F2142" t="s">
        <v>3176</v>
      </c>
      <c r="G2142" t="s">
        <v>2568</v>
      </c>
      <c r="H2142" t="s">
        <v>54</v>
      </c>
      <c r="I2142" t="s">
        <v>2569</v>
      </c>
      <c r="J2142" t="s">
        <v>2559</v>
      </c>
      <c r="K2142" t="s">
        <v>2559</v>
      </c>
      <c r="L2142" t="s">
        <v>5452</v>
      </c>
      <c r="M2142" t="s">
        <v>3176</v>
      </c>
      <c r="N2142" t="s">
        <v>2568</v>
      </c>
      <c r="O2142" t="s">
        <v>54</v>
      </c>
      <c r="P2142" t="s">
        <v>2569</v>
      </c>
      <c r="Q2142" t="s">
        <v>3385</v>
      </c>
      <c r="R2142" t="s">
        <v>2558</v>
      </c>
    </row>
    <row r="2143" spans="1:18" x14ac:dyDescent="0.25">
      <c r="A2143" s="28" t="str">
        <f t="shared" si="33"/>
        <v>00395867Rowan Co School District415 W Sun StMoreheadKY40351</v>
      </c>
      <c r="B2143" s="29" t="s">
        <v>8225</v>
      </c>
      <c r="C2143" t="s">
        <v>3215</v>
      </c>
      <c r="D2143" t="s">
        <v>5461</v>
      </c>
      <c r="E2143" t="s">
        <v>2559</v>
      </c>
      <c r="F2143" t="s">
        <v>3176</v>
      </c>
      <c r="G2143" t="s">
        <v>2568</v>
      </c>
      <c r="H2143" t="s">
        <v>54</v>
      </c>
      <c r="I2143" t="s">
        <v>2569</v>
      </c>
      <c r="J2143" t="s">
        <v>2559</v>
      </c>
      <c r="K2143" t="s">
        <v>2559</v>
      </c>
      <c r="L2143" t="s">
        <v>5452</v>
      </c>
      <c r="M2143" t="s">
        <v>3176</v>
      </c>
      <c r="N2143" t="s">
        <v>2568</v>
      </c>
      <c r="O2143" t="s">
        <v>54</v>
      </c>
      <c r="P2143" t="s">
        <v>2569</v>
      </c>
      <c r="Q2143" t="s">
        <v>3385</v>
      </c>
      <c r="R2143" t="s">
        <v>2558</v>
      </c>
    </row>
    <row r="2144" spans="1:18" x14ac:dyDescent="0.25">
      <c r="A2144" s="28" t="str">
        <f t="shared" si="33"/>
        <v>00395867Rowan Co School District415 W Sun StMoreheadKY40351</v>
      </c>
      <c r="B2144" s="29" t="s">
        <v>8225</v>
      </c>
      <c r="C2144" t="s">
        <v>3215</v>
      </c>
      <c r="D2144" t="s">
        <v>5462</v>
      </c>
      <c r="E2144" t="s">
        <v>2559</v>
      </c>
      <c r="F2144" t="s">
        <v>3176</v>
      </c>
      <c r="G2144" t="s">
        <v>2568</v>
      </c>
      <c r="H2144" t="s">
        <v>54</v>
      </c>
      <c r="I2144" t="s">
        <v>2569</v>
      </c>
      <c r="J2144" t="s">
        <v>2559</v>
      </c>
      <c r="K2144" t="s">
        <v>2559</v>
      </c>
      <c r="L2144" t="s">
        <v>5452</v>
      </c>
      <c r="M2144" t="s">
        <v>3176</v>
      </c>
      <c r="N2144" t="s">
        <v>2568</v>
      </c>
      <c r="O2144" t="s">
        <v>54</v>
      </c>
      <c r="P2144" t="s">
        <v>2569</v>
      </c>
      <c r="Q2144" t="s">
        <v>3385</v>
      </c>
      <c r="R2144" t="s">
        <v>2558</v>
      </c>
    </row>
    <row r="2145" spans="1:18" x14ac:dyDescent="0.25">
      <c r="A2145" s="28" t="str">
        <f t="shared" si="33"/>
        <v>00395867Rowan Co School District499 Viking DrMoreheadKY40351</v>
      </c>
      <c r="B2145" s="29" t="s">
        <v>8225</v>
      </c>
      <c r="C2145" t="s">
        <v>3215</v>
      </c>
      <c r="D2145" t="s">
        <v>5455</v>
      </c>
      <c r="E2145" t="s">
        <v>2559</v>
      </c>
      <c r="F2145" t="s">
        <v>5053</v>
      </c>
      <c r="G2145" t="s">
        <v>2568</v>
      </c>
      <c r="H2145" t="s">
        <v>54</v>
      </c>
      <c r="I2145" t="s">
        <v>2569</v>
      </c>
      <c r="J2145" t="s">
        <v>5052</v>
      </c>
      <c r="K2145" t="s">
        <v>2559</v>
      </c>
      <c r="L2145" t="s">
        <v>5452</v>
      </c>
      <c r="M2145" t="s">
        <v>3176</v>
      </c>
      <c r="N2145" t="s">
        <v>2568</v>
      </c>
      <c r="O2145" t="s">
        <v>54</v>
      </c>
      <c r="P2145" t="s">
        <v>2569</v>
      </c>
      <c r="Q2145" t="s">
        <v>3385</v>
      </c>
      <c r="R2145" t="s">
        <v>2558</v>
      </c>
    </row>
    <row r="2146" spans="1:18" x14ac:dyDescent="0.25">
      <c r="A2146" s="28" t="str">
        <f t="shared" si="33"/>
        <v>00395946Tildon Hogge Elementary School5955 Cranston RdMoreheadKY40351</v>
      </c>
      <c r="B2146" s="29" t="s">
        <v>8225</v>
      </c>
      <c r="C2146" t="s">
        <v>3215</v>
      </c>
      <c r="D2146" t="s">
        <v>6096</v>
      </c>
      <c r="E2146" t="s">
        <v>2559</v>
      </c>
      <c r="F2146" t="s">
        <v>2574</v>
      </c>
      <c r="G2146" t="s">
        <v>2568</v>
      </c>
      <c r="H2146" t="s">
        <v>54</v>
      </c>
      <c r="I2146" t="s">
        <v>2569</v>
      </c>
      <c r="J2146" t="s">
        <v>2573</v>
      </c>
      <c r="K2146" t="s">
        <v>2573</v>
      </c>
      <c r="L2146" t="s">
        <v>6097</v>
      </c>
      <c r="M2146" t="s">
        <v>2574</v>
      </c>
      <c r="N2146" t="s">
        <v>2568</v>
      </c>
      <c r="O2146" t="s">
        <v>54</v>
      </c>
      <c r="P2146" t="s">
        <v>2569</v>
      </c>
      <c r="Q2146" t="s">
        <v>3385</v>
      </c>
      <c r="R2146" t="s">
        <v>2572</v>
      </c>
    </row>
    <row r="2147" spans="1:18" x14ac:dyDescent="0.25">
      <c r="A2147" s="28" t="str">
        <f t="shared" si="33"/>
        <v>00395946Tildon Hogge Elementary School5955 Cranston RdMoreheadKY40351</v>
      </c>
      <c r="B2147" s="29" t="s">
        <v>8225</v>
      </c>
      <c r="C2147" t="s">
        <v>3215</v>
      </c>
      <c r="D2147" t="s">
        <v>6098</v>
      </c>
      <c r="E2147" t="s">
        <v>2559</v>
      </c>
      <c r="F2147" t="s">
        <v>2574</v>
      </c>
      <c r="G2147" t="s">
        <v>2568</v>
      </c>
      <c r="H2147" t="s">
        <v>54</v>
      </c>
      <c r="I2147" t="s">
        <v>2569</v>
      </c>
      <c r="J2147" t="s">
        <v>2573</v>
      </c>
      <c r="K2147" t="s">
        <v>2573</v>
      </c>
      <c r="L2147" t="s">
        <v>6097</v>
      </c>
      <c r="M2147" t="s">
        <v>2574</v>
      </c>
      <c r="N2147" t="s">
        <v>2568</v>
      </c>
      <c r="O2147" t="s">
        <v>54</v>
      </c>
      <c r="P2147" t="s">
        <v>2569</v>
      </c>
      <c r="Q2147" t="s">
        <v>3385</v>
      </c>
      <c r="R2147" t="s">
        <v>2572</v>
      </c>
    </row>
    <row r="2148" spans="1:18" x14ac:dyDescent="0.25">
      <c r="A2148" s="28" t="str">
        <f t="shared" si="33"/>
        <v>00395867Rowan Co School District5955 Cranston RdMoreheadKY40351</v>
      </c>
      <c r="B2148" s="29" t="s">
        <v>8225</v>
      </c>
      <c r="C2148" t="s">
        <v>3215</v>
      </c>
      <c r="D2148" t="s">
        <v>5463</v>
      </c>
      <c r="E2148" t="s">
        <v>2559</v>
      </c>
      <c r="F2148" t="s">
        <v>2574</v>
      </c>
      <c r="G2148" t="s">
        <v>2568</v>
      </c>
      <c r="H2148" t="s">
        <v>54</v>
      </c>
      <c r="I2148" t="s">
        <v>2569</v>
      </c>
      <c r="J2148" t="s">
        <v>2573</v>
      </c>
      <c r="K2148" t="s">
        <v>2559</v>
      </c>
      <c r="L2148" t="s">
        <v>5452</v>
      </c>
      <c r="M2148" t="s">
        <v>3176</v>
      </c>
      <c r="N2148" t="s">
        <v>2568</v>
      </c>
      <c r="O2148" t="s">
        <v>54</v>
      </c>
      <c r="P2148" t="s">
        <v>2569</v>
      </c>
      <c r="Q2148" t="s">
        <v>3385</v>
      </c>
      <c r="R2148" t="s">
        <v>2558</v>
      </c>
    </row>
    <row r="2149" spans="1:18" x14ac:dyDescent="0.25">
      <c r="A2149" s="28" t="str">
        <f t="shared" si="33"/>
        <v>00396029Jamestown Elementary School342 S Main StJamestownKY42629</v>
      </c>
      <c r="B2149" s="29" t="s">
        <v>8225</v>
      </c>
      <c r="C2149" t="s">
        <v>3215</v>
      </c>
      <c r="D2149" t="s">
        <v>5987</v>
      </c>
      <c r="E2149" t="s">
        <v>2578</v>
      </c>
      <c r="F2149" t="s">
        <v>2581</v>
      </c>
      <c r="G2149" t="s">
        <v>2582</v>
      </c>
      <c r="H2149" t="s">
        <v>54</v>
      </c>
      <c r="I2149" t="s">
        <v>2583</v>
      </c>
      <c r="J2149" t="s">
        <v>2580</v>
      </c>
      <c r="K2149" t="s">
        <v>2580</v>
      </c>
      <c r="L2149" t="s">
        <v>5988</v>
      </c>
      <c r="M2149" t="s">
        <v>2581</v>
      </c>
      <c r="N2149" t="s">
        <v>2582</v>
      </c>
      <c r="O2149" t="s">
        <v>54</v>
      </c>
      <c r="P2149" t="s">
        <v>2583</v>
      </c>
      <c r="Q2149" t="s">
        <v>2595</v>
      </c>
      <c r="R2149" t="s">
        <v>2579</v>
      </c>
    </row>
    <row r="2150" spans="1:18" x14ac:dyDescent="0.25">
      <c r="A2150" s="28" t="str">
        <f t="shared" si="33"/>
        <v>00396029Jamestown Elementary School342 S Main StJamestownKY42629</v>
      </c>
      <c r="B2150" s="29" t="s">
        <v>8225</v>
      </c>
      <c r="C2150" t="s">
        <v>3215</v>
      </c>
      <c r="D2150" t="s">
        <v>5989</v>
      </c>
      <c r="E2150" t="s">
        <v>2578</v>
      </c>
      <c r="F2150" t="s">
        <v>2581</v>
      </c>
      <c r="G2150" t="s">
        <v>2582</v>
      </c>
      <c r="H2150" t="s">
        <v>54</v>
      </c>
      <c r="I2150" t="s">
        <v>2583</v>
      </c>
      <c r="J2150" t="s">
        <v>2580</v>
      </c>
      <c r="K2150" t="s">
        <v>2580</v>
      </c>
      <c r="L2150" t="s">
        <v>5988</v>
      </c>
      <c r="M2150" t="s">
        <v>2581</v>
      </c>
      <c r="N2150" t="s">
        <v>2582</v>
      </c>
      <c r="O2150" t="s">
        <v>54</v>
      </c>
      <c r="P2150" t="s">
        <v>2583</v>
      </c>
      <c r="Q2150" t="s">
        <v>2595</v>
      </c>
      <c r="R2150" t="s">
        <v>2579</v>
      </c>
    </row>
    <row r="2151" spans="1:18" x14ac:dyDescent="0.25">
      <c r="A2151" s="28" t="str">
        <f t="shared" si="33"/>
        <v>00396029Jamestown Elementary School342 S Main StJamestownKY42629</v>
      </c>
      <c r="B2151" s="29" t="s">
        <v>8225</v>
      </c>
      <c r="C2151" t="s">
        <v>3215</v>
      </c>
      <c r="D2151" t="s">
        <v>5990</v>
      </c>
      <c r="E2151" t="s">
        <v>2578</v>
      </c>
      <c r="F2151" t="s">
        <v>2581</v>
      </c>
      <c r="G2151" t="s">
        <v>2582</v>
      </c>
      <c r="H2151" t="s">
        <v>54</v>
      </c>
      <c r="I2151" t="s">
        <v>2583</v>
      </c>
      <c r="J2151" t="s">
        <v>2580</v>
      </c>
      <c r="K2151" t="s">
        <v>2580</v>
      </c>
      <c r="L2151" t="s">
        <v>5988</v>
      </c>
      <c r="M2151" t="s">
        <v>2581</v>
      </c>
      <c r="N2151" t="s">
        <v>2582</v>
      </c>
      <c r="O2151" t="s">
        <v>54</v>
      </c>
      <c r="P2151" t="s">
        <v>2583</v>
      </c>
      <c r="Q2151" t="s">
        <v>2595</v>
      </c>
      <c r="R2151" t="s">
        <v>2579</v>
      </c>
    </row>
    <row r="2152" spans="1:18" x14ac:dyDescent="0.25">
      <c r="A2152" s="28" t="str">
        <f t="shared" si="33"/>
        <v>00396005Russell Co School District2166 S Highway 127JamestownKY42642</v>
      </c>
      <c r="B2152" s="29" t="s">
        <v>8225</v>
      </c>
      <c r="C2152" t="s">
        <v>3215</v>
      </c>
      <c r="D2152" t="s">
        <v>5579</v>
      </c>
      <c r="E2152" t="s">
        <v>2578</v>
      </c>
      <c r="F2152" t="s">
        <v>5064</v>
      </c>
      <c r="G2152" t="s">
        <v>2582</v>
      </c>
      <c r="H2152" t="s">
        <v>54</v>
      </c>
      <c r="I2152" t="s">
        <v>2587</v>
      </c>
      <c r="J2152" t="s">
        <v>5063</v>
      </c>
      <c r="K2152" t="s">
        <v>2578</v>
      </c>
      <c r="L2152" t="s">
        <v>5577</v>
      </c>
      <c r="M2152" t="s">
        <v>3177</v>
      </c>
      <c r="N2152" t="s">
        <v>2586</v>
      </c>
      <c r="O2152" t="s">
        <v>54</v>
      </c>
      <c r="P2152" t="s">
        <v>2583</v>
      </c>
      <c r="Q2152" t="s">
        <v>2595</v>
      </c>
      <c r="R2152" t="s">
        <v>2577</v>
      </c>
    </row>
    <row r="2153" spans="1:18" x14ac:dyDescent="0.25">
      <c r="A2153" s="28" t="str">
        <f t="shared" si="33"/>
        <v>00396005Russell Co School District2258 S Highway 127JamestownKY42642</v>
      </c>
      <c r="B2153" s="29" t="s">
        <v>8225</v>
      </c>
      <c r="C2153" t="s">
        <v>3215</v>
      </c>
      <c r="D2153" t="s">
        <v>5576</v>
      </c>
      <c r="E2153" t="s">
        <v>2578</v>
      </c>
      <c r="F2153" t="s">
        <v>5062</v>
      </c>
      <c r="G2153" t="s">
        <v>2582</v>
      </c>
      <c r="H2153" t="s">
        <v>54</v>
      </c>
      <c r="I2153" t="s">
        <v>2587</v>
      </c>
      <c r="J2153" t="s">
        <v>5061</v>
      </c>
      <c r="K2153" t="s">
        <v>2578</v>
      </c>
      <c r="L2153" t="s">
        <v>5577</v>
      </c>
      <c r="M2153" t="s">
        <v>3177</v>
      </c>
      <c r="N2153" t="s">
        <v>2586</v>
      </c>
      <c r="O2153" t="s">
        <v>54</v>
      </c>
      <c r="P2153" t="s">
        <v>2583</v>
      </c>
      <c r="Q2153" t="s">
        <v>2595</v>
      </c>
      <c r="R2153" t="s">
        <v>2577</v>
      </c>
    </row>
    <row r="2154" spans="1:18" x14ac:dyDescent="0.25">
      <c r="A2154" s="28" t="str">
        <f t="shared" si="33"/>
        <v>00396005Russell Co School District404 S Main StJamestownKY42629</v>
      </c>
      <c r="B2154" s="29" t="s">
        <v>8225</v>
      </c>
      <c r="C2154" t="s">
        <v>3215</v>
      </c>
      <c r="D2154" t="s">
        <v>5580</v>
      </c>
      <c r="E2154" t="s">
        <v>2578</v>
      </c>
      <c r="F2154" t="s">
        <v>3177</v>
      </c>
      <c r="G2154" t="s">
        <v>2582</v>
      </c>
      <c r="H2154" t="s">
        <v>54</v>
      </c>
      <c r="I2154" t="s">
        <v>2583</v>
      </c>
      <c r="J2154" t="s">
        <v>2578</v>
      </c>
      <c r="K2154" t="s">
        <v>2578</v>
      </c>
      <c r="L2154" t="s">
        <v>5577</v>
      </c>
      <c r="M2154" t="s">
        <v>3177</v>
      </c>
      <c r="N2154" t="s">
        <v>2582</v>
      </c>
      <c r="O2154" t="s">
        <v>54</v>
      </c>
      <c r="P2154" t="s">
        <v>2583</v>
      </c>
      <c r="Q2154" t="s">
        <v>2595</v>
      </c>
      <c r="R2154" t="s">
        <v>2577</v>
      </c>
    </row>
    <row r="2155" spans="1:18" x14ac:dyDescent="0.25">
      <c r="A2155" s="28" t="str">
        <f t="shared" si="33"/>
        <v>00396005Russell Co School District404 S Main StJamestownKY42629</v>
      </c>
      <c r="B2155" s="29" t="s">
        <v>8225</v>
      </c>
      <c r="C2155" t="s">
        <v>3215</v>
      </c>
      <c r="D2155" t="s">
        <v>5582</v>
      </c>
      <c r="E2155" t="s">
        <v>2578</v>
      </c>
      <c r="F2155" t="s">
        <v>3177</v>
      </c>
      <c r="G2155" t="s">
        <v>2582</v>
      </c>
      <c r="H2155" t="s">
        <v>54</v>
      </c>
      <c r="I2155" t="s">
        <v>2583</v>
      </c>
      <c r="J2155" t="s">
        <v>2578</v>
      </c>
      <c r="K2155" t="s">
        <v>2578</v>
      </c>
      <c r="L2155" t="s">
        <v>5577</v>
      </c>
      <c r="M2155" t="s">
        <v>3177</v>
      </c>
      <c r="N2155" t="s">
        <v>2582</v>
      </c>
      <c r="O2155" t="s">
        <v>54</v>
      </c>
      <c r="P2155" t="s">
        <v>2583</v>
      </c>
      <c r="Q2155" t="s">
        <v>2595</v>
      </c>
      <c r="R2155" t="s">
        <v>2577</v>
      </c>
    </row>
    <row r="2156" spans="1:18" x14ac:dyDescent="0.25">
      <c r="A2156" s="28" t="str">
        <f t="shared" si="33"/>
        <v>00396005Russell Co School District404 S Main StJamestownKY42629</v>
      </c>
      <c r="B2156" s="29" t="s">
        <v>8225</v>
      </c>
      <c r="C2156" t="s">
        <v>3215</v>
      </c>
      <c r="D2156" t="s">
        <v>5583</v>
      </c>
      <c r="E2156" t="s">
        <v>2578</v>
      </c>
      <c r="F2156" t="s">
        <v>3177</v>
      </c>
      <c r="G2156" t="s">
        <v>2582</v>
      </c>
      <c r="H2156" t="s">
        <v>54</v>
      </c>
      <c r="I2156" t="s">
        <v>2583</v>
      </c>
      <c r="J2156" t="s">
        <v>2578</v>
      </c>
      <c r="K2156" t="s">
        <v>2578</v>
      </c>
      <c r="L2156" t="s">
        <v>5577</v>
      </c>
      <c r="M2156" t="s">
        <v>3177</v>
      </c>
      <c r="N2156" t="s">
        <v>2582</v>
      </c>
      <c r="O2156" t="s">
        <v>54</v>
      </c>
      <c r="P2156" t="s">
        <v>2583</v>
      </c>
      <c r="Q2156" t="s">
        <v>2595</v>
      </c>
      <c r="R2156" t="s">
        <v>2577</v>
      </c>
    </row>
    <row r="2157" spans="1:18" x14ac:dyDescent="0.25">
      <c r="A2157" s="28" t="str">
        <f t="shared" si="33"/>
        <v>00396005Russell Co School District1554 N Highway 127JamestownKY42642</v>
      </c>
      <c r="B2157" s="29" t="s">
        <v>8225</v>
      </c>
      <c r="C2157" t="s">
        <v>3215</v>
      </c>
      <c r="D2157" t="s">
        <v>5578</v>
      </c>
      <c r="E2157" t="s">
        <v>2578</v>
      </c>
      <c r="F2157" t="s">
        <v>2585</v>
      </c>
      <c r="G2157" t="s">
        <v>2582</v>
      </c>
      <c r="H2157" t="s">
        <v>54</v>
      </c>
      <c r="I2157" t="s">
        <v>2587</v>
      </c>
      <c r="J2157" t="s">
        <v>5065</v>
      </c>
      <c r="K2157" t="s">
        <v>2578</v>
      </c>
      <c r="L2157" t="s">
        <v>5577</v>
      </c>
      <c r="M2157" t="s">
        <v>3177</v>
      </c>
      <c r="N2157" t="s">
        <v>2586</v>
      </c>
      <c r="O2157" t="s">
        <v>54</v>
      </c>
      <c r="P2157" t="s">
        <v>2583</v>
      </c>
      <c r="Q2157" t="s">
        <v>2595</v>
      </c>
      <c r="R2157" t="s">
        <v>2577</v>
      </c>
    </row>
    <row r="2158" spans="1:18" x14ac:dyDescent="0.25">
      <c r="A2158" s="28" t="str">
        <f t="shared" si="33"/>
        <v>00396005Russell Co School District1554 N Highway 127JamestownKY42642</v>
      </c>
      <c r="B2158" s="29" t="s">
        <v>8225</v>
      </c>
      <c r="C2158" t="s">
        <v>3215</v>
      </c>
      <c r="D2158" t="s">
        <v>5581</v>
      </c>
      <c r="E2158" t="s">
        <v>2578</v>
      </c>
      <c r="F2158" t="s">
        <v>2585</v>
      </c>
      <c r="G2158" t="s">
        <v>2582</v>
      </c>
      <c r="H2158" t="s">
        <v>54</v>
      </c>
      <c r="I2158" t="s">
        <v>2587</v>
      </c>
      <c r="J2158" t="s">
        <v>5065</v>
      </c>
      <c r="K2158" t="s">
        <v>2578</v>
      </c>
      <c r="L2158" t="s">
        <v>5577</v>
      </c>
      <c r="M2158" t="s">
        <v>3177</v>
      </c>
      <c r="N2158" t="s">
        <v>2586</v>
      </c>
      <c r="O2158" t="s">
        <v>54</v>
      </c>
      <c r="P2158" t="s">
        <v>2583</v>
      </c>
      <c r="Q2158" t="s">
        <v>2595</v>
      </c>
      <c r="R2158" t="s">
        <v>2577</v>
      </c>
    </row>
    <row r="2159" spans="1:18" x14ac:dyDescent="0.25">
      <c r="A2159" s="28" t="str">
        <f t="shared" si="33"/>
        <v>00396043Russell Springs ES1554 N Highway 127Russell SpgsKY42642</v>
      </c>
      <c r="B2159" s="29" t="s">
        <v>8225</v>
      </c>
      <c r="C2159" t="s">
        <v>3215</v>
      </c>
      <c r="D2159" t="s">
        <v>6605</v>
      </c>
      <c r="E2159" t="s">
        <v>2578</v>
      </c>
      <c r="F2159" t="s">
        <v>2585</v>
      </c>
      <c r="G2159" t="s">
        <v>2586</v>
      </c>
      <c r="H2159" t="s">
        <v>54</v>
      </c>
      <c r="I2159" t="s">
        <v>2587</v>
      </c>
      <c r="J2159" t="s">
        <v>5065</v>
      </c>
      <c r="K2159" t="s">
        <v>5065</v>
      </c>
      <c r="L2159" t="s">
        <v>6606</v>
      </c>
      <c r="M2159" t="s">
        <v>2585</v>
      </c>
      <c r="N2159" t="s">
        <v>2586</v>
      </c>
      <c r="O2159" t="s">
        <v>54</v>
      </c>
      <c r="P2159" t="s">
        <v>2587</v>
      </c>
      <c r="Q2159" t="s">
        <v>2595</v>
      </c>
      <c r="R2159" t="s">
        <v>2584</v>
      </c>
    </row>
    <row r="2160" spans="1:18" x14ac:dyDescent="0.25">
      <c r="A2160" s="28" t="str">
        <f t="shared" si="33"/>
        <v>00396043Russell Springs ES1554 N Highway 127Russell SpgsKY42642</v>
      </c>
      <c r="B2160" s="29" t="s">
        <v>8225</v>
      </c>
      <c r="C2160" t="s">
        <v>3215</v>
      </c>
      <c r="D2160" t="s">
        <v>6607</v>
      </c>
      <c r="E2160" t="s">
        <v>2578</v>
      </c>
      <c r="F2160" t="s">
        <v>2585</v>
      </c>
      <c r="G2160" t="s">
        <v>2586</v>
      </c>
      <c r="H2160" t="s">
        <v>54</v>
      </c>
      <c r="I2160" t="s">
        <v>2587</v>
      </c>
      <c r="J2160" t="s">
        <v>5065</v>
      </c>
      <c r="K2160" t="s">
        <v>5065</v>
      </c>
      <c r="L2160" t="s">
        <v>6606</v>
      </c>
      <c r="M2160" t="s">
        <v>2585</v>
      </c>
      <c r="N2160" t="s">
        <v>2586</v>
      </c>
      <c r="O2160" t="s">
        <v>54</v>
      </c>
      <c r="P2160" t="s">
        <v>2587</v>
      </c>
      <c r="Q2160" t="s">
        <v>2595</v>
      </c>
      <c r="R2160" t="s">
        <v>2584</v>
      </c>
    </row>
    <row r="2161" spans="1:18" x14ac:dyDescent="0.25">
      <c r="A2161" s="28" t="str">
        <f t="shared" si="33"/>
        <v>00396043Russell Springs ES1554 N Highway 127Russell SpgsKY42642</v>
      </c>
      <c r="B2161" s="29" t="s">
        <v>8225</v>
      </c>
      <c r="C2161" t="s">
        <v>3215</v>
      </c>
      <c r="D2161" t="s">
        <v>6608</v>
      </c>
      <c r="E2161" t="s">
        <v>2578</v>
      </c>
      <c r="F2161" t="s">
        <v>2585</v>
      </c>
      <c r="G2161" t="s">
        <v>2586</v>
      </c>
      <c r="H2161" t="s">
        <v>54</v>
      </c>
      <c r="I2161" t="s">
        <v>2587</v>
      </c>
      <c r="J2161" t="s">
        <v>5065</v>
      </c>
      <c r="K2161" t="s">
        <v>5065</v>
      </c>
      <c r="L2161" t="s">
        <v>6606</v>
      </c>
      <c r="M2161" t="s">
        <v>2585</v>
      </c>
      <c r="N2161" t="s">
        <v>2586</v>
      </c>
      <c r="O2161" t="s">
        <v>54</v>
      </c>
      <c r="P2161" t="s">
        <v>2587</v>
      </c>
      <c r="Q2161" t="s">
        <v>2595</v>
      </c>
      <c r="R2161" t="s">
        <v>2584</v>
      </c>
    </row>
    <row r="2162" spans="1:18" x14ac:dyDescent="0.25">
      <c r="A2162" s="28" t="str">
        <f t="shared" si="33"/>
        <v>00384868Russell Ind School District709 Red Devil LnFlatwoodsKY41169</v>
      </c>
      <c r="B2162" s="29" t="s">
        <v>8225</v>
      </c>
      <c r="C2162" t="s">
        <v>3215</v>
      </c>
      <c r="D2162" t="s">
        <v>6440</v>
      </c>
      <c r="E2162" t="s">
        <v>2591</v>
      </c>
      <c r="F2162" t="s">
        <v>5075</v>
      </c>
      <c r="G2162" t="s">
        <v>3179</v>
      </c>
      <c r="H2162" t="s">
        <v>54</v>
      </c>
      <c r="I2162" t="s">
        <v>2539</v>
      </c>
      <c r="J2162" t="s">
        <v>5074</v>
      </c>
      <c r="K2162" t="s">
        <v>2591</v>
      </c>
      <c r="L2162" t="s">
        <v>6439</v>
      </c>
      <c r="M2162" t="s">
        <v>3178</v>
      </c>
      <c r="N2162" t="s">
        <v>2595</v>
      </c>
      <c r="O2162" t="s">
        <v>54</v>
      </c>
      <c r="P2162" t="s">
        <v>3180</v>
      </c>
      <c r="Q2162" t="s">
        <v>1120</v>
      </c>
      <c r="R2162" t="s">
        <v>2590</v>
      </c>
    </row>
    <row r="2163" spans="1:18" x14ac:dyDescent="0.25">
      <c r="A2163" s="28" t="str">
        <f t="shared" si="33"/>
        <v>00384868Russell Ind School District908 Powell LnFlatwoodsKY41139</v>
      </c>
      <c r="B2163" s="29" t="s">
        <v>8225</v>
      </c>
      <c r="C2163" t="s">
        <v>3215</v>
      </c>
      <c r="D2163" t="s">
        <v>6443</v>
      </c>
      <c r="E2163" t="s">
        <v>2591</v>
      </c>
      <c r="F2163" t="s">
        <v>3178</v>
      </c>
      <c r="G2163" t="s">
        <v>3179</v>
      </c>
      <c r="H2163" t="s">
        <v>54</v>
      </c>
      <c r="I2163" t="s">
        <v>3180</v>
      </c>
      <c r="J2163" t="s">
        <v>2591</v>
      </c>
      <c r="K2163" t="s">
        <v>2591</v>
      </c>
      <c r="L2163" t="s">
        <v>6439</v>
      </c>
      <c r="M2163" t="s">
        <v>3178</v>
      </c>
      <c r="N2163" t="s">
        <v>3179</v>
      </c>
      <c r="O2163" t="s">
        <v>54</v>
      </c>
      <c r="P2163" t="s">
        <v>3180</v>
      </c>
      <c r="Q2163" t="s">
        <v>1120</v>
      </c>
      <c r="R2163" t="s">
        <v>2590</v>
      </c>
    </row>
    <row r="2164" spans="1:18" x14ac:dyDescent="0.25">
      <c r="A2164" s="28" t="str">
        <f t="shared" si="33"/>
        <v>00384868Russell Ind School District707 Red Devil LnFlatwoodsKY41169</v>
      </c>
      <c r="B2164" s="29" t="s">
        <v>8225</v>
      </c>
      <c r="C2164" t="s">
        <v>3215</v>
      </c>
      <c r="D2164" t="s">
        <v>6442</v>
      </c>
      <c r="E2164" t="s">
        <v>2591</v>
      </c>
      <c r="F2164" t="s">
        <v>5069</v>
      </c>
      <c r="G2164" t="s">
        <v>3179</v>
      </c>
      <c r="H2164" t="s">
        <v>54</v>
      </c>
      <c r="I2164" t="s">
        <v>2539</v>
      </c>
      <c r="J2164" t="s">
        <v>5068</v>
      </c>
      <c r="K2164" t="s">
        <v>2591</v>
      </c>
      <c r="L2164" t="s">
        <v>6439</v>
      </c>
      <c r="M2164" t="s">
        <v>3178</v>
      </c>
      <c r="N2164" t="s">
        <v>2595</v>
      </c>
      <c r="O2164" t="s">
        <v>54</v>
      </c>
      <c r="P2164" t="s">
        <v>3180</v>
      </c>
      <c r="Q2164" t="s">
        <v>1120</v>
      </c>
      <c r="R2164" t="s">
        <v>2590</v>
      </c>
    </row>
    <row r="2165" spans="1:18" x14ac:dyDescent="0.25">
      <c r="A2165" s="28" t="str">
        <f t="shared" si="33"/>
        <v>00384868Russell Ind School District710 Red Devil LnFlatwoodsKY41169</v>
      </c>
      <c r="B2165" s="29" t="s">
        <v>8225</v>
      </c>
      <c r="C2165" t="s">
        <v>3215</v>
      </c>
      <c r="D2165" t="s">
        <v>6438</v>
      </c>
      <c r="E2165" t="s">
        <v>2591</v>
      </c>
      <c r="F2165" t="s">
        <v>2594</v>
      </c>
      <c r="G2165" t="s">
        <v>3179</v>
      </c>
      <c r="H2165" t="s">
        <v>54</v>
      </c>
      <c r="I2165" t="s">
        <v>2539</v>
      </c>
      <c r="J2165" t="s">
        <v>2593</v>
      </c>
      <c r="K2165" t="s">
        <v>2591</v>
      </c>
      <c r="L2165" t="s">
        <v>6439</v>
      </c>
      <c r="M2165" t="s">
        <v>3178</v>
      </c>
      <c r="N2165" t="s">
        <v>2595</v>
      </c>
      <c r="O2165" t="s">
        <v>54</v>
      </c>
      <c r="P2165" t="s">
        <v>3180</v>
      </c>
      <c r="Q2165" t="s">
        <v>1120</v>
      </c>
      <c r="R2165" t="s">
        <v>2590</v>
      </c>
    </row>
    <row r="2166" spans="1:18" x14ac:dyDescent="0.25">
      <c r="A2166" s="28" t="str">
        <f t="shared" si="33"/>
        <v>00384870Russell Primary School710 Red Devil LnRussellKY41169</v>
      </c>
      <c r="B2166" s="29" t="s">
        <v>8225</v>
      </c>
      <c r="C2166" t="s">
        <v>3215</v>
      </c>
      <c r="D2166" t="s">
        <v>6110</v>
      </c>
      <c r="E2166" t="s">
        <v>2591</v>
      </c>
      <c r="F2166" t="s">
        <v>2594</v>
      </c>
      <c r="G2166" t="s">
        <v>2595</v>
      </c>
      <c r="H2166" t="s">
        <v>54</v>
      </c>
      <c r="I2166" t="s">
        <v>2539</v>
      </c>
      <c r="J2166" t="s">
        <v>2593</v>
      </c>
      <c r="K2166" t="s">
        <v>2593</v>
      </c>
      <c r="L2166" t="s">
        <v>6111</v>
      </c>
      <c r="M2166" t="s">
        <v>2594</v>
      </c>
      <c r="N2166" t="s">
        <v>2595</v>
      </c>
      <c r="O2166" t="s">
        <v>54</v>
      </c>
      <c r="P2166" t="s">
        <v>2539</v>
      </c>
      <c r="Q2166" t="s">
        <v>1120</v>
      </c>
      <c r="R2166" t="s">
        <v>2592</v>
      </c>
    </row>
    <row r="2167" spans="1:18" x14ac:dyDescent="0.25">
      <c r="A2167" s="28" t="str">
        <f t="shared" si="33"/>
        <v>00384870Russell Primary School710 Red Devil LnRussellKY41169</v>
      </c>
      <c r="B2167" s="29" t="s">
        <v>8225</v>
      </c>
      <c r="C2167" t="s">
        <v>3215</v>
      </c>
      <c r="D2167" t="s">
        <v>6112</v>
      </c>
      <c r="E2167" t="s">
        <v>2591</v>
      </c>
      <c r="F2167" t="s">
        <v>2594</v>
      </c>
      <c r="G2167" t="s">
        <v>2595</v>
      </c>
      <c r="H2167" t="s">
        <v>54</v>
      </c>
      <c r="I2167" t="s">
        <v>2539</v>
      </c>
      <c r="J2167" t="s">
        <v>2593</v>
      </c>
      <c r="K2167" t="s">
        <v>2593</v>
      </c>
      <c r="L2167" t="s">
        <v>6111</v>
      </c>
      <c r="M2167" t="s">
        <v>2594</v>
      </c>
      <c r="N2167" t="s">
        <v>2595</v>
      </c>
      <c r="O2167" t="s">
        <v>54</v>
      </c>
      <c r="P2167" t="s">
        <v>2539</v>
      </c>
      <c r="Q2167" t="s">
        <v>1120</v>
      </c>
      <c r="R2167" t="s">
        <v>2592</v>
      </c>
    </row>
    <row r="2168" spans="1:18" x14ac:dyDescent="0.25">
      <c r="A2168" s="28" t="str">
        <f t="shared" si="33"/>
        <v>00384868Russell Ind School District1900 Long StFlatwoodsKY41139</v>
      </c>
      <c r="B2168" s="29" t="s">
        <v>8225</v>
      </c>
      <c r="C2168" t="s">
        <v>3215</v>
      </c>
      <c r="D2168" t="s">
        <v>6441</v>
      </c>
      <c r="E2168" t="s">
        <v>2591</v>
      </c>
      <c r="F2168" t="s">
        <v>5072</v>
      </c>
      <c r="G2168" t="s">
        <v>3179</v>
      </c>
      <c r="H2168" t="s">
        <v>54</v>
      </c>
      <c r="I2168" t="s">
        <v>3180</v>
      </c>
      <c r="J2168" t="s">
        <v>5071</v>
      </c>
      <c r="K2168" t="s">
        <v>2591</v>
      </c>
      <c r="L2168" t="s">
        <v>6439</v>
      </c>
      <c r="M2168" t="s">
        <v>3178</v>
      </c>
      <c r="N2168" t="s">
        <v>3179</v>
      </c>
      <c r="O2168" t="s">
        <v>54</v>
      </c>
      <c r="P2168" t="s">
        <v>3180</v>
      </c>
      <c r="Q2168" t="s">
        <v>1120</v>
      </c>
      <c r="R2168" t="s">
        <v>2590</v>
      </c>
    </row>
    <row r="2169" spans="1:18" x14ac:dyDescent="0.25">
      <c r="A2169" s="28" t="str">
        <f t="shared" si="33"/>
        <v>00392372Russellville Ind School Dist1101 W 9th StRussellvilleKY42276</v>
      </c>
      <c r="B2169" s="29" t="s">
        <v>8225</v>
      </c>
      <c r="C2169" t="s">
        <v>3215</v>
      </c>
      <c r="D2169" t="s">
        <v>5354</v>
      </c>
      <c r="E2169" t="s">
        <v>2597</v>
      </c>
      <c r="F2169" t="s">
        <v>5078</v>
      </c>
      <c r="G2169" t="s">
        <v>1966</v>
      </c>
      <c r="H2169" t="s">
        <v>54</v>
      </c>
      <c r="I2169" t="s">
        <v>1967</v>
      </c>
      <c r="J2169" t="s">
        <v>5077</v>
      </c>
      <c r="K2169" t="s">
        <v>2597</v>
      </c>
      <c r="L2169" t="s">
        <v>5355</v>
      </c>
      <c r="M2169" t="s">
        <v>3181</v>
      </c>
      <c r="N2169" t="s">
        <v>1966</v>
      </c>
      <c r="O2169" t="s">
        <v>54</v>
      </c>
      <c r="P2169" t="s">
        <v>1967</v>
      </c>
      <c r="Q2169" t="s">
        <v>3232</v>
      </c>
      <c r="R2169" t="s">
        <v>2596</v>
      </c>
    </row>
    <row r="2170" spans="1:18" x14ac:dyDescent="0.25">
      <c r="A2170" s="28" t="str">
        <f t="shared" si="33"/>
        <v>00392372Russellville Ind School Dist355 S Summer StRussellvilleKY42276</v>
      </c>
      <c r="B2170" s="29" t="s">
        <v>8225</v>
      </c>
      <c r="C2170" t="s">
        <v>3215</v>
      </c>
      <c r="D2170" t="s">
        <v>5357</v>
      </c>
      <c r="E2170" t="s">
        <v>2597</v>
      </c>
      <c r="F2170" t="s">
        <v>3181</v>
      </c>
      <c r="G2170" t="s">
        <v>1966</v>
      </c>
      <c r="H2170" t="s">
        <v>54</v>
      </c>
      <c r="I2170" t="s">
        <v>1967</v>
      </c>
      <c r="J2170" t="s">
        <v>2597</v>
      </c>
      <c r="K2170" t="s">
        <v>2597</v>
      </c>
      <c r="L2170" t="s">
        <v>5355</v>
      </c>
      <c r="M2170" t="s">
        <v>3181</v>
      </c>
      <c r="N2170" t="s">
        <v>1966</v>
      </c>
      <c r="O2170" t="s">
        <v>54</v>
      </c>
      <c r="P2170" t="s">
        <v>1967</v>
      </c>
      <c r="Q2170" t="s">
        <v>3232</v>
      </c>
      <c r="R2170" t="s">
        <v>2596</v>
      </c>
    </row>
    <row r="2171" spans="1:18" x14ac:dyDescent="0.25">
      <c r="A2171" s="28" t="str">
        <f t="shared" si="33"/>
        <v>00392372Russellville Ind School Dist355 S Summer StRussellvilleKY42276</v>
      </c>
      <c r="B2171" s="29" t="s">
        <v>8225</v>
      </c>
      <c r="C2171" t="s">
        <v>3215</v>
      </c>
      <c r="D2171" t="s">
        <v>5358</v>
      </c>
      <c r="E2171" t="s">
        <v>2597</v>
      </c>
      <c r="F2171" t="s">
        <v>3181</v>
      </c>
      <c r="G2171" t="s">
        <v>1966</v>
      </c>
      <c r="H2171" t="s">
        <v>54</v>
      </c>
      <c r="I2171" t="s">
        <v>1967</v>
      </c>
      <c r="J2171" t="s">
        <v>2597</v>
      </c>
      <c r="K2171" t="s">
        <v>2597</v>
      </c>
      <c r="L2171" t="s">
        <v>5355</v>
      </c>
      <c r="M2171" t="s">
        <v>3181</v>
      </c>
      <c r="N2171" t="s">
        <v>1966</v>
      </c>
      <c r="O2171" t="s">
        <v>54</v>
      </c>
      <c r="P2171" t="s">
        <v>1967</v>
      </c>
      <c r="Q2171" t="s">
        <v>3232</v>
      </c>
      <c r="R2171" t="s">
        <v>2596</v>
      </c>
    </row>
    <row r="2172" spans="1:18" x14ac:dyDescent="0.25">
      <c r="A2172" s="28" t="str">
        <f t="shared" ref="A2172:A2235" si="34">R2172&amp;K2172&amp;F2172&amp;G2172&amp;H2172&amp;I2172</f>
        <v>00392372Russellville Ind School Dist355 S Summer StRussellvilleKY42276</v>
      </c>
      <c r="B2172" s="29" t="s">
        <v>8225</v>
      </c>
      <c r="C2172" t="s">
        <v>3215</v>
      </c>
      <c r="D2172" t="s">
        <v>5359</v>
      </c>
      <c r="E2172" t="s">
        <v>2597</v>
      </c>
      <c r="F2172" t="s">
        <v>3181</v>
      </c>
      <c r="G2172" t="s">
        <v>1966</v>
      </c>
      <c r="H2172" t="s">
        <v>54</v>
      </c>
      <c r="I2172" t="s">
        <v>1967</v>
      </c>
      <c r="J2172" t="s">
        <v>2597</v>
      </c>
      <c r="K2172" t="s">
        <v>2597</v>
      </c>
      <c r="L2172" t="s">
        <v>5355</v>
      </c>
      <c r="M2172" t="s">
        <v>3181</v>
      </c>
      <c r="N2172" t="s">
        <v>1966</v>
      </c>
      <c r="O2172" t="s">
        <v>54</v>
      </c>
      <c r="P2172" t="s">
        <v>1967</v>
      </c>
      <c r="Q2172" t="s">
        <v>3232</v>
      </c>
      <c r="R2172" t="s">
        <v>2596</v>
      </c>
    </row>
    <row r="2173" spans="1:18" x14ac:dyDescent="0.25">
      <c r="A2173" s="28" t="str">
        <f t="shared" si="34"/>
        <v>00392372Russellville Ind School Dist1101 W 9th StRussellvilleKY42276</v>
      </c>
      <c r="B2173" s="29" t="s">
        <v>8225</v>
      </c>
      <c r="C2173" t="s">
        <v>3215</v>
      </c>
      <c r="D2173" t="s">
        <v>5356</v>
      </c>
      <c r="E2173" t="s">
        <v>2597</v>
      </c>
      <c r="F2173" t="s">
        <v>5078</v>
      </c>
      <c r="G2173" t="s">
        <v>1966</v>
      </c>
      <c r="H2173" t="s">
        <v>54</v>
      </c>
      <c r="I2173" t="s">
        <v>1967</v>
      </c>
      <c r="J2173" t="s">
        <v>5081</v>
      </c>
      <c r="K2173" t="s">
        <v>2597</v>
      </c>
      <c r="L2173" t="s">
        <v>5355</v>
      </c>
      <c r="M2173" t="s">
        <v>3181</v>
      </c>
      <c r="N2173" t="s">
        <v>1966</v>
      </c>
      <c r="O2173" t="s">
        <v>54</v>
      </c>
      <c r="P2173" t="s">
        <v>1967</v>
      </c>
      <c r="Q2173" t="s">
        <v>3232</v>
      </c>
      <c r="R2173" t="s">
        <v>2596</v>
      </c>
    </row>
    <row r="2174" spans="1:18" x14ac:dyDescent="0.25">
      <c r="A2174" s="28" t="str">
        <f t="shared" si="34"/>
        <v>00388759Sacred Heart Model School3107 Lexington RdLouisvilleKY40206</v>
      </c>
      <c r="B2174" s="29" t="s">
        <v>8225</v>
      </c>
      <c r="C2174" t="s">
        <v>3215</v>
      </c>
      <c r="D2174" t="s">
        <v>5738</v>
      </c>
      <c r="E2174" t="s">
        <v>5739</v>
      </c>
      <c r="F2174" t="s">
        <v>5740</v>
      </c>
      <c r="G2174" t="s">
        <v>382</v>
      </c>
      <c r="H2174" t="s">
        <v>54</v>
      </c>
      <c r="I2174" t="s">
        <v>1402</v>
      </c>
      <c r="J2174" t="s">
        <v>5739</v>
      </c>
      <c r="K2174" t="s">
        <v>5739</v>
      </c>
      <c r="L2174" t="s">
        <v>5741</v>
      </c>
      <c r="M2174" t="s">
        <v>5740</v>
      </c>
      <c r="N2174" t="s">
        <v>382</v>
      </c>
      <c r="O2174" t="s">
        <v>54</v>
      </c>
      <c r="P2174" t="s">
        <v>1402</v>
      </c>
      <c r="Q2174" t="s">
        <v>3224</v>
      </c>
      <c r="R2174" t="s">
        <v>5742</v>
      </c>
    </row>
    <row r="2175" spans="1:18" x14ac:dyDescent="0.25">
      <c r="A2175" s="28" t="str">
        <f t="shared" si="34"/>
        <v>00388759Sacred Heart Model School3107 Lexington RdLouisvilleKY40206</v>
      </c>
      <c r="B2175" s="29" t="s">
        <v>8225</v>
      </c>
      <c r="C2175" t="s">
        <v>3215</v>
      </c>
      <c r="D2175" t="s">
        <v>5743</v>
      </c>
      <c r="E2175" t="s">
        <v>5739</v>
      </c>
      <c r="F2175" t="s">
        <v>5740</v>
      </c>
      <c r="G2175" t="s">
        <v>382</v>
      </c>
      <c r="H2175" t="s">
        <v>54</v>
      </c>
      <c r="I2175" t="s">
        <v>1402</v>
      </c>
      <c r="J2175" t="s">
        <v>5739</v>
      </c>
      <c r="K2175" t="s">
        <v>5739</v>
      </c>
      <c r="L2175" t="s">
        <v>5741</v>
      </c>
      <c r="M2175" t="s">
        <v>5740</v>
      </c>
      <c r="N2175" t="s">
        <v>382</v>
      </c>
      <c r="O2175" t="s">
        <v>54</v>
      </c>
      <c r="P2175" t="s">
        <v>1402</v>
      </c>
      <c r="Q2175" t="s">
        <v>3224</v>
      </c>
      <c r="R2175" t="s">
        <v>5742</v>
      </c>
    </row>
    <row r="2176" spans="1:18" x14ac:dyDescent="0.25">
      <c r="A2176" s="28" t="str">
        <f t="shared" si="34"/>
        <v>00383553Sayre School194 N LimestoneLexingtonKY40507</v>
      </c>
      <c r="B2176" s="29" t="s">
        <v>8225</v>
      </c>
      <c r="C2176" t="s">
        <v>3215</v>
      </c>
      <c r="D2176" t="s">
        <v>7940</v>
      </c>
      <c r="E2176" t="s">
        <v>7941</v>
      </c>
      <c r="F2176" t="s">
        <v>7942</v>
      </c>
      <c r="G2176" t="s">
        <v>776</v>
      </c>
      <c r="H2176" t="s">
        <v>54</v>
      </c>
      <c r="I2176" t="s">
        <v>829</v>
      </c>
      <c r="J2176" t="s">
        <v>7941</v>
      </c>
      <c r="K2176" t="s">
        <v>7941</v>
      </c>
      <c r="L2176" t="s">
        <v>7943</v>
      </c>
      <c r="M2176" t="s">
        <v>7942</v>
      </c>
      <c r="N2176" t="s">
        <v>776</v>
      </c>
      <c r="O2176" t="s">
        <v>54</v>
      </c>
      <c r="P2176" t="s">
        <v>829</v>
      </c>
      <c r="Q2176" t="s">
        <v>3240</v>
      </c>
      <c r="R2176" t="s">
        <v>7944</v>
      </c>
    </row>
    <row r="2177" spans="1:18" x14ac:dyDescent="0.25">
      <c r="A2177" s="28" t="str">
        <f t="shared" si="34"/>
        <v>00383553Sayre School194 N LimestoneLexingtonKY40507</v>
      </c>
      <c r="B2177" s="29" t="s">
        <v>8225</v>
      </c>
      <c r="C2177" t="s">
        <v>3215</v>
      </c>
      <c r="D2177" t="s">
        <v>7945</v>
      </c>
      <c r="E2177" t="s">
        <v>7941</v>
      </c>
      <c r="F2177" t="s">
        <v>7942</v>
      </c>
      <c r="G2177" t="s">
        <v>776</v>
      </c>
      <c r="H2177" t="s">
        <v>54</v>
      </c>
      <c r="I2177" t="s">
        <v>829</v>
      </c>
      <c r="J2177" t="s">
        <v>7941</v>
      </c>
      <c r="K2177" t="s">
        <v>7941</v>
      </c>
      <c r="L2177" t="s">
        <v>7943</v>
      </c>
      <c r="M2177" t="s">
        <v>7942</v>
      </c>
      <c r="N2177" t="s">
        <v>776</v>
      </c>
      <c r="O2177" t="s">
        <v>54</v>
      </c>
      <c r="P2177" t="s">
        <v>829</v>
      </c>
      <c r="Q2177" t="s">
        <v>3240</v>
      </c>
      <c r="R2177" t="s">
        <v>7944</v>
      </c>
    </row>
    <row r="2178" spans="1:18" x14ac:dyDescent="0.25">
      <c r="A2178" s="28" t="str">
        <f t="shared" si="34"/>
        <v>00383553Sayre School194 N LimestoneLexingtonKY40507</v>
      </c>
      <c r="B2178" s="29" t="s">
        <v>8225</v>
      </c>
      <c r="C2178" t="s">
        <v>3215</v>
      </c>
      <c r="D2178" t="s">
        <v>7946</v>
      </c>
      <c r="E2178" t="s">
        <v>7941</v>
      </c>
      <c r="F2178" t="s">
        <v>7942</v>
      </c>
      <c r="G2178" t="s">
        <v>776</v>
      </c>
      <c r="H2178" t="s">
        <v>54</v>
      </c>
      <c r="I2178" t="s">
        <v>829</v>
      </c>
      <c r="J2178" t="s">
        <v>7941</v>
      </c>
      <c r="K2178" t="s">
        <v>7941</v>
      </c>
      <c r="L2178" t="s">
        <v>7943</v>
      </c>
      <c r="M2178" t="s">
        <v>7942</v>
      </c>
      <c r="N2178" t="s">
        <v>776</v>
      </c>
      <c r="O2178" t="s">
        <v>54</v>
      </c>
      <c r="P2178" t="s">
        <v>829</v>
      </c>
      <c r="Q2178" t="s">
        <v>3240</v>
      </c>
      <c r="R2178" t="s">
        <v>7944</v>
      </c>
    </row>
    <row r="2179" spans="1:18" x14ac:dyDescent="0.25">
      <c r="A2179" s="28" t="str">
        <f t="shared" si="34"/>
        <v>FY160566Christ Church School4614 Brownsboro RdLouisvilleKY40207</v>
      </c>
      <c r="B2179" s="29" t="s">
        <v>8225</v>
      </c>
      <c r="C2179" t="s">
        <v>3215</v>
      </c>
      <c r="D2179" t="s">
        <v>6366</v>
      </c>
      <c r="E2179" t="s">
        <v>3286</v>
      </c>
      <c r="F2179" t="s">
        <v>6368</v>
      </c>
      <c r="G2179" t="s">
        <v>382</v>
      </c>
      <c r="H2179" t="s">
        <v>54</v>
      </c>
      <c r="I2179" t="s">
        <v>1419</v>
      </c>
      <c r="J2179" t="s">
        <v>6367</v>
      </c>
      <c r="K2179" t="s">
        <v>6367</v>
      </c>
      <c r="L2179" t="s">
        <v>6369</v>
      </c>
      <c r="M2179" t="s">
        <v>6368</v>
      </c>
      <c r="N2179" t="s">
        <v>382</v>
      </c>
      <c r="O2179" t="s">
        <v>54</v>
      </c>
      <c r="P2179" t="s">
        <v>1419</v>
      </c>
      <c r="Q2179" t="s">
        <v>3224</v>
      </c>
      <c r="R2179" t="s">
        <v>6370</v>
      </c>
    </row>
    <row r="2180" spans="1:18" x14ac:dyDescent="0.25">
      <c r="A2180" s="28" t="str">
        <f t="shared" si="34"/>
        <v>FY170818LaFontaine Prep993 Four Mile RdRichmondKY40475</v>
      </c>
      <c r="B2180" s="29" t="s">
        <v>8225</v>
      </c>
      <c r="C2180" t="s">
        <v>3215</v>
      </c>
      <c r="D2180" t="s">
        <v>6578</v>
      </c>
      <c r="E2180" t="s">
        <v>3286</v>
      </c>
      <c r="F2180" t="s">
        <v>6580</v>
      </c>
      <c r="G2180" t="s">
        <v>1740</v>
      </c>
      <c r="H2180" t="s">
        <v>54</v>
      </c>
      <c r="I2180" t="s">
        <v>1741</v>
      </c>
      <c r="J2180" t="s">
        <v>6579</v>
      </c>
      <c r="K2180" t="s">
        <v>6579</v>
      </c>
      <c r="L2180" t="s">
        <v>6581</v>
      </c>
      <c r="M2180" t="s">
        <v>6580</v>
      </c>
      <c r="N2180" t="s">
        <v>1740</v>
      </c>
      <c r="O2180" t="s">
        <v>54</v>
      </c>
      <c r="P2180" t="s">
        <v>1741</v>
      </c>
      <c r="Q2180" t="s">
        <v>3268</v>
      </c>
      <c r="R2180" t="s">
        <v>6582</v>
      </c>
    </row>
    <row r="2181" spans="1:18" x14ac:dyDescent="0.25">
      <c r="A2181" s="28" t="str">
        <f t="shared" si="34"/>
        <v>FY201103The Centenary School2800 Tates Creek RdLexingtonKY40502</v>
      </c>
      <c r="B2181" s="29" t="s">
        <v>8225</v>
      </c>
      <c r="C2181" t="s">
        <v>3215</v>
      </c>
      <c r="D2181" t="s">
        <v>6020</v>
      </c>
      <c r="E2181" t="s">
        <v>3286</v>
      </c>
      <c r="F2181" t="s">
        <v>6022</v>
      </c>
      <c r="G2181" t="s">
        <v>776</v>
      </c>
      <c r="H2181" t="s">
        <v>54</v>
      </c>
      <c r="I2181" t="s">
        <v>785</v>
      </c>
      <c r="J2181" t="s">
        <v>6021</v>
      </c>
      <c r="K2181" t="s">
        <v>6021</v>
      </c>
      <c r="L2181" t="s">
        <v>6023</v>
      </c>
      <c r="M2181" t="s">
        <v>6022</v>
      </c>
      <c r="N2181" t="s">
        <v>776</v>
      </c>
      <c r="O2181" t="s">
        <v>54</v>
      </c>
      <c r="P2181" t="s">
        <v>785</v>
      </c>
      <c r="Q2181" t="s">
        <v>3240</v>
      </c>
      <c r="R2181" t="s">
        <v>6024</v>
      </c>
    </row>
    <row r="2182" spans="1:18" x14ac:dyDescent="0.25">
      <c r="A2182" s="28" t="str">
        <f t="shared" si="34"/>
        <v>FY180231Zion Christian Academy10310 Dixie HwyFlorenceKY41042</v>
      </c>
      <c r="B2182" s="29" t="s">
        <v>8225</v>
      </c>
      <c r="C2182" t="s">
        <v>3215</v>
      </c>
      <c r="D2182" t="s">
        <v>8071</v>
      </c>
      <c r="E2182" t="s">
        <v>3286</v>
      </c>
      <c r="F2182" t="s">
        <v>8073</v>
      </c>
      <c r="G2182" t="s">
        <v>213</v>
      </c>
      <c r="H2182" t="s">
        <v>54</v>
      </c>
      <c r="I2182" t="s">
        <v>214</v>
      </c>
      <c r="J2182" t="s">
        <v>8072</v>
      </c>
      <c r="K2182" t="s">
        <v>8072</v>
      </c>
      <c r="L2182" t="s">
        <v>8074</v>
      </c>
      <c r="M2182" t="s">
        <v>8073</v>
      </c>
      <c r="N2182" t="s">
        <v>213</v>
      </c>
      <c r="O2182" t="s">
        <v>54</v>
      </c>
      <c r="P2182" t="s">
        <v>214</v>
      </c>
      <c r="Q2182" t="s">
        <v>3289</v>
      </c>
      <c r="R2182" t="s">
        <v>8075</v>
      </c>
    </row>
    <row r="2183" spans="1:18" x14ac:dyDescent="0.25">
      <c r="A2183" s="28" t="str">
        <f t="shared" si="34"/>
        <v>00395673Science Hill Ind School Dist6007 N Highway 27Science HillKY42553</v>
      </c>
      <c r="B2183" s="29" t="s">
        <v>8225</v>
      </c>
      <c r="C2183" t="s">
        <v>3215</v>
      </c>
      <c r="D2183" t="s">
        <v>5851</v>
      </c>
      <c r="E2183" t="s">
        <v>2601</v>
      </c>
      <c r="F2183" t="s">
        <v>2603</v>
      </c>
      <c r="G2183" t="s">
        <v>2604</v>
      </c>
      <c r="H2183" t="s">
        <v>54</v>
      </c>
      <c r="I2183" t="s">
        <v>2605</v>
      </c>
      <c r="J2183" t="s">
        <v>5082</v>
      </c>
      <c r="K2183" t="s">
        <v>2601</v>
      </c>
      <c r="L2183" t="s">
        <v>5849</v>
      </c>
      <c r="M2183" t="s">
        <v>2603</v>
      </c>
      <c r="N2183" t="s">
        <v>2604</v>
      </c>
      <c r="O2183" t="s">
        <v>54</v>
      </c>
      <c r="P2183" t="s">
        <v>2605</v>
      </c>
      <c r="Q2183" t="s">
        <v>3318</v>
      </c>
      <c r="R2183" t="s">
        <v>2600</v>
      </c>
    </row>
    <row r="2184" spans="1:18" x14ac:dyDescent="0.25">
      <c r="A2184" s="28" t="str">
        <f t="shared" si="34"/>
        <v>00395673Science Hill Ind School Dist6007 N Highway 27Science HillKY42553</v>
      </c>
      <c r="B2184" s="29" t="s">
        <v>8225</v>
      </c>
      <c r="C2184" t="s">
        <v>3215</v>
      </c>
      <c r="D2184" t="s">
        <v>5848</v>
      </c>
      <c r="E2184" t="s">
        <v>2601</v>
      </c>
      <c r="F2184" t="s">
        <v>2603</v>
      </c>
      <c r="G2184" t="s">
        <v>2604</v>
      </c>
      <c r="H2184" t="s">
        <v>54</v>
      </c>
      <c r="I2184" t="s">
        <v>2605</v>
      </c>
      <c r="J2184" t="s">
        <v>2601</v>
      </c>
      <c r="K2184" t="s">
        <v>2601</v>
      </c>
      <c r="L2184" t="s">
        <v>5849</v>
      </c>
      <c r="M2184" t="s">
        <v>2603</v>
      </c>
      <c r="N2184" t="s">
        <v>2604</v>
      </c>
      <c r="O2184" t="s">
        <v>54</v>
      </c>
      <c r="P2184" t="s">
        <v>2605</v>
      </c>
      <c r="Q2184" t="s">
        <v>3318</v>
      </c>
      <c r="R2184" t="s">
        <v>2600</v>
      </c>
    </row>
    <row r="2185" spans="1:18" x14ac:dyDescent="0.25">
      <c r="A2185" s="28" t="str">
        <f t="shared" si="34"/>
        <v>00395673Science Hill Ind School Dist6007 N Highway 27Science HillKY42553</v>
      </c>
      <c r="B2185" s="29" t="s">
        <v>8225</v>
      </c>
      <c r="C2185" t="s">
        <v>3215</v>
      </c>
      <c r="D2185" t="s">
        <v>5850</v>
      </c>
      <c r="E2185" t="s">
        <v>2601</v>
      </c>
      <c r="F2185" t="s">
        <v>2603</v>
      </c>
      <c r="G2185" t="s">
        <v>2604</v>
      </c>
      <c r="H2185" t="s">
        <v>54</v>
      </c>
      <c r="I2185" t="s">
        <v>2605</v>
      </c>
      <c r="J2185" t="s">
        <v>2601</v>
      </c>
      <c r="K2185" t="s">
        <v>2601</v>
      </c>
      <c r="L2185" t="s">
        <v>5849</v>
      </c>
      <c r="M2185" t="s">
        <v>2603</v>
      </c>
      <c r="N2185" t="s">
        <v>2604</v>
      </c>
      <c r="O2185" t="s">
        <v>54</v>
      </c>
      <c r="P2185" t="s">
        <v>2605</v>
      </c>
      <c r="Q2185" t="s">
        <v>3318</v>
      </c>
      <c r="R2185" t="s">
        <v>2600</v>
      </c>
    </row>
    <row r="2186" spans="1:18" x14ac:dyDescent="0.25">
      <c r="A2186" s="28" t="str">
        <f t="shared" si="34"/>
        <v>00396079Scott Co School District350 Champion WayGeorgetownKY40324</v>
      </c>
      <c r="B2186" s="29" t="s">
        <v>8225</v>
      </c>
      <c r="C2186" t="s">
        <v>3215</v>
      </c>
      <c r="D2186" t="s">
        <v>5598</v>
      </c>
      <c r="E2186" t="s">
        <v>2607</v>
      </c>
      <c r="F2186" t="s">
        <v>2609</v>
      </c>
      <c r="G2186" t="s">
        <v>2610</v>
      </c>
      <c r="H2186" t="s">
        <v>54</v>
      </c>
      <c r="I2186" t="s">
        <v>2611</v>
      </c>
      <c r="J2186" t="s">
        <v>5099</v>
      </c>
      <c r="K2186" t="s">
        <v>2607</v>
      </c>
      <c r="L2186" t="s">
        <v>5585</v>
      </c>
      <c r="M2186" t="s">
        <v>5326</v>
      </c>
      <c r="N2186" t="s">
        <v>2610</v>
      </c>
      <c r="O2186" t="s">
        <v>54</v>
      </c>
      <c r="P2186" t="s">
        <v>2611</v>
      </c>
      <c r="Q2186" t="s">
        <v>3237</v>
      </c>
      <c r="R2186" t="s">
        <v>2606</v>
      </c>
    </row>
    <row r="2187" spans="1:18" x14ac:dyDescent="0.25">
      <c r="A2187" s="28" t="str">
        <f t="shared" si="34"/>
        <v>00396081Eastern ES3407 Newtown PikeGeorgetownKY40324</v>
      </c>
      <c r="B2187" s="29" t="s">
        <v>8225</v>
      </c>
      <c r="C2187" t="s">
        <v>3215</v>
      </c>
      <c r="D2187" t="s">
        <v>5782</v>
      </c>
      <c r="E2187" t="s">
        <v>2607</v>
      </c>
      <c r="F2187" t="s">
        <v>2613</v>
      </c>
      <c r="G2187" t="s">
        <v>2610</v>
      </c>
      <c r="H2187" t="s">
        <v>54</v>
      </c>
      <c r="I2187" t="s">
        <v>2611</v>
      </c>
      <c r="J2187" t="s">
        <v>5089</v>
      </c>
      <c r="K2187" t="s">
        <v>5089</v>
      </c>
      <c r="L2187" t="s">
        <v>5783</v>
      </c>
      <c r="M2187" t="s">
        <v>2613</v>
      </c>
      <c r="N2187" t="s">
        <v>2610</v>
      </c>
      <c r="O2187" t="s">
        <v>54</v>
      </c>
      <c r="P2187" t="s">
        <v>2611</v>
      </c>
      <c r="Q2187" t="s">
        <v>3237</v>
      </c>
      <c r="R2187" t="s">
        <v>2612</v>
      </c>
    </row>
    <row r="2188" spans="1:18" x14ac:dyDescent="0.25">
      <c r="A2188" s="28" t="str">
        <f t="shared" si="34"/>
        <v>00396079Scott Co School District2001 Frankfort RdGeorgetownKY40324</v>
      </c>
      <c r="B2188" s="29" t="s">
        <v>8225</v>
      </c>
      <c r="C2188" t="s">
        <v>3215</v>
      </c>
      <c r="D2188" t="s">
        <v>5591</v>
      </c>
      <c r="E2188" t="s">
        <v>2607</v>
      </c>
      <c r="F2188" t="s">
        <v>5097</v>
      </c>
      <c r="G2188" t="s">
        <v>2610</v>
      </c>
      <c r="H2188" t="s">
        <v>54</v>
      </c>
      <c r="I2188" t="s">
        <v>2611</v>
      </c>
      <c r="J2188" t="s">
        <v>5096</v>
      </c>
      <c r="K2188" t="s">
        <v>2607</v>
      </c>
      <c r="L2188" t="s">
        <v>5585</v>
      </c>
      <c r="M2188" t="s">
        <v>5326</v>
      </c>
      <c r="N2188" t="s">
        <v>2610</v>
      </c>
      <c r="O2188" t="s">
        <v>54</v>
      </c>
      <c r="P2188" t="s">
        <v>2611</v>
      </c>
      <c r="Q2188" t="s">
        <v>3237</v>
      </c>
      <c r="R2188" t="s">
        <v>2606</v>
      </c>
    </row>
    <row r="2189" spans="1:18" x14ac:dyDescent="0.25">
      <c r="A2189" s="28" t="str">
        <f t="shared" si="34"/>
        <v>00396079Scott Co School District730 S Hamilton StGeorgetownKY40324</v>
      </c>
      <c r="B2189" s="29" t="s">
        <v>8225</v>
      </c>
      <c r="C2189" t="s">
        <v>3215</v>
      </c>
      <c r="D2189" t="s">
        <v>5588</v>
      </c>
      <c r="E2189" t="s">
        <v>2607</v>
      </c>
      <c r="F2189" t="s">
        <v>5088</v>
      </c>
      <c r="G2189" t="s">
        <v>2610</v>
      </c>
      <c r="H2189" t="s">
        <v>54</v>
      </c>
      <c r="I2189" t="s">
        <v>2611</v>
      </c>
      <c r="J2189" t="s">
        <v>5087</v>
      </c>
      <c r="K2189" t="s">
        <v>2607</v>
      </c>
      <c r="L2189" t="s">
        <v>5585</v>
      </c>
      <c r="M2189" t="s">
        <v>5326</v>
      </c>
      <c r="N2189" t="s">
        <v>2610</v>
      </c>
      <c r="O2189" t="s">
        <v>54</v>
      </c>
      <c r="P2189" t="s">
        <v>2611</v>
      </c>
      <c r="Q2189" t="s">
        <v>3237</v>
      </c>
      <c r="R2189" t="s">
        <v>2606</v>
      </c>
    </row>
    <row r="2190" spans="1:18" x14ac:dyDescent="0.25">
      <c r="A2190" s="28" t="str">
        <f t="shared" si="34"/>
        <v>00396079Scott Co School District120 Betsy WayGeorgetownKY40324</v>
      </c>
      <c r="B2190" s="29" t="s">
        <v>8225</v>
      </c>
      <c r="C2190" t="s">
        <v>3215</v>
      </c>
      <c r="D2190" t="s">
        <v>5590</v>
      </c>
      <c r="E2190" t="s">
        <v>2607</v>
      </c>
      <c r="F2190" t="s">
        <v>5104</v>
      </c>
      <c r="G2190" t="s">
        <v>2610</v>
      </c>
      <c r="H2190" t="s">
        <v>54</v>
      </c>
      <c r="I2190" t="s">
        <v>2611</v>
      </c>
      <c r="J2190" t="s">
        <v>5103</v>
      </c>
      <c r="K2190" t="s">
        <v>2607</v>
      </c>
      <c r="L2190" t="s">
        <v>5585</v>
      </c>
      <c r="M2190" t="s">
        <v>5326</v>
      </c>
      <c r="N2190" t="s">
        <v>2610</v>
      </c>
      <c r="O2190" t="s">
        <v>54</v>
      </c>
      <c r="P2190" t="s">
        <v>2611</v>
      </c>
      <c r="Q2190" t="s">
        <v>3237</v>
      </c>
      <c r="R2190" t="s">
        <v>2606</v>
      </c>
    </row>
    <row r="2191" spans="1:18" x14ac:dyDescent="0.25">
      <c r="A2191" s="28" t="str">
        <f t="shared" si="34"/>
        <v>00396108Northern ES3600 Cincinnati RdGeorgetownKY40324</v>
      </c>
      <c r="B2191" s="29" t="s">
        <v>8225</v>
      </c>
      <c r="C2191" t="s">
        <v>3215</v>
      </c>
      <c r="D2191" t="s">
        <v>5470</v>
      </c>
      <c r="E2191" t="s">
        <v>2607</v>
      </c>
      <c r="F2191" t="s">
        <v>2619</v>
      </c>
      <c r="G2191" t="s">
        <v>2610</v>
      </c>
      <c r="H2191" t="s">
        <v>54</v>
      </c>
      <c r="I2191" t="s">
        <v>2611</v>
      </c>
      <c r="J2191" t="s">
        <v>5086</v>
      </c>
      <c r="K2191" t="s">
        <v>5086</v>
      </c>
      <c r="L2191" t="s">
        <v>5471</v>
      </c>
      <c r="M2191" t="s">
        <v>2619</v>
      </c>
      <c r="N2191" t="s">
        <v>2610</v>
      </c>
      <c r="O2191" t="s">
        <v>54</v>
      </c>
      <c r="P2191" t="s">
        <v>2611</v>
      </c>
      <c r="Q2191" t="s">
        <v>3237</v>
      </c>
      <c r="R2191" t="s">
        <v>2618</v>
      </c>
    </row>
    <row r="2192" spans="1:18" x14ac:dyDescent="0.25">
      <c r="A2192" s="28" t="str">
        <f t="shared" si="34"/>
        <v>00396108Northern ES3600 Cincinnati RdGeorgetownKY40324</v>
      </c>
      <c r="B2192" s="29" t="s">
        <v>8225</v>
      </c>
      <c r="C2192" t="s">
        <v>3215</v>
      </c>
      <c r="D2192" t="s">
        <v>5472</v>
      </c>
      <c r="E2192" t="s">
        <v>2607</v>
      </c>
      <c r="F2192" t="s">
        <v>2619</v>
      </c>
      <c r="G2192" t="s">
        <v>2610</v>
      </c>
      <c r="H2192" t="s">
        <v>54</v>
      </c>
      <c r="I2192" t="s">
        <v>2611</v>
      </c>
      <c r="J2192" t="s">
        <v>5086</v>
      </c>
      <c r="K2192" t="s">
        <v>5086</v>
      </c>
      <c r="L2192" t="s">
        <v>5471</v>
      </c>
      <c r="M2192" t="s">
        <v>2619</v>
      </c>
      <c r="N2192" t="s">
        <v>2610</v>
      </c>
      <c r="O2192" t="s">
        <v>54</v>
      </c>
      <c r="P2192" t="s">
        <v>2611</v>
      </c>
      <c r="Q2192" t="s">
        <v>3237</v>
      </c>
      <c r="R2192" t="s">
        <v>2618</v>
      </c>
    </row>
    <row r="2193" spans="1:18" x14ac:dyDescent="0.25">
      <c r="A2193" s="28" t="str">
        <f t="shared" si="34"/>
        <v>00396108Northern ES3600 Cincinnati RdGeorgetownKY40324</v>
      </c>
      <c r="B2193" s="29" t="s">
        <v>8225</v>
      </c>
      <c r="C2193" t="s">
        <v>3215</v>
      </c>
      <c r="D2193" t="s">
        <v>5473</v>
      </c>
      <c r="E2193" t="s">
        <v>2607</v>
      </c>
      <c r="F2193" t="s">
        <v>2619</v>
      </c>
      <c r="G2193" t="s">
        <v>2610</v>
      </c>
      <c r="H2193" t="s">
        <v>54</v>
      </c>
      <c r="I2193" t="s">
        <v>2611</v>
      </c>
      <c r="J2193" t="s">
        <v>5086</v>
      </c>
      <c r="K2193" t="s">
        <v>5086</v>
      </c>
      <c r="L2193" t="s">
        <v>5471</v>
      </c>
      <c r="M2193" t="s">
        <v>2619</v>
      </c>
      <c r="N2193" t="s">
        <v>2610</v>
      </c>
      <c r="O2193" t="s">
        <v>54</v>
      </c>
      <c r="P2193" t="s">
        <v>2611</v>
      </c>
      <c r="Q2193" t="s">
        <v>3237</v>
      </c>
      <c r="R2193" t="s">
        <v>2618</v>
      </c>
    </row>
    <row r="2194" spans="1:18" x14ac:dyDescent="0.25">
      <c r="A2194" s="28" t="str">
        <f t="shared" si="34"/>
        <v>00396079Scott Co School District1076 Cardinal DrGeorgetownKY40324</v>
      </c>
      <c r="B2194" s="29" t="s">
        <v>8225</v>
      </c>
      <c r="C2194" t="s">
        <v>3215</v>
      </c>
      <c r="D2194" t="s">
        <v>5587</v>
      </c>
      <c r="E2194" t="s">
        <v>2607</v>
      </c>
      <c r="F2194" t="s">
        <v>5091</v>
      </c>
      <c r="G2194" t="s">
        <v>2610</v>
      </c>
      <c r="H2194" t="s">
        <v>54</v>
      </c>
      <c r="I2194" t="s">
        <v>2611</v>
      </c>
      <c r="J2194" t="s">
        <v>5090</v>
      </c>
      <c r="K2194" t="s">
        <v>2607</v>
      </c>
      <c r="L2194" t="s">
        <v>5585</v>
      </c>
      <c r="M2194" t="s">
        <v>5326</v>
      </c>
      <c r="N2194" t="s">
        <v>2610</v>
      </c>
      <c r="O2194" t="s">
        <v>54</v>
      </c>
      <c r="P2194" t="s">
        <v>2611</v>
      </c>
      <c r="Q2194" t="s">
        <v>3237</v>
      </c>
      <c r="R2194" t="s">
        <v>2606</v>
      </c>
    </row>
    <row r="2195" spans="1:18" x14ac:dyDescent="0.25">
      <c r="A2195" s="28" t="str">
        <f t="shared" si="34"/>
        <v>00396079Scott Co School District332 Champion WayGeorgetownKY40324</v>
      </c>
      <c r="B2195" s="29" t="s">
        <v>8225</v>
      </c>
      <c r="C2195" t="s">
        <v>3215</v>
      </c>
      <c r="D2195" t="s">
        <v>5589</v>
      </c>
      <c r="E2195" t="s">
        <v>2607</v>
      </c>
      <c r="F2195" t="s">
        <v>5093</v>
      </c>
      <c r="G2195" t="s">
        <v>2610</v>
      </c>
      <c r="H2195" t="s">
        <v>54</v>
      </c>
      <c r="I2195" t="s">
        <v>2611</v>
      </c>
      <c r="J2195" t="s">
        <v>5092</v>
      </c>
      <c r="K2195" t="s">
        <v>2607</v>
      </c>
      <c r="L2195" t="s">
        <v>5585</v>
      </c>
      <c r="M2195" t="s">
        <v>5326</v>
      </c>
      <c r="N2195" t="s">
        <v>2610</v>
      </c>
      <c r="O2195" t="s">
        <v>54</v>
      </c>
      <c r="P2195" t="s">
        <v>2611</v>
      </c>
      <c r="Q2195" t="s">
        <v>3237</v>
      </c>
      <c r="R2195" t="s">
        <v>2606</v>
      </c>
    </row>
    <row r="2196" spans="1:18" x14ac:dyDescent="0.25">
      <c r="A2196" s="28" t="str">
        <f t="shared" si="34"/>
        <v>00396079Scott Co School District1080 Cardinal DrGeorgetownKY40324</v>
      </c>
      <c r="B2196" s="29" t="s">
        <v>8225</v>
      </c>
      <c r="C2196" t="s">
        <v>3215</v>
      </c>
      <c r="D2196" t="s">
        <v>5584</v>
      </c>
      <c r="E2196" t="s">
        <v>2607</v>
      </c>
      <c r="F2196" t="s">
        <v>5102</v>
      </c>
      <c r="G2196" t="s">
        <v>2610</v>
      </c>
      <c r="H2196" t="s">
        <v>54</v>
      </c>
      <c r="I2196" t="s">
        <v>2611</v>
      </c>
      <c r="J2196" t="s">
        <v>5101</v>
      </c>
      <c r="K2196" t="s">
        <v>2607</v>
      </c>
      <c r="L2196" t="s">
        <v>5585</v>
      </c>
      <c r="M2196" t="s">
        <v>5326</v>
      </c>
      <c r="N2196" t="s">
        <v>2610</v>
      </c>
      <c r="O2196" t="s">
        <v>54</v>
      </c>
      <c r="P2196" t="s">
        <v>2611</v>
      </c>
      <c r="Q2196" t="s">
        <v>3237</v>
      </c>
      <c r="R2196" t="s">
        <v>2606</v>
      </c>
    </row>
    <row r="2197" spans="1:18" x14ac:dyDescent="0.25">
      <c r="A2197" s="28" t="str">
        <f t="shared" si="34"/>
        <v>00396079Scott Co School District1036 Cardinal DrGeorgetownKY40324</v>
      </c>
      <c r="B2197" s="29" t="s">
        <v>8225</v>
      </c>
      <c r="C2197" t="s">
        <v>3215</v>
      </c>
      <c r="D2197" t="s">
        <v>5586</v>
      </c>
      <c r="E2197" t="s">
        <v>2607</v>
      </c>
      <c r="F2197" t="s">
        <v>5085</v>
      </c>
      <c r="G2197" t="s">
        <v>2610</v>
      </c>
      <c r="H2197" t="s">
        <v>54</v>
      </c>
      <c r="I2197" t="s">
        <v>2611</v>
      </c>
      <c r="J2197" t="s">
        <v>5084</v>
      </c>
      <c r="K2197" t="s">
        <v>2607</v>
      </c>
      <c r="L2197" t="s">
        <v>5585</v>
      </c>
      <c r="M2197" t="s">
        <v>5326</v>
      </c>
      <c r="N2197" t="s">
        <v>2610</v>
      </c>
      <c r="O2197" t="s">
        <v>54</v>
      </c>
      <c r="P2197" t="s">
        <v>2611</v>
      </c>
      <c r="Q2197" t="s">
        <v>3237</v>
      </c>
      <c r="R2197" t="s">
        <v>2606</v>
      </c>
    </row>
    <row r="2198" spans="1:18" x14ac:dyDescent="0.25">
      <c r="A2198" s="28" t="str">
        <f t="shared" si="34"/>
        <v>00396079Scott Co School DistrictPo Box 578GeorgetownKY40324</v>
      </c>
      <c r="B2198" s="29" t="s">
        <v>8225</v>
      </c>
      <c r="C2198" t="s">
        <v>3215</v>
      </c>
      <c r="D2198" t="s">
        <v>5592</v>
      </c>
      <c r="E2198" t="s">
        <v>2607</v>
      </c>
      <c r="F2198" t="s">
        <v>5326</v>
      </c>
      <c r="G2198" t="s">
        <v>2610</v>
      </c>
      <c r="H2198" t="s">
        <v>54</v>
      </c>
      <c r="I2198" t="s">
        <v>2611</v>
      </c>
      <c r="J2198" t="s">
        <v>2607</v>
      </c>
      <c r="K2198" t="s">
        <v>2607</v>
      </c>
      <c r="L2198" t="s">
        <v>5585</v>
      </c>
      <c r="M2198" t="s">
        <v>5326</v>
      </c>
      <c r="N2198" t="s">
        <v>2610</v>
      </c>
      <c r="O2198" t="s">
        <v>54</v>
      </c>
      <c r="P2198" t="s">
        <v>2611</v>
      </c>
      <c r="Q2198" t="s">
        <v>3237</v>
      </c>
      <c r="R2198" t="s">
        <v>2606</v>
      </c>
    </row>
    <row r="2199" spans="1:18" x14ac:dyDescent="0.25">
      <c r="A2199" s="28" t="str">
        <f t="shared" si="34"/>
        <v>00396079Scott Co School DistrictPo Box 578GeorgetownKY40324</v>
      </c>
      <c r="B2199" s="29" t="s">
        <v>8225</v>
      </c>
      <c r="C2199" t="s">
        <v>3215</v>
      </c>
      <c r="D2199" t="s">
        <v>5596</v>
      </c>
      <c r="E2199" t="s">
        <v>2607</v>
      </c>
      <c r="F2199" t="s">
        <v>5326</v>
      </c>
      <c r="G2199" t="s">
        <v>2610</v>
      </c>
      <c r="H2199" t="s">
        <v>54</v>
      </c>
      <c r="I2199" t="s">
        <v>2611</v>
      </c>
      <c r="J2199" t="s">
        <v>2607</v>
      </c>
      <c r="K2199" t="s">
        <v>2607</v>
      </c>
      <c r="L2199" t="s">
        <v>5585</v>
      </c>
      <c r="M2199" t="s">
        <v>5326</v>
      </c>
      <c r="N2199" t="s">
        <v>2610</v>
      </c>
      <c r="O2199" t="s">
        <v>54</v>
      </c>
      <c r="P2199" t="s">
        <v>2611</v>
      </c>
      <c r="Q2199" t="s">
        <v>3237</v>
      </c>
      <c r="R2199" t="s">
        <v>2606</v>
      </c>
    </row>
    <row r="2200" spans="1:18" x14ac:dyDescent="0.25">
      <c r="A2200" s="28" t="str">
        <f t="shared" si="34"/>
        <v>00396079Scott Co School DistrictPo Box 578GeorgetownKY40324</v>
      </c>
      <c r="B2200" s="29" t="s">
        <v>8225</v>
      </c>
      <c r="C2200" t="s">
        <v>3215</v>
      </c>
      <c r="D2200" t="s">
        <v>5597</v>
      </c>
      <c r="E2200" t="s">
        <v>2607</v>
      </c>
      <c r="F2200" t="s">
        <v>5326</v>
      </c>
      <c r="G2200" t="s">
        <v>2610</v>
      </c>
      <c r="H2200" t="s">
        <v>54</v>
      </c>
      <c r="I2200" t="s">
        <v>2611</v>
      </c>
      <c r="J2200" t="s">
        <v>2607</v>
      </c>
      <c r="K2200" t="s">
        <v>2607</v>
      </c>
      <c r="L2200" t="s">
        <v>5585</v>
      </c>
      <c r="M2200" t="s">
        <v>5326</v>
      </c>
      <c r="N2200" t="s">
        <v>2610</v>
      </c>
      <c r="O2200" t="s">
        <v>54</v>
      </c>
      <c r="P2200" t="s">
        <v>2611</v>
      </c>
      <c r="Q2200" t="s">
        <v>3237</v>
      </c>
      <c r="R2200" t="s">
        <v>2606</v>
      </c>
    </row>
    <row r="2201" spans="1:18" x14ac:dyDescent="0.25">
      <c r="A2201" s="28" t="str">
        <f t="shared" si="34"/>
        <v>00396079Scott Co School District1300 Long Lick PikeGeorgetownKY40324</v>
      </c>
      <c r="B2201" s="29" t="s">
        <v>8225</v>
      </c>
      <c r="C2201" t="s">
        <v>3215</v>
      </c>
      <c r="D2201" t="s">
        <v>5593</v>
      </c>
      <c r="E2201" t="s">
        <v>2607</v>
      </c>
      <c r="F2201" t="s">
        <v>5595</v>
      </c>
      <c r="G2201" t="s">
        <v>2610</v>
      </c>
      <c r="H2201" t="s">
        <v>54</v>
      </c>
      <c r="I2201" t="s">
        <v>2611</v>
      </c>
      <c r="J2201" t="s">
        <v>5594</v>
      </c>
      <c r="K2201" t="s">
        <v>2607</v>
      </c>
      <c r="L2201" t="s">
        <v>5585</v>
      </c>
      <c r="M2201" t="s">
        <v>5326</v>
      </c>
      <c r="N2201" t="s">
        <v>2610</v>
      </c>
      <c r="O2201" t="s">
        <v>54</v>
      </c>
      <c r="P2201" t="s">
        <v>2611</v>
      </c>
      <c r="Q2201" t="s">
        <v>3237</v>
      </c>
      <c r="R2201" t="s">
        <v>2606</v>
      </c>
    </row>
    <row r="2202" spans="1:18" x14ac:dyDescent="0.25">
      <c r="A2202" s="28" t="str">
        <f t="shared" si="34"/>
        <v>00396134Southern ES1200 Fairfax WayGeorgetownKY40324</v>
      </c>
      <c r="B2202" s="29" t="s">
        <v>8225</v>
      </c>
      <c r="C2202" t="s">
        <v>3215</v>
      </c>
      <c r="D2202" t="s">
        <v>7996</v>
      </c>
      <c r="E2202" t="s">
        <v>2607</v>
      </c>
      <c r="F2202" t="s">
        <v>2621</v>
      </c>
      <c r="G2202" t="s">
        <v>2610</v>
      </c>
      <c r="H2202" t="s">
        <v>54</v>
      </c>
      <c r="I2202" t="s">
        <v>2611</v>
      </c>
      <c r="J2202" t="s">
        <v>5100</v>
      </c>
      <c r="K2202" t="s">
        <v>5100</v>
      </c>
      <c r="L2202" t="s">
        <v>7997</v>
      </c>
      <c r="M2202" t="s">
        <v>2621</v>
      </c>
      <c r="N2202" t="s">
        <v>2610</v>
      </c>
      <c r="O2202" t="s">
        <v>54</v>
      </c>
      <c r="P2202" t="s">
        <v>2611</v>
      </c>
      <c r="Q2202" t="s">
        <v>3237</v>
      </c>
      <c r="R2202" t="s">
        <v>2620</v>
      </c>
    </row>
    <row r="2203" spans="1:18" x14ac:dyDescent="0.25">
      <c r="A2203" s="28" t="str">
        <f t="shared" si="34"/>
        <v>00396093Western ES1901 Frankfort RdGeorgetownKY40324</v>
      </c>
      <c r="B2203" s="29" t="s">
        <v>8225</v>
      </c>
      <c r="C2203" t="s">
        <v>3215</v>
      </c>
      <c r="D2203" t="s">
        <v>6463</v>
      </c>
      <c r="E2203" t="s">
        <v>2607</v>
      </c>
      <c r="F2203" t="s">
        <v>2628</v>
      </c>
      <c r="G2203" t="s">
        <v>2610</v>
      </c>
      <c r="H2203" t="s">
        <v>54</v>
      </c>
      <c r="I2203" t="s">
        <v>2611</v>
      </c>
      <c r="J2203" t="s">
        <v>4875</v>
      </c>
      <c r="K2203" t="s">
        <v>4875</v>
      </c>
      <c r="L2203" t="s">
        <v>6464</v>
      </c>
      <c r="M2203" t="s">
        <v>2628</v>
      </c>
      <c r="N2203" t="s">
        <v>2610</v>
      </c>
      <c r="O2203" t="s">
        <v>54</v>
      </c>
      <c r="P2203" t="s">
        <v>2611</v>
      </c>
      <c r="Q2203" t="s">
        <v>3237</v>
      </c>
      <c r="R2203" t="s">
        <v>2627</v>
      </c>
    </row>
    <row r="2204" spans="1:18" x14ac:dyDescent="0.25">
      <c r="A2204" s="28" t="str">
        <f t="shared" si="34"/>
        <v>00396093Western ES1901 Frankfort RdGeorgetownKY40324</v>
      </c>
      <c r="B2204" s="29" t="s">
        <v>8225</v>
      </c>
      <c r="C2204" t="s">
        <v>3215</v>
      </c>
      <c r="D2204" t="s">
        <v>6465</v>
      </c>
      <c r="E2204" t="s">
        <v>2607</v>
      </c>
      <c r="F2204" t="s">
        <v>2628</v>
      </c>
      <c r="G2204" t="s">
        <v>2610</v>
      </c>
      <c r="H2204" t="s">
        <v>54</v>
      </c>
      <c r="I2204" t="s">
        <v>2611</v>
      </c>
      <c r="J2204" t="s">
        <v>4875</v>
      </c>
      <c r="K2204" t="s">
        <v>4875</v>
      </c>
      <c r="L2204" t="s">
        <v>6464</v>
      </c>
      <c r="M2204" t="s">
        <v>2628</v>
      </c>
      <c r="N2204" t="s">
        <v>2610</v>
      </c>
      <c r="O2204" t="s">
        <v>54</v>
      </c>
      <c r="P2204" t="s">
        <v>2611</v>
      </c>
      <c r="Q2204" t="s">
        <v>3237</v>
      </c>
      <c r="R2204" t="s">
        <v>2627</v>
      </c>
    </row>
    <row r="2205" spans="1:18" x14ac:dyDescent="0.25">
      <c r="A2205" s="28" t="str">
        <f t="shared" si="34"/>
        <v>00396158Shelby Co Public School Dist1361 Frankfort RdShelbyvilleKY40065</v>
      </c>
      <c r="B2205" s="29" t="s">
        <v>8225</v>
      </c>
      <c r="C2205" t="s">
        <v>3215</v>
      </c>
      <c r="D2205" t="s">
        <v>5494</v>
      </c>
      <c r="E2205" t="s">
        <v>2630</v>
      </c>
      <c r="F2205" t="s">
        <v>5106</v>
      </c>
      <c r="G2205" t="s">
        <v>2634</v>
      </c>
      <c r="H2205" t="s">
        <v>54</v>
      </c>
      <c r="I2205" t="s">
        <v>2635</v>
      </c>
      <c r="J2205" t="s">
        <v>5105</v>
      </c>
      <c r="K2205" t="s">
        <v>2630</v>
      </c>
      <c r="L2205" t="s">
        <v>5490</v>
      </c>
      <c r="M2205" t="s">
        <v>5314</v>
      </c>
      <c r="N2205" t="s">
        <v>2634</v>
      </c>
      <c r="O2205" t="s">
        <v>54</v>
      </c>
      <c r="P2205" t="s">
        <v>5327</v>
      </c>
      <c r="Q2205" t="s">
        <v>3383</v>
      </c>
      <c r="R2205" t="s">
        <v>2629</v>
      </c>
    </row>
    <row r="2206" spans="1:18" x14ac:dyDescent="0.25">
      <c r="A2206" s="28" t="str">
        <f t="shared" si="34"/>
        <v>00396158Shelby Co Public School Dist279 Chapel HlShelbyvilleKY40065</v>
      </c>
      <c r="B2206" s="29" t="s">
        <v>8225</v>
      </c>
      <c r="C2206" t="s">
        <v>3215</v>
      </c>
      <c r="D2206" t="s">
        <v>5498</v>
      </c>
      <c r="E2206" t="s">
        <v>2630</v>
      </c>
      <c r="F2206" t="s">
        <v>2633</v>
      </c>
      <c r="G2206" t="s">
        <v>2634</v>
      </c>
      <c r="H2206" t="s">
        <v>54</v>
      </c>
      <c r="I2206" t="s">
        <v>2635</v>
      </c>
      <c r="J2206" t="s">
        <v>2632</v>
      </c>
      <c r="K2206" t="s">
        <v>2630</v>
      </c>
      <c r="L2206" t="s">
        <v>5490</v>
      </c>
      <c r="M2206" t="s">
        <v>5314</v>
      </c>
      <c r="N2206" t="s">
        <v>2634</v>
      </c>
      <c r="O2206" t="s">
        <v>54</v>
      </c>
      <c r="P2206" t="s">
        <v>5327</v>
      </c>
      <c r="Q2206" t="s">
        <v>3383</v>
      </c>
      <c r="R2206" t="s">
        <v>2629</v>
      </c>
    </row>
    <row r="2207" spans="1:18" x14ac:dyDescent="0.25">
      <c r="A2207" s="28" t="str">
        <f t="shared" si="34"/>
        <v>03325093Heritage Elementary School8300 Frankfort RdWaddyKY40076</v>
      </c>
      <c r="B2207" s="29" t="s">
        <v>8225</v>
      </c>
      <c r="C2207" t="s">
        <v>3215</v>
      </c>
      <c r="D2207" t="s">
        <v>5708</v>
      </c>
      <c r="E2207" t="s">
        <v>2630</v>
      </c>
      <c r="F2207" t="s">
        <v>2637</v>
      </c>
      <c r="G2207" t="s">
        <v>2638</v>
      </c>
      <c r="H2207" t="s">
        <v>54</v>
      </c>
      <c r="I2207" t="s">
        <v>2639</v>
      </c>
      <c r="J2207" t="s">
        <v>478</v>
      </c>
      <c r="K2207" t="s">
        <v>478</v>
      </c>
      <c r="L2207" t="s">
        <v>5709</v>
      </c>
      <c r="M2207" t="s">
        <v>2637</v>
      </c>
      <c r="N2207" t="s">
        <v>2638</v>
      </c>
      <c r="O2207" t="s">
        <v>54</v>
      </c>
      <c r="P2207" t="s">
        <v>2639</v>
      </c>
      <c r="Q2207" t="s">
        <v>3383</v>
      </c>
      <c r="R2207" t="s">
        <v>2636</v>
      </c>
    </row>
    <row r="2208" spans="1:18" x14ac:dyDescent="0.25">
      <c r="A2208" s="28" t="str">
        <f t="shared" si="34"/>
        <v>03325093Heritage Elementary School8300 Frankfort RdWaddyKY40076</v>
      </c>
      <c r="B2208" s="29" t="s">
        <v>8225</v>
      </c>
      <c r="C2208" t="s">
        <v>3215</v>
      </c>
      <c r="D2208" t="s">
        <v>5710</v>
      </c>
      <c r="E2208" t="s">
        <v>2630</v>
      </c>
      <c r="F2208" t="s">
        <v>2637</v>
      </c>
      <c r="G2208" t="s">
        <v>2638</v>
      </c>
      <c r="H2208" t="s">
        <v>54</v>
      </c>
      <c r="I2208" t="s">
        <v>2639</v>
      </c>
      <c r="J2208" t="s">
        <v>478</v>
      </c>
      <c r="K2208" t="s">
        <v>478</v>
      </c>
      <c r="L2208" t="s">
        <v>5709</v>
      </c>
      <c r="M2208" t="s">
        <v>2637</v>
      </c>
      <c r="N2208" t="s">
        <v>2638</v>
      </c>
      <c r="O2208" t="s">
        <v>54</v>
      </c>
      <c r="P2208" t="s">
        <v>2639</v>
      </c>
      <c r="Q2208" t="s">
        <v>3383</v>
      </c>
      <c r="R2208" t="s">
        <v>2636</v>
      </c>
    </row>
    <row r="2209" spans="1:18" x14ac:dyDescent="0.25">
      <c r="A2209" s="28" t="str">
        <f t="shared" si="34"/>
        <v>00396158Shelby Co Public School Dist801 Discovery BlvdShelbyvilleKY40065</v>
      </c>
      <c r="B2209" s="29" t="s">
        <v>8225</v>
      </c>
      <c r="C2209" t="s">
        <v>3215</v>
      </c>
      <c r="D2209" t="s">
        <v>5492</v>
      </c>
      <c r="E2209" t="s">
        <v>2630</v>
      </c>
      <c r="F2209" t="s">
        <v>5115</v>
      </c>
      <c r="G2209" t="s">
        <v>2634</v>
      </c>
      <c r="H2209" t="s">
        <v>54</v>
      </c>
      <c r="I2209" t="s">
        <v>2635</v>
      </c>
      <c r="J2209" t="s">
        <v>5114</v>
      </c>
      <c r="K2209" t="s">
        <v>2630</v>
      </c>
      <c r="L2209" t="s">
        <v>5490</v>
      </c>
      <c r="M2209" t="s">
        <v>5314</v>
      </c>
      <c r="N2209" t="s">
        <v>2634</v>
      </c>
      <c r="O2209" t="s">
        <v>54</v>
      </c>
      <c r="P2209" t="s">
        <v>5327</v>
      </c>
      <c r="Q2209" t="s">
        <v>3383</v>
      </c>
      <c r="R2209" t="s">
        <v>2629</v>
      </c>
    </row>
    <row r="2210" spans="1:18" x14ac:dyDescent="0.25">
      <c r="A2210" s="28" t="str">
        <f t="shared" si="34"/>
        <v>00396158Shelby Co Public School Dist821 College StShelbyvilleKY40065</v>
      </c>
      <c r="B2210" s="29" t="s">
        <v>8225</v>
      </c>
      <c r="C2210" t="s">
        <v>3215</v>
      </c>
      <c r="D2210" t="s">
        <v>5506</v>
      </c>
      <c r="E2210" t="s">
        <v>2630</v>
      </c>
      <c r="F2210" t="s">
        <v>5113</v>
      </c>
      <c r="G2210" t="s">
        <v>2634</v>
      </c>
      <c r="H2210" t="s">
        <v>54</v>
      </c>
      <c r="I2210" t="s">
        <v>2635</v>
      </c>
      <c r="J2210" t="s">
        <v>5112</v>
      </c>
      <c r="K2210" t="s">
        <v>2630</v>
      </c>
      <c r="L2210" t="s">
        <v>5490</v>
      </c>
      <c r="M2210" t="s">
        <v>5314</v>
      </c>
      <c r="N2210" t="s">
        <v>2634</v>
      </c>
      <c r="O2210" t="s">
        <v>54</v>
      </c>
      <c r="P2210" t="s">
        <v>5327</v>
      </c>
      <c r="Q2210" t="s">
        <v>3383</v>
      </c>
      <c r="R2210" t="s">
        <v>2629</v>
      </c>
    </row>
    <row r="2211" spans="1:18" x14ac:dyDescent="0.25">
      <c r="A2211" s="28" t="str">
        <f t="shared" si="34"/>
        <v>00396158Shelby Co Public School Dist150 Warriors WayShelbyvilleKY40065</v>
      </c>
      <c r="B2211" s="29" t="s">
        <v>8225</v>
      </c>
      <c r="C2211" t="s">
        <v>3215</v>
      </c>
      <c r="D2211" t="s">
        <v>5504</v>
      </c>
      <c r="E2211" t="s">
        <v>2630</v>
      </c>
      <c r="F2211" t="s">
        <v>2642</v>
      </c>
      <c r="G2211" t="s">
        <v>2634</v>
      </c>
      <c r="H2211" t="s">
        <v>54</v>
      </c>
      <c r="I2211" t="s">
        <v>2635</v>
      </c>
      <c r="J2211" t="s">
        <v>2641</v>
      </c>
      <c r="K2211" t="s">
        <v>2630</v>
      </c>
      <c r="L2211" t="s">
        <v>5490</v>
      </c>
      <c r="M2211" t="s">
        <v>5314</v>
      </c>
      <c r="N2211" t="s">
        <v>2634</v>
      </c>
      <c r="O2211" t="s">
        <v>54</v>
      </c>
      <c r="P2211" t="s">
        <v>5327</v>
      </c>
      <c r="Q2211" t="s">
        <v>3383</v>
      </c>
      <c r="R2211" t="s">
        <v>2629</v>
      </c>
    </row>
    <row r="2212" spans="1:18" x14ac:dyDescent="0.25">
      <c r="A2212" s="28" t="str">
        <f t="shared" si="34"/>
        <v>00396213Painted Stone Elem School150 Warriors WayShelbyvilleKY40065</v>
      </c>
      <c r="B2212" s="29" t="s">
        <v>8225</v>
      </c>
      <c r="C2212" t="s">
        <v>3215</v>
      </c>
      <c r="D2212" t="s">
        <v>5360</v>
      </c>
      <c r="E2212" t="s">
        <v>2630</v>
      </c>
      <c r="F2212" t="s">
        <v>2642</v>
      </c>
      <c r="G2212" t="s">
        <v>2634</v>
      </c>
      <c r="H2212" t="s">
        <v>54</v>
      </c>
      <c r="I2212" t="s">
        <v>2635</v>
      </c>
      <c r="J2212" t="s">
        <v>2641</v>
      </c>
      <c r="K2212" t="s">
        <v>2641</v>
      </c>
      <c r="L2212" t="s">
        <v>5361</v>
      </c>
      <c r="M2212" t="s">
        <v>2642</v>
      </c>
      <c r="N2212" t="s">
        <v>2634</v>
      </c>
      <c r="O2212" t="s">
        <v>54</v>
      </c>
      <c r="P2212" t="s">
        <v>2635</v>
      </c>
      <c r="Q2212" t="s">
        <v>3383</v>
      </c>
      <c r="R2212" t="s">
        <v>2640</v>
      </c>
    </row>
    <row r="2213" spans="1:18" x14ac:dyDescent="0.25">
      <c r="A2213" s="28" t="str">
        <f t="shared" si="34"/>
        <v>00396213Painted Stone Elem School150 Warriors WayShelbyvilleKY40065</v>
      </c>
      <c r="B2213" s="29" t="s">
        <v>8225</v>
      </c>
      <c r="C2213" t="s">
        <v>3215</v>
      </c>
      <c r="D2213" t="s">
        <v>5362</v>
      </c>
      <c r="E2213" t="s">
        <v>2630</v>
      </c>
      <c r="F2213" t="s">
        <v>2642</v>
      </c>
      <c r="G2213" t="s">
        <v>2634</v>
      </c>
      <c r="H2213" t="s">
        <v>54</v>
      </c>
      <c r="I2213" t="s">
        <v>2635</v>
      </c>
      <c r="J2213" t="s">
        <v>2641</v>
      </c>
      <c r="K2213" t="s">
        <v>2641</v>
      </c>
      <c r="L2213" t="s">
        <v>5361</v>
      </c>
      <c r="M2213" t="s">
        <v>2642</v>
      </c>
      <c r="N2213" t="s">
        <v>2634</v>
      </c>
      <c r="O2213" t="s">
        <v>54</v>
      </c>
      <c r="P2213" t="s">
        <v>2635</v>
      </c>
      <c r="Q2213" t="s">
        <v>3383</v>
      </c>
      <c r="R2213" t="s">
        <v>2640</v>
      </c>
    </row>
    <row r="2214" spans="1:18" x14ac:dyDescent="0.25">
      <c r="A2214" s="28" t="str">
        <f t="shared" si="34"/>
        <v>00396213Painted Stone Elem School150 Warriors WayShelbyvilleKY40065</v>
      </c>
      <c r="B2214" s="29" t="s">
        <v>8225</v>
      </c>
      <c r="C2214" t="s">
        <v>3215</v>
      </c>
      <c r="D2214" t="s">
        <v>5363</v>
      </c>
      <c r="E2214" t="s">
        <v>2630</v>
      </c>
      <c r="F2214" t="s">
        <v>2642</v>
      </c>
      <c r="G2214" t="s">
        <v>2634</v>
      </c>
      <c r="H2214" t="s">
        <v>54</v>
      </c>
      <c r="I2214" t="s">
        <v>2635</v>
      </c>
      <c r="J2214" t="s">
        <v>2641</v>
      </c>
      <c r="K2214" t="s">
        <v>2641</v>
      </c>
      <c r="L2214" t="s">
        <v>5361</v>
      </c>
      <c r="M2214" t="s">
        <v>2642</v>
      </c>
      <c r="N2214" t="s">
        <v>2634</v>
      </c>
      <c r="O2214" t="s">
        <v>54</v>
      </c>
      <c r="P2214" t="s">
        <v>2635</v>
      </c>
      <c r="Q2214" t="s">
        <v>3383</v>
      </c>
      <c r="R2214" t="s">
        <v>2640</v>
      </c>
    </row>
    <row r="2215" spans="1:18" x14ac:dyDescent="0.25">
      <c r="A2215" s="28" t="str">
        <f t="shared" si="34"/>
        <v>00396158Shelby Co Public School Dist600 Rocket LnShelbyvilleKY40065</v>
      </c>
      <c r="B2215" s="29" t="s">
        <v>8225</v>
      </c>
      <c r="C2215" t="s">
        <v>3215</v>
      </c>
      <c r="D2215" t="s">
        <v>5493</v>
      </c>
      <c r="E2215" t="s">
        <v>2630</v>
      </c>
      <c r="F2215" t="s">
        <v>5117</v>
      </c>
      <c r="G2215" t="s">
        <v>2634</v>
      </c>
      <c r="H2215" t="s">
        <v>54</v>
      </c>
      <c r="I2215" t="s">
        <v>2635</v>
      </c>
      <c r="J2215" t="s">
        <v>5116</v>
      </c>
      <c r="K2215" t="s">
        <v>2630</v>
      </c>
      <c r="L2215" t="s">
        <v>5490</v>
      </c>
      <c r="M2215" t="s">
        <v>5314</v>
      </c>
      <c r="N2215" t="s">
        <v>2634</v>
      </c>
      <c r="O2215" t="s">
        <v>54</v>
      </c>
      <c r="P2215" t="s">
        <v>5327</v>
      </c>
      <c r="Q2215" t="s">
        <v>3383</v>
      </c>
      <c r="R2215" t="s">
        <v>2629</v>
      </c>
    </row>
    <row r="2216" spans="1:18" x14ac:dyDescent="0.25">
      <c r="A2216" s="28" t="str">
        <f t="shared" si="34"/>
        <v>00396158Shelby Co Public School Dist1701 Frankfort RdShelbyvilleKY40065</v>
      </c>
      <c r="B2216" s="29" t="s">
        <v>8225</v>
      </c>
      <c r="C2216" t="s">
        <v>3215</v>
      </c>
      <c r="D2216" t="s">
        <v>5491</v>
      </c>
      <c r="E2216" t="s">
        <v>2630</v>
      </c>
      <c r="F2216" t="s">
        <v>5108</v>
      </c>
      <c r="G2216" t="s">
        <v>2634</v>
      </c>
      <c r="H2216" t="s">
        <v>54</v>
      </c>
      <c r="I2216" t="s">
        <v>2635</v>
      </c>
      <c r="J2216" t="s">
        <v>5107</v>
      </c>
      <c r="K2216" t="s">
        <v>2630</v>
      </c>
      <c r="L2216" t="s">
        <v>5490</v>
      </c>
      <c r="M2216" t="s">
        <v>5314</v>
      </c>
      <c r="N2216" t="s">
        <v>2634</v>
      </c>
      <c r="O2216" t="s">
        <v>54</v>
      </c>
      <c r="P2216" t="s">
        <v>5327</v>
      </c>
      <c r="Q2216" t="s">
        <v>3383</v>
      </c>
      <c r="R2216" t="s">
        <v>2629</v>
      </c>
    </row>
    <row r="2217" spans="1:18" x14ac:dyDescent="0.25">
      <c r="A2217" s="28" t="str">
        <f t="shared" si="34"/>
        <v>00396158Shelby Co Public School DistPo Box 159ShelbyvilleKY40066</v>
      </c>
      <c r="B2217" s="29" t="s">
        <v>8225</v>
      </c>
      <c r="C2217" t="s">
        <v>3215</v>
      </c>
      <c r="D2217" t="s">
        <v>5495</v>
      </c>
      <c r="E2217" t="s">
        <v>2630</v>
      </c>
      <c r="F2217" t="s">
        <v>5314</v>
      </c>
      <c r="G2217" t="s">
        <v>2634</v>
      </c>
      <c r="H2217" t="s">
        <v>54</v>
      </c>
      <c r="I2217" t="s">
        <v>5327</v>
      </c>
      <c r="J2217" t="s">
        <v>2630</v>
      </c>
      <c r="K2217" t="s">
        <v>2630</v>
      </c>
      <c r="L2217" t="s">
        <v>5490</v>
      </c>
      <c r="M2217" t="s">
        <v>5314</v>
      </c>
      <c r="N2217" t="s">
        <v>2634</v>
      </c>
      <c r="O2217" t="s">
        <v>54</v>
      </c>
      <c r="P2217" t="s">
        <v>5327</v>
      </c>
      <c r="Q2217" t="s">
        <v>3383</v>
      </c>
      <c r="R2217" t="s">
        <v>2629</v>
      </c>
    </row>
    <row r="2218" spans="1:18" x14ac:dyDescent="0.25">
      <c r="A2218" s="28" t="str">
        <f t="shared" si="34"/>
        <v>00396158Shelby Co Public School DistPo Box 159ShelbyvilleKY40066</v>
      </c>
      <c r="B2218" s="29" t="s">
        <v>8225</v>
      </c>
      <c r="C2218" t="s">
        <v>3215</v>
      </c>
      <c r="D2218" t="s">
        <v>5496</v>
      </c>
      <c r="E2218" t="s">
        <v>2630</v>
      </c>
      <c r="F2218" t="s">
        <v>5314</v>
      </c>
      <c r="G2218" t="s">
        <v>2634</v>
      </c>
      <c r="H2218" t="s">
        <v>54</v>
      </c>
      <c r="I2218" t="s">
        <v>5327</v>
      </c>
      <c r="J2218" t="s">
        <v>2630</v>
      </c>
      <c r="K2218" t="s">
        <v>2630</v>
      </c>
      <c r="L2218" t="s">
        <v>5490</v>
      </c>
      <c r="M2218" t="s">
        <v>5314</v>
      </c>
      <c r="N2218" t="s">
        <v>2634</v>
      </c>
      <c r="O2218" t="s">
        <v>54</v>
      </c>
      <c r="P2218" t="s">
        <v>5327</v>
      </c>
      <c r="Q2218" t="s">
        <v>3383</v>
      </c>
      <c r="R2218" t="s">
        <v>2629</v>
      </c>
    </row>
    <row r="2219" spans="1:18" x14ac:dyDescent="0.25">
      <c r="A2219" s="28" t="str">
        <f t="shared" si="34"/>
        <v>00396158Shelby Co Public School DistPo Box 159ShelbyvilleKY40066</v>
      </c>
      <c r="B2219" s="29" t="s">
        <v>8225</v>
      </c>
      <c r="C2219" t="s">
        <v>3215</v>
      </c>
      <c r="D2219" t="s">
        <v>5499</v>
      </c>
      <c r="E2219" t="s">
        <v>2630</v>
      </c>
      <c r="F2219" t="s">
        <v>5314</v>
      </c>
      <c r="G2219" t="s">
        <v>2634</v>
      </c>
      <c r="H2219" t="s">
        <v>54</v>
      </c>
      <c r="I2219" t="s">
        <v>5327</v>
      </c>
      <c r="J2219" t="s">
        <v>2630</v>
      </c>
      <c r="K2219" t="s">
        <v>2630</v>
      </c>
      <c r="L2219" t="s">
        <v>5490</v>
      </c>
      <c r="M2219" t="s">
        <v>5314</v>
      </c>
      <c r="N2219" t="s">
        <v>2634</v>
      </c>
      <c r="O2219" t="s">
        <v>54</v>
      </c>
      <c r="P2219" t="s">
        <v>5327</v>
      </c>
      <c r="Q2219" t="s">
        <v>3383</v>
      </c>
      <c r="R2219" t="s">
        <v>2629</v>
      </c>
    </row>
    <row r="2220" spans="1:18" x14ac:dyDescent="0.25">
      <c r="A2220" s="28" t="str">
        <f t="shared" si="34"/>
        <v>00396158Shelby Co Public School DistPo Box 159ShelbyvilleKY40066</v>
      </c>
      <c r="B2220" s="29" t="s">
        <v>8225</v>
      </c>
      <c r="C2220" t="s">
        <v>3215</v>
      </c>
      <c r="D2220" t="s">
        <v>5500</v>
      </c>
      <c r="E2220" t="s">
        <v>2630</v>
      </c>
      <c r="F2220" t="s">
        <v>5314</v>
      </c>
      <c r="G2220" t="s">
        <v>2634</v>
      </c>
      <c r="H2220" t="s">
        <v>54</v>
      </c>
      <c r="I2220" t="s">
        <v>5327</v>
      </c>
      <c r="J2220" t="s">
        <v>2630</v>
      </c>
      <c r="K2220" t="s">
        <v>2630</v>
      </c>
      <c r="L2220" t="s">
        <v>5490</v>
      </c>
      <c r="M2220" t="s">
        <v>5314</v>
      </c>
      <c r="N2220" t="s">
        <v>2634</v>
      </c>
      <c r="O2220" t="s">
        <v>54</v>
      </c>
      <c r="P2220" t="s">
        <v>5327</v>
      </c>
      <c r="Q2220" t="s">
        <v>3383</v>
      </c>
      <c r="R2220" t="s">
        <v>2629</v>
      </c>
    </row>
    <row r="2221" spans="1:18" x14ac:dyDescent="0.25">
      <c r="A2221" s="28" t="str">
        <f t="shared" si="34"/>
        <v>00396158Shelby Co Public School DistPo Box 159ShelbyvilleKY40066</v>
      </c>
      <c r="B2221" s="29" t="s">
        <v>8225</v>
      </c>
      <c r="C2221" t="s">
        <v>3215</v>
      </c>
      <c r="D2221" t="s">
        <v>5501</v>
      </c>
      <c r="E2221" t="s">
        <v>2630</v>
      </c>
      <c r="F2221" t="s">
        <v>5314</v>
      </c>
      <c r="G2221" t="s">
        <v>2634</v>
      </c>
      <c r="H2221" t="s">
        <v>54</v>
      </c>
      <c r="I2221" t="s">
        <v>5327</v>
      </c>
      <c r="J2221" t="s">
        <v>2630</v>
      </c>
      <c r="K2221" t="s">
        <v>2630</v>
      </c>
      <c r="L2221" t="s">
        <v>5490</v>
      </c>
      <c r="M2221" t="s">
        <v>5314</v>
      </c>
      <c r="N2221" t="s">
        <v>2634</v>
      </c>
      <c r="O2221" t="s">
        <v>54</v>
      </c>
      <c r="P2221" t="s">
        <v>5327</v>
      </c>
      <c r="Q2221" t="s">
        <v>3383</v>
      </c>
      <c r="R2221" t="s">
        <v>2629</v>
      </c>
    </row>
    <row r="2222" spans="1:18" x14ac:dyDescent="0.25">
      <c r="A2222" s="28" t="str">
        <f t="shared" si="34"/>
        <v>00396158Shelby Co Public School DistPo Box 159ShelbyvilleKY40066</v>
      </c>
      <c r="B2222" s="29" t="s">
        <v>8225</v>
      </c>
      <c r="C2222" t="s">
        <v>3215</v>
      </c>
      <c r="D2222" t="s">
        <v>5502</v>
      </c>
      <c r="E2222" t="s">
        <v>2630</v>
      </c>
      <c r="F2222" t="s">
        <v>5314</v>
      </c>
      <c r="G2222" t="s">
        <v>2634</v>
      </c>
      <c r="H2222" t="s">
        <v>54</v>
      </c>
      <c r="I2222" t="s">
        <v>5327</v>
      </c>
      <c r="J2222" t="s">
        <v>2630</v>
      </c>
      <c r="K2222" t="s">
        <v>2630</v>
      </c>
      <c r="L2222" t="s">
        <v>5490</v>
      </c>
      <c r="M2222" t="s">
        <v>5314</v>
      </c>
      <c r="N2222" t="s">
        <v>2634</v>
      </c>
      <c r="O2222" t="s">
        <v>54</v>
      </c>
      <c r="P2222" t="s">
        <v>5327</v>
      </c>
      <c r="Q2222" t="s">
        <v>3383</v>
      </c>
      <c r="R2222" t="s">
        <v>2629</v>
      </c>
    </row>
    <row r="2223" spans="1:18" x14ac:dyDescent="0.25">
      <c r="A2223" s="28" t="str">
        <f t="shared" si="34"/>
        <v>00396158Shelby Co Public School Dist160 S Hollywood StShelbyvilleTN38112</v>
      </c>
      <c r="B2223" s="29" t="s">
        <v>8225</v>
      </c>
      <c r="C2223" t="s">
        <v>3215</v>
      </c>
      <c r="D2223" t="s">
        <v>5484</v>
      </c>
      <c r="E2223" t="s">
        <v>2630</v>
      </c>
      <c r="F2223" t="s">
        <v>5486</v>
      </c>
      <c r="G2223" t="s">
        <v>2634</v>
      </c>
      <c r="H2223" t="s">
        <v>5488</v>
      </c>
      <c r="I2223" t="s">
        <v>5489</v>
      </c>
      <c r="J2223" t="s">
        <v>5485</v>
      </c>
      <c r="K2223" t="s">
        <v>2630</v>
      </c>
      <c r="L2223" t="s">
        <v>5490</v>
      </c>
      <c r="M2223" t="s">
        <v>5314</v>
      </c>
      <c r="N2223" t="s">
        <v>5487</v>
      </c>
      <c r="O2223" t="s">
        <v>54</v>
      </c>
      <c r="P2223" t="s">
        <v>5327</v>
      </c>
      <c r="Q2223" t="s">
        <v>3383</v>
      </c>
      <c r="R2223" t="s">
        <v>2629</v>
      </c>
    </row>
    <row r="2224" spans="1:18" x14ac:dyDescent="0.25">
      <c r="A2224" s="28" t="str">
        <f t="shared" si="34"/>
        <v>00396158Shelby Co Public School Dist100 Warriors WayShelbyvilleKY40065</v>
      </c>
      <c r="B2224" s="29" t="s">
        <v>8225</v>
      </c>
      <c r="C2224" t="s">
        <v>3215</v>
      </c>
      <c r="D2224" t="s">
        <v>5503</v>
      </c>
      <c r="E2224" t="s">
        <v>2630</v>
      </c>
      <c r="F2224" t="s">
        <v>5111</v>
      </c>
      <c r="G2224" t="s">
        <v>2634</v>
      </c>
      <c r="H2224" t="s">
        <v>54</v>
      </c>
      <c r="I2224" t="s">
        <v>2635</v>
      </c>
      <c r="J2224" t="s">
        <v>5110</v>
      </c>
      <c r="K2224" t="s">
        <v>2630</v>
      </c>
      <c r="L2224" t="s">
        <v>5490</v>
      </c>
      <c r="M2224" t="s">
        <v>5314</v>
      </c>
      <c r="N2224" t="s">
        <v>2634</v>
      </c>
      <c r="O2224" t="s">
        <v>54</v>
      </c>
      <c r="P2224" t="s">
        <v>5327</v>
      </c>
      <c r="Q2224" t="s">
        <v>3383</v>
      </c>
      <c r="R2224" t="s">
        <v>2629</v>
      </c>
    </row>
    <row r="2225" spans="1:18" x14ac:dyDescent="0.25">
      <c r="A2225" s="28" t="str">
        <f t="shared" si="34"/>
        <v>00396158Shelby Co Public School Dist6725 Shelbyville RdShelbyvilleKY40067</v>
      </c>
      <c r="B2225" s="29" t="s">
        <v>8225</v>
      </c>
      <c r="C2225" t="s">
        <v>3215</v>
      </c>
      <c r="D2225" t="s">
        <v>5497</v>
      </c>
      <c r="E2225" t="s">
        <v>2630</v>
      </c>
      <c r="F2225" t="s">
        <v>2644</v>
      </c>
      <c r="G2225" t="s">
        <v>2634</v>
      </c>
      <c r="H2225" t="s">
        <v>54</v>
      </c>
      <c r="I2225" t="s">
        <v>2646</v>
      </c>
      <c r="J2225" t="s">
        <v>5109</v>
      </c>
      <c r="K2225" t="s">
        <v>2630</v>
      </c>
      <c r="L2225" t="s">
        <v>5490</v>
      </c>
      <c r="M2225" t="s">
        <v>5314</v>
      </c>
      <c r="N2225" t="s">
        <v>2645</v>
      </c>
      <c r="O2225" t="s">
        <v>54</v>
      </c>
      <c r="P2225" t="s">
        <v>5327</v>
      </c>
      <c r="Q2225" t="s">
        <v>3383</v>
      </c>
      <c r="R2225" t="s">
        <v>2629</v>
      </c>
    </row>
    <row r="2226" spans="1:18" x14ac:dyDescent="0.25">
      <c r="A2226" s="28" t="str">
        <f t="shared" si="34"/>
        <v>00396158Shelby Co Public School Dist728 Ginkgo DrShelbyvilleKY40065</v>
      </c>
      <c r="B2226" s="29" t="s">
        <v>8225</v>
      </c>
      <c r="C2226" t="s">
        <v>3215</v>
      </c>
      <c r="D2226" t="s">
        <v>5505</v>
      </c>
      <c r="E2226" t="s">
        <v>2630</v>
      </c>
      <c r="F2226" t="s">
        <v>2648</v>
      </c>
      <c r="G2226" t="s">
        <v>2634</v>
      </c>
      <c r="H2226" t="s">
        <v>54</v>
      </c>
      <c r="I2226" t="s">
        <v>2635</v>
      </c>
      <c r="J2226" t="s">
        <v>1224</v>
      </c>
      <c r="K2226" t="s">
        <v>2630</v>
      </c>
      <c r="L2226" t="s">
        <v>5490</v>
      </c>
      <c r="M2226" t="s">
        <v>5314</v>
      </c>
      <c r="N2226" t="s">
        <v>2634</v>
      </c>
      <c r="O2226" t="s">
        <v>54</v>
      </c>
      <c r="P2226" t="s">
        <v>5327</v>
      </c>
      <c r="Q2226" t="s">
        <v>3383</v>
      </c>
      <c r="R2226" t="s">
        <v>2629</v>
      </c>
    </row>
    <row r="2227" spans="1:18" x14ac:dyDescent="0.25">
      <c r="A2227" s="28" t="str">
        <f t="shared" si="34"/>
        <v>02125644Wright Elementary School500 Rocket LnShelbyvilleKY40065</v>
      </c>
      <c r="B2227" s="29" t="s">
        <v>8225</v>
      </c>
      <c r="C2227" t="s">
        <v>3215</v>
      </c>
      <c r="D2227" t="s">
        <v>6027</v>
      </c>
      <c r="E2227" t="s">
        <v>2630</v>
      </c>
      <c r="F2227" t="s">
        <v>2651</v>
      </c>
      <c r="G2227" t="s">
        <v>2634</v>
      </c>
      <c r="H2227" t="s">
        <v>54</v>
      </c>
      <c r="I2227" t="s">
        <v>2635</v>
      </c>
      <c r="J2227" t="s">
        <v>2650</v>
      </c>
      <c r="K2227" t="s">
        <v>2650</v>
      </c>
      <c r="L2227" t="s">
        <v>6028</v>
      </c>
      <c r="M2227" t="s">
        <v>2651</v>
      </c>
      <c r="N2227" t="s">
        <v>2634</v>
      </c>
      <c r="O2227" t="s">
        <v>54</v>
      </c>
      <c r="P2227" t="s">
        <v>2635</v>
      </c>
      <c r="Q2227" t="s">
        <v>3383</v>
      </c>
      <c r="R2227" t="s">
        <v>2649</v>
      </c>
    </row>
    <row r="2228" spans="1:18" x14ac:dyDescent="0.25">
      <c r="A2228" s="28" t="str">
        <f t="shared" si="34"/>
        <v>02125644Wright Elementary School500 Rocket LnShelbyvilleKY40065</v>
      </c>
      <c r="B2228" s="29" t="s">
        <v>8225</v>
      </c>
      <c r="C2228" t="s">
        <v>3215</v>
      </c>
      <c r="D2228" t="s">
        <v>6029</v>
      </c>
      <c r="E2228" t="s">
        <v>2630</v>
      </c>
      <c r="F2228" t="s">
        <v>2651</v>
      </c>
      <c r="G2228" t="s">
        <v>2634</v>
      </c>
      <c r="H2228" t="s">
        <v>54</v>
      </c>
      <c r="I2228" t="s">
        <v>2635</v>
      </c>
      <c r="J2228" t="s">
        <v>2650</v>
      </c>
      <c r="K2228" t="s">
        <v>2650</v>
      </c>
      <c r="L2228" t="s">
        <v>6028</v>
      </c>
      <c r="M2228" t="s">
        <v>2651</v>
      </c>
      <c r="N2228" t="s">
        <v>2634</v>
      </c>
      <c r="O2228" t="s">
        <v>54</v>
      </c>
      <c r="P2228" t="s">
        <v>2635</v>
      </c>
      <c r="Q2228" t="s">
        <v>3383</v>
      </c>
      <c r="R2228" t="s">
        <v>2649</v>
      </c>
    </row>
    <row r="2229" spans="1:18" x14ac:dyDescent="0.25">
      <c r="A2229" s="28" t="str">
        <f t="shared" si="34"/>
        <v>00381115Silver Grove SchoolPo Box 444Silver GroveKY41085</v>
      </c>
      <c r="B2229" s="29" t="s">
        <v>8225</v>
      </c>
      <c r="C2229" t="s">
        <v>3215</v>
      </c>
      <c r="D2229" t="s">
        <v>6156</v>
      </c>
      <c r="E2229" t="s">
        <v>2653</v>
      </c>
      <c r="F2229" t="s">
        <v>5121</v>
      </c>
      <c r="G2229" t="s">
        <v>2656</v>
      </c>
      <c r="H2229" t="s">
        <v>54</v>
      </c>
      <c r="I2229" t="s">
        <v>2657</v>
      </c>
      <c r="J2229" t="s">
        <v>2655</v>
      </c>
      <c r="K2229" t="s">
        <v>2655</v>
      </c>
      <c r="L2229" t="s">
        <v>6157</v>
      </c>
      <c r="M2229" t="s">
        <v>5121</v>
      </c>
      <c r="N2229" t="s">
        <v>2656</v>
      </c>
      <c r="O2229" t="s">
        <v>54</v>
      </c>
      <c r="P2229" t="s">
        <v>2657</v>
      </c>
      <c r="Q2229" t="s">
        <v>3338</v>
      </c>
      <c r="R2229" t="s">
        <v>2654</v>
      </c>
    </row>
    <row r="2230" spans="1:18" x14ac:dyDescent="0.25">
      <c r="A2230" s="28" t="str">
        <f t="shared" si="34"/>
        <v>00396287Simpson Co School District229 Yokley DrFranklinKY42134</v>
      </c>
      <c r="B2230" s="29" t="s">
        <v>8225</v>
      </c>
      <c r="C2230" t="s">
        <v>3215</v>
      </c>
      <c r="D2230" t="s">
        <v>5815</v>
      </c>
      <c r="E2230" t="s">
        <v>2659</v>
      </c>
      <c r="F2230" t="s">
        <v>5130</v>
      </c>
      <c r="G2230" t="s">
        <v>2663</v>
      </c>
      <c r="H2230" t="s">
        <v>54</v>
      </c>
      <c r="I2230" t="s">
        <v>2664</v>
      </c>
      <c r="J2230" t="s">
        <v>5129</v>
      </c>
      <c r="K2230" t="s">
        <v>2659</v>
      </c>
      <c r="L2230" t="s">
        <v>5813</v>
      </c>
      <c r="M2230" t="s">
        <v>3182</v>
      </c>
      <c r="N2230" t="s">
        <v>2663</v>
      </c>
      <c r="O2230" t="s">
        <v>54</v>
      </c>
      <c r="P2230" t="s">
        <v>2664</v>
      </c>
      <c r="Q2230" t="s">
        <v>3480</v>
      </c>
      <c r="R2230" t="s">
        <v>2658</v>
      </c>
    </row>
    <row r="2231" spans="1:18" x14ac:dyDescent="0.25">
      <c r="A2231" s="28" t="str">
        <f t="shared" si="34"/>
        <v>00396287Simpson Co School District400 S College StFranklinKY42134</v>
      </c>
      <c r="B2231" s="29" t="s">
        <v>8225</v>
      </c>
      <c r="C2231" t="s">
        <v>3215</v>
      </c>
      <c r="D2231" t="s">
        <v>5816</v>
      </c>
      <c r="E2231" t="s">
        <v>2659</v>
      </c>
      <c r="F2231" t="s">
        <v>5123</v>
      </c>
      <c r="G2231" t="s">
        <v>2663</v>
      </c>
      <c r="H2231" t="s">
        <v>54</v>
      </c>
      <c r="I2231" t="s">
        <v>2664</v>
      </c>
      <c r="J2231" t="s">
        <v>5122</v>
      </c>
      <c r="K2231" t="s">
        <v>2659</v>
      </c>
      <c r="L2231" t="s">
        <v>5813</v>
      </c>
      <c r="M2231" t="s">
        <v>3182</v>
      </c>
      <c r="N2231" t="s">
        <v>2663</v>
      </c>
      <c r="O2231" t="s">
        <v>54</v>
      </c>
      <c r="P2231" t="s">
        <v>2664</v>
      </c>
      <c r="Q2231" t="s">
        <v>3480</v>
      </c>
      <c r="R2231" t="s">
        <v>2658</v>
      </c>
    </row>
    <row r="2232" spans="1:18" x14ac:dyDescent="0.25">
      <c r="A2232" s="28" t="str">
        <f t="shared" si="34"/>
        <v>00396287Simpson Co School District322 S College StFranklinKY42134</v>
      </c>
      <c r="B2232" s="29" t="s">
        <v>8225</v>
      </c>
      <c r="C2232" t="s">
        <v>3215</v>
      </c>
      <c r="D2232" t="s">
        <v>5821</v>
      </c>
      <c r="E2232" t="s">
        <v>2659</v>
      </c>
      <c r="F2232" t="s">
        <v>5128</v>
      </c>
      <c r="G2232" t="s">
        <v>2663</v>
      </c>
      <c r="H2232" t="s">
        <v>54</v>
      </c>
      <c r="I2232" t="s">
        <v>2664</v>
      </c>
      <c r="J2232" t="s">
        <v>5127</v>
      </c>
      <c r="K2232" t="s">
        <v>2659</v>
      </c>
      <c r="L2232" t="s">
        <v>5813</v>
      </c>
      <c r="M2232" t="s">
        <v>3182</v>
      </c>
      <c r="N2232" t="s">
        <v>2663</v>
      </c>
      <c r="O2232" t="s">
        <v>54</v>
      </c>
      <c r="P2232" t="s">
        <v>2664</v>
      </c>
      <c r="Q2232" t="s">
        <v>3480</v>
      </c>
      <c r="R2232" t="s">
        <v>2658</v>
      </c>
    </row>
    <row r="2233" spans="1:18" x14ac:dyDescent="0.25">
      <c r="A2233" s="28" t="str">
        <f t="shared" si="34"/>
        <v>00396287Simpson Co School District601 John J Johnson AveFranklinKY42134</v>
      </c>
      <c r="B2233" s="29" t="s">
        <v>8225</v>
      </c>
      <c r="C2233" t="s">
        <v>3215</v>
      </c>
      <c r="D2233" t="s">
        <v>5812</v>
      </c>
      <c r="E2233" t="s">
        <v>2659</v>
      </c>
      <c r="F2233" t="s">
        <v>5124</v>
      </c>
      <c r="G2233" t="s">
        <v>2663</v>
      </c>
      <c r="H2233" t="s">
        <v>54</v>
      </c>
      <c r="I2233" t="s">
        <v>2664</v>
      </c>
      <c r="J2233" t="s">
        <v>5</v>
      </c>
      <c r="K2233" t="s">
        <v>2659</v>
      </c>
      <c r="L2233" t="s">
        <v>5813</v>
      </c>
      <c r="M2233" t="s">
        <v>3182</v>
      </c>
      <c r="N2233" t="s">
        <v>2663</v>
      </c>
      <c r="O2233" t="s">
        <v>54</v>
      </c>
      <c r="P2233" t="s">
        <v>2664</v>
      </c>
      <c r="Q2233" t="s">
        <v>3480</v>
      </c>
      <c r="R2233" t="s">
        <v>2658</v>
      </c>
    </row>
    <row r="2234" spans="1:18" x14ac:dyDescent="0.25">
      <c r="A2234" s="28" t="str">
        <f t="shared" si="34"/>
        <v>00396287Simpson Co School District430 S College StFranklinKY42134</v>
      </c>
      <c r="B2234" s="29" t="s">
        <v>8225</v>
      </c>
      <c r="C2234" t="s">
        <v>3215</v>
      </c>
      <c r="D2234" t="s">
        <v>5817</v>
      </c>
      <c r="E2234" t="s">
        <v>2659</v>
      </c>
      <c r="F2234" t="s">
        <v>3182</v>
      </c>
      <c r="G2234" t="s">
        <v>2663</v>
      </c>
      <c r="H2234" t="s">
        <v>54</v>
      </c>
      <c r="I2234" t="s">
        <v>2664</v>
      </c>
      <c r="J2234" t="s">
        <v>2659</v>
      </c>
      <c r="K2234" t="s">
        <v>2659</v>
      </c>
      <c r="L2234" t="s">
        <v>5813</v>
      </c>
      <c r="M2234" t="s">
        <v>3182</v>
      </c>
      <c r="N2234" t="s">
        <v>2663</v>
      </c>
      <c r="O2234" t="s">
        <v>54</v>
      </c>
      <c r="P2234" t="s">
        <v>2664</v>
      </c>
      <c r="Q2234" t="s">
        <v>3480</v>
      </c>
      <c r="R2234" t="s">
        <v>2658</v>
      </c>
    </row>
    <row r="2235" spans="1:18" x14ac:dyDescent="0.25">
      <c r="A2235" s="28" t="str">
        <f t="shared" si="34"/>
        <v>00396287Simpson Co School District430 S College StFranklinKY42134</v>
      </c>
      <c r="B2235" s="29" t="s">
        <v>8225</v>
      </c>
      <c r="C2235" t="s">
        <v>3215</v>
      </c>
      <c r="D2235" t="s">
        <v>5818</v>
      </c>
      <c r="E2235" t="s">
        <v>2659</v>
      </c>
      <c r="F2235" t="s">
        <v>3182</v>
      </c>
      <c r="G2235" t="s">
        <v>2663</v>
      </c>
      <c r="H2235" t="s">
        <v>54</v>
      </c>
      <c r="I2235" t="s">
        <v>2664</v>
      </c>
      <c r="J2235" t="s">
        <v>2659</v>
      </c>
      <c r="K2235" t="s">
        <v>2659</v>
      </c>
      <c r="L2235" t="s">
        <v>5813</v>
      </c>
      <c r="M2235" t="s">
        <v>3182</v>
      </c>
      <c r="N2235" t="s">
        <v>2663</v>
      </c>
      <c r="O2235" t="s">
        <v>54</v>
      </c>
      <c r="P2235" t="s">
        <v>2664</v>
      </c>
      <c r="Q2235" t="s">
        <v>3480</v>
      </c>
      <c r="R2235" t="s">
        <v>2658</v>
      </c>
    </row>
    <row r="2236" spans="1:18" x14ac:dyDescent="0.25">
      <c r="A2236" s="28" t="str">
        <f t="shared" ref="A2236:A2299" si="35">R2236&amp;K2236&amp;F2236&amp;G2236&amp;H2236&amp;I2236</f>
        <v>00396287Simpson Co School District430 S College StFranklinKY42134</v>
      </c>
      <c r="B2236" s="29" t="s">
        <v>8225</v>
      </c>
      <c r="C2236" t="s">
        <v>3215</v>
      </c>
      <c r="D2236" t="s">
        <v>5819</v>
      </c>
      <c r="E2236" t="s">
        <v>2659</v>
      </c>
      <c r="F2236" t="s">
        <v>3182</v>
      </c>
      <c r="G2236" t="s">
        <v>2663</v>
      </c>
      <c r="H2236" t="s">
        <v>54</v>
      </c>
      <c r="I2236" t="s">
        <v>2664</v>
      </c>
      <c r="J2236" t="s">
        <v>2659</v>
      </c>
      <c r="K2236" t="s">
        <v>2659</v>
      </c>
      <c r="L2236" t="s">
        <v>5813</v>
      </c>
      <c r="M2236" t="s">
        <v>3182</v>
      </c>
      <c r="N2236" t="s">
        <v>2663</v>
      </c>
      <c r="O2236" t="s">
        <v>54</v>
      </c>
      <c r="P2236" t="s">
        <v>2664</v>
      </c>
      <c r="Q2236" t="s">
        <v>3480</v>
      </c>
      <c r="R2236" t="s">
        <v>2658</v>
      </c>
    </row>
    <row r="2237" spans="1:18" x14ac:dyDescent="0.25">
      <c r="A2237" s="28" t="str">
        <f t="shared" si="35"/>
        <v>00396287Simpson Co School District430 S College StFranklinKY42134</v>
      </c>
      <c r="B2237" s="29" t="s">
        <v>8225</v>
      </c>
      <c r="C2237" t="s">
        <v>3215</v>
      </c>
      <c r="D2237" t="s">
        <v>5820</v>
      </c>
      <c r="E2237" t="s">
        <v>2659</v>
      </c>
      <c r="F2237" t="s">
        <v>3182</v>
      </c>
      <c r="G2237" t="s">
        <v>2663</v>
      </c>
      <c r="H2237" t="s">
        <v>54</v>
      </c>
      <c r="I2237" t="s">
        <v>2664</v>
      </c>
      <c r="J2237" t="s">
        <v>2659</v>
      </c>
      <c r="K2237" t="s">
        <v>2659</v>
      </c>
      <c r="L2237" t="s">
        <v>5813</v>
      </c>
      <c r="M2237" t="s">
        <v>3182</v>
      </c>
      <c r="N2237" t="s">
        <v>2663</v>
      </c>
      <c r="O2237" t="s">
        <v>54</v>
      </c>
      <c r="P2237" t="s">
        <v>2664</v>
      </c>
      <c r="Q2237" t="s">
        <v>3480</v>
      </c>
      <c r="R2237" t="s">
        <v>2658</v>
      </c>
    </row>
    <row r="2238" spans="1:18" x14ac:dyDescent="0.25">
      <c r="A2238" s="28" t="str">
        <f t="shared" si="35"/>
        <v>00396287Simpson Co School District721 Witt RdFranklinKY42134</v>
      </c>
      <c r="B2238" s="29" t="s">
        <v>8225</v>
      </c>
      <c r="C2238" t="s">
        <v>3215</v>
      </c>
      <c r="D2238" t="s">
        <v>5814</v>
      </c>
      <c r="E2238" t="s">
        <v>2659</v>
      </c>
      <c r="F2238" t="s">
        <v>5126</v>
      </c>
      <c r="G2238" t="s">
        <v>2663</v>
      </c>
      <c r="H2238" t="s">
        <v>54</v>
      </c>
      <c r="I2238" t="s">
        <v>2664</v>
      </c>
      <c r="J2238" t="s">
        <v>5125</v>
      </c>
      <c r="K2238" t="s">
        <v>2659</v>
      </c>
      <c r="L2238" t="s">
        <v>5813</v>
      </c>
      <c r="M2238" t="s">
        <v>3182</v>
      </c>
      <c r="N2238" t="s">
        <v>2663</v>
      </c>
      <c r="O2238" t="s">
        <v>54</v>
      </c>
      <c r="P2238" t="s">
        <v>2664</v>
      </c>
      <c r="Q2238" t="s">
        <v>3480</v>
      </c>
      <c r="R2238" t="s">
        <v>2658</v>
      </c>
    </row>
    <row r="2239" spans="1:18" x14ac:dyDescent="0.25">
      <c r="A2239" s="28" t="str">
        <f t="shared" si="35"/>
        <v>00395714Hopkins Elementary School210 May StSomersetKY42501</v>
      </c>
      <c r="B2239" s="29" t="s">
        <v>8225</v>
      </c>
      <c r="C2239" t="s">
        <v>3215</v>
      </c>
      <c r="D2239" t="s">
        <v>6172</v>
      </c>
      <c r="E2239" t="s">
        <v>2666</v>
      </c>
      <c r="F2239" t="s">
        <v>2669</v>
      </c>
      <c r="G2239" t="s">
        <v>2520</v>
      </c>
      <c r="H2239" t="s">
        <v>54</v>
      </c>
      <c r="I2239" t="s">
        <v>2532</v>
      </c>
      <c r="J2239" t="s">
        <v>2668</v>
      </c>
      <c r="K2239" t="s">
        <v>2668</v>
      </c>
      <c r="L2239" t="s">
        <v>6173</v>
      </c>
      <c r="M2239" t="s">
        <v>2669</v>
      </c>
      <c r="N2239" t="s">
        <v>2520</v>
      </c>
      <c r="O2239" t="s">
        <v>54</v>
      </c>
      <c r="P2239" t="s">
        <v>2532</v>
      </c>
      <c r="Q2239" t="s">
        <v>3318</v>
      </c>
      <c r="R2239" t="s">
        <v>2667</v>
      </c>
    </row>
    <row r="2240" spans="1:18" x14ac:dyDescent="0.25">
      <c r="A2240" s="28" t="str">
        <f t="shared" si="35"/>
        <v>00395697Somerset Ind School District210 Barnett StSomersetKY42501</v>
      </c>
      <c r="B2240" s="29" t="s">
        <v>8225</v>
      </c>
      <c r="C2240" t="s">
        <v>3215</v>
      </c>
      <c r="D2240" t="s">
        <v>7954</v>
      </c>
      <c r="E2240" t="s">
        <v>2666</v>
      </c>
      <c r="F2240" t="s">
        <v>5133</v>
      </c>
      <c r="G2240" t="s">
        <v>2520</v>
      </c>
      <c r="H2240" t="s">
        <v>54</v>
      </c>
      <c r="I2240" t="s">
        <v>2532</v>
      </c>
      <c r="J2240" t="s">
        <v>5132</v>
      </c>
      <c r="K2240" t="s">
        <v>2666</v>
      </c>
      <c r="L2240" t="s">
        <v>7953</v>
      </c>
      <c r="M2240" t="s">
        <v>3183</v>
      </c>
      <c r="N2240" t="s">
        <v>2520</v>
      </c>
      <c r="O2240" t="s">
        <v>54</v>
      </c>
      <c r="P2240" t="s">
        <v>2532</v>
      </c>
      <c r="Q2240" t="s">
        <v>3318</v>
      </c>
      <c r="R2240" t="s">
        <v>2665</v>
      </c>
    </row>
    <row r="2241" spans="1:18" x14ac:dyDescent="0.25">
      <c r="A2241" s="28" t="str">
        <f t="shared" si="35"/>
        <v>00395697Somerset Ind School District301 College StSomersetKY42501</v>
      </c>
      <c r="B2241" s="29" t="s">
        <v>8225</v>
      </c>
      <c r="C2241" t="s">
        <v>3215</v>
      </c>
      <c r="D2241" t="s">
        <v>7952</v>
      </c>
      <c r="E2241" t="s">
        <v>2666</v>
      </c>
      <c r="F2241" t="s">
        <v>259</v>
      </c>
      <c r="G2241" t="s">
        <v>2520</v>
      </c>
      <c r="H2241" t="s">
        <v>54</v>
      </c>
      <c r="I2241" t="s">
        <v>2532</v>
      </c>
      <c r="J2241" t="s">
        <v>5135</v>
      </c>
      <c r="K2241" t="s">
        <v>2666</v>
      </c>
      <c r="L2241" t="s">
        <v>7953</v>
      </c>
      <c r="M2241" t="s">
        <v>3183</v>
      </c>
      <c r="N2241" t="s">
        <v>2520</v>
      </c>
      <c r="O2241" t="s">
        <v>54</v>
      </c>
      <c r="P2241" t="s">
        <v>2532</v>
      </c>
      <c r="Q2241" t="s">
        <v>3318</v>
      </c>
      <c r="R2241" t="s">
        <v>2665</v>
      </c>
    </row>
    <row r="2242" spans="1:18" x14ac:dyDescent="0.25">
      <c r="A2242" s="28" t="str">
        <f t="shared" si="35"/>
        <v>00395697Somerset Ind School District305 College StSomersetKY42501</v>
      </c>
      <c r="B2242" s="29" t="s">
        <v>8225</v>
      </c>
      <c r="C2242" t="s">
        <v>3215</v>
      </c>
      <c r="D2242" t="s">
        <v>7955</v>
      </c>
      <c r="E2242" t="s">
        <v>2666</v>
      </c>
      <c r="F2242" t="s">
        <v>3183</v>
      </c>
      <c r="G2242" t="s">
        <v>2520</v>
      </c>
      <c r="H2242" t="s">
        <v>54</v>
      </c>
      <c r="I2242" t="s">
        <v>2532</v>
      </c>
      <c r="J2242" t="s">
        <v>2666</v>
      </c>
      <c r="K2242" t="s">
        <v>2666</v>
      </c>
      <c r="L2242" t="s">
        <v>7953</v>
      </c>
      <c r="M2242" t="s">
        <v>3183</v>
      </c>
      <c r="N2242" t="s">
        <v>2520</v>
      </c>
      <c r="O2242" t="s">
        <v>54</v>
      </c>
      <c r="P2242" t="s">
        <v>2532</v>
      </c>
      <c r="Q2242" t="s">
        <v>3318</v>
      </c>
      <c r="R2242" t="s">
        <v>2665</v>
      </c>
    </row>
    <row r="2243" spans="1:18" x14ac:dyDescent="0.25">
      <c r="A2243" s="28" t="str">
        <f t="shared" si="35"/>
        <v>00395697Somerset Ind School District305 College StSomersetKY42501</v>
      </c>
      <c r="B2243" s="29" t="s">
        <v>8225</v>
      </c>
      <c r="C2243" t="s">
        <v>3215</v>
      </c>
      <c r="D2243" t="s">
        <v>7956</v>
      </c>
      <c r="E2243" t="s">
        <v>2666</v>
      </c>
      <c r="F2243" t="s">
        <v>3183</v>
      </c>
      <c r="G2243" t="s">
        <v>2520</v>
      </c>
      <c r="H2243" t="s">
        <v>54</v>
      </c>
      <c r="I2243" t="s">
        <v>2532</v>
      </c>
      <c r="J2243" t="s">
        <v>2666</v>
      </c>
      <c r="K2243" t="s">
        <v>2666</v>
      </c>
      <c r="L2243" t="s">
        <v>7953</v>
      </c>
      <c r="M2243" t="s">
        <v>3183</v>
      </c>
      <c r="N2243" t="s">
        <v>2520</v>
      </c>
      <c r="O2243" t="s">
        <v>54</v>
      </c>
      <c r="P2243" t="s">
        <v>2532</v>
      </c>
      <c r="Q2243" t="s">
        <v>3318</v>
      </c>
      <c r="R2243" t="s">
        <v>2665</v>
      </c>
    </row>
    <row r="2244" spans="1:18" x14ac:dyDescent="0.25">
      <c r="A2244" s="28" t="str">
        <f t="shared" si="35"/>
        <v>00381139Southgate Ind School District6 William F Blatt StSouthgateKY41071</v>
      </c>
      <c r="B2244" s="29" t="s">
        <v>8225</v>
      </c>
      <c r="C2244" t="s">
        <v>3215</v>
      </c>
      <c r="D2244" t="s">
        <v>5439</v>
      </c>
      <c r="E2244" t="s">
        <v>2671</v>
      </c>
      <c r="F2244" t="s">
        <v>2674</v>
      </c>
      <c r="G2244" t="s">
        <v>2675</v>
      </c>
      <c r="H2244" t="s">
        <v>54</v>
      </c>
      <c r="I2244" t="s">
        <v>2285</v>
      </c>
      <c r="J2244" t="s">
        <v>2671</v>
      </c>
      <c r="K2244" t="s">
        <v>2671</v>
      </c>
      <c r="L2244" t="s">
        <v>5440</v>
      </c>
      <c r="M2244" t="s">
        <v>2674</v>
      </c>
      <c r="N2244" t="s">
        <v>2675</v>
      </c>
      <c r="O2244" t="s">
        <v>54</v>
      </c>
      <c r="P2244" t="s">
        <v>2285</v>
      </c>
      <c r="Q2244" t="s">
        <v>3338</v>
      </c>
      <c r="R2244" t="s">
        <v>2670</v>
      </c>
    </row>
    <row r="2245" spans="1:18" x14ac:dyDescent="0.25">
      <c r="A2245" s="28" t="str">
        <f t="shared" si="35"/>
        <v>00381139Southgate Ind School District6 William F Blatt StSouthgateKY41071</v>
      </c>
      <c r="B2245" s="29" t="s">
        <v>8225</v>
      </c>
      <c r="C2245" t="s">
        <v>3215</v>
      </c>
      <c r="D2245" t="s">
        <v>5445</v>
      </c>
      <c r="E2245" t="s">
        <v>2671</v>
      </c>
      <c r="F2245" t="s">
        <v>2674</v>
      </c>
      <c r="G2245" t="s">
        <v>2675</v>
      </c>
      <c r="H2245" t="s">
        <v>54</v>
      </c>
      <c r="I2245" t="s">
        <v>2285</v>
      </c>
      <c r="J2245" t="s">
        <v>2671</v>
      </c>
      <c r="K2245" t="s">
        <v>2671</v>
      </c>
      <c r="L2245" t="s">
        <v>5440</v>
      </c>
      <c r="M2245" t="s">
        <v>2674</v>
      </c>
      <c r="N2245" t="s">
        <v>2675</v>
      </c>
      <c r="O2245" t="s">
        <v>54</v>
      </c>
      <c r="P2245" t="s">
        <v>2285</v>
      </c>
      <c r="Q2245" t="s">
        <v>3338</v>
      </c>
      <c r="R2245" t="s">
        <v>2670</v>
      </c>
    </row>
    <row r="2246" spans="1:18" x14ac:dyDescent="0.25">
      <c r="A2246" s="28" t="str">
        <f t="shared" si="35"/>
        <v>00381139Southgate Ind School District6 William F Blatt StSouthgateKY41071</v>
      </c>
      <c r="B2246" s="29" t="s">
        <v>8225</v>
      </c>
      <c r="C2246" t="s">
        <v>3215</v>
      </c>
      <c r="D2246" t="s">
        <v>5446</v>
      </c>
      <c r="E2246" t="s">
        <v>2671</v>
      </c>
      <c r="F2246" t="s">
        <v>2674</v>
      </c>
      <c r="G2246" t="s">
        <v>2675</v>
      </c>
      <c r="H2246" t="s">
        <v>54</v>
      </c>
      <c r="I2246" t="s">
        <v>2285</v>
      </c>
      <c r="J2246" t="s">
        <v>2671</v>
      </c>
      <c r="K2246" t="s">
        <v>2671</v>
      </c>
      <c r="L2246" t="s">
        <v>5440</v>
      </c>
      <c r="M2246" t="s">
        <v>2674</v>
      </c>
      <c r="N2246" t="s">
        <v>2675</v>
      </c>
      <c r="O2246" t="s">
        <v>54</v>
      </c>
      <c r="P2246" t="s">
        <v>2285</v>
      </c>
      <c r="Q2246" t="s">
        <v>3338</v>
      </c>
      <c r="R2246" t="s">
        <v>2670</v>
      </c>
    </row>
    <row r="2247" spans="1:18" x14ac:dyDescent="0.25">
      <c r="A2247" s="28" t="str">
        <f t="shared" si="35"/>
        <v>00381139Southgate Ind School District6 William F Blatt StSouthgateKY41071</v>
      </c>
      <c r="B2247" s="29" t="s">
        <v>8225</v>
      </c>
      <c r="C2247" t="s">
        <v>3215</v>
      </c>
      <c r="D2247" t="s">
        <v>5444</v>
      </c>
      <c r="E2247" t="s">
        <v>2671</v>
      </c>
      <c r="F2247" t="s">
        <v>2674</v>
      </c>
      <c r="G2247" t="s">
        <v>2675</v>
      </c>
      <c r="H2247" t="s">
        <v>54</v>
      </c>
      <c r="I2247" t="s">
        <v>2285</v>
      </c>
      <c r="J2247" t="s">
        <v>2673</v>
      </c>
      <c r="K2247" t="s">
        <v>2671</v>
      </c>
      <c r="L2247" t="s">
        <v>5440</v>
      </c>
      <c r="M2247" t="s">
        <v>2674</v>
      </c>
      <c r="N2247" t="s">
        <v>2675</v>
      </c>
      <c r="O2247" t="s">
        <v>54</v>
      </c>
      <c r="P2247" t="s">
        <v>2285</v>
      </c>
      <c r="Q2247" t="s">
        <v>3338</v>
      </c>
      <c r="R2247" t="s">
        <v>2670</v>
      </c>
    </row>
    <row r="2248" spans="1:18" x14ac:dyDescent="0.25">
      <c r="A2248" s="28" t="str">
        <f t="shared" si="35"/>
        <v>00381139Southgate Ind School District428 S Fort Thomas AveSouthgateKY41075</v>
      </c>
      <c r="B2248" s="29" t="s">
        <v>8225</v>
      </c>
      <c r="C2248" t="s">
        <v>3215</v>
      </c>
      <c r="D2248" t="s">
        <v>5441</v>
      </c>
      <c r="E2248" t="s">
        <v>2671</v>
      </c>
      <c r="F2248" t="s">
        <v>5443</v>
      </c>
      <c r="G2248" t="s">
        <v>2675</v>
      </c>
      <c r="H2248" t="s">
        <v>54</v>
      </c>
      <c r="I2248" t="s">
        <v>989</v>
      </c>
      <c r="J2248" t="s">
        <v>5442</v>
      </c>
      <c r="K2248" t="s">
        <v>2671</v>
      </c>
      <c r="L2248" t="s">
        <v>5440</v>
      </c>
      <c r="M2248" t="s">
        <v>2674</v>
      </c>
      <c r="N2248" t="s">
        <v>988</v>
      </c>
      <c r="O2248" t="s">
        <v>54</v>
      </c>
      <c r="P2248" t="s">
        <v>2285</v>
      </c>
      <c r="Q2248" t="s">
        <v>3338</v>
      </c>
      <c r="R2248" t="s">
        <v>2670</v>
      </c>
    </row>
    <row r="2249" spans="1:18" x14ac:dyDescent="0.25">
      <c r="A2249" s="28" t="str">
        <f t="shared" si="35"/>
        <v>00396380Spencer Co School District404 Main CrossTaylorsvilleKY40071</v>
      </c>
      <c r="B2249" s="29" t="s">
        <v>8225</v>
      </c>
      <c r="C2249" t="s">
        <v>3215</v>
      </c>
      <c r="D2249" t="s">
        <v>6523</v>
      </c>
      <c r="E2249" t="s">
        <v>2677</v>
      </c>
      <c r="F2249" t="s">
        <v>5141</v>
      </c>
      <c r="G2249" t="s">
        <v>2681</v>
      </c>
      <c r="H2249" t="s">
        <v>54</v>
      </c>
      <c r="I2249" t="s">
        <v>2682</v>
      </c>
      <c r="J2249" t="s">
        <v>5140</v>
      </c>
      <c r="K2249" t="s">
        <v>2677</v>
      </c>
      <c r="L2249" t="s">
        <v>6522</v>
      </c>
      <c r="M2249" t="s">
        <v>3184</v>
      </c>
      <c r="N2249" t="s">
        <v>2681</v>
      </c>
      <c r="O2249" t="s">
        <v>54</v>
      </c>
      <c r="P2249" t="s">
        <v>2682</v>
      </c>
      <c r="Q2249" t="s">
        <v>3769</v>
      </c>
      <c r="R2249" t="s">
        <v>2676</v>
      </c>
    </row>
    <row r="2250" spans="1:18" x14ac:dyDescent="0.25">
      <c r="A2250" s="28" t="str">
        <f t="shared" si="35"/>
        <v>00396407Spencer Co Elementary School1265 Mount Washington RdTaylorsvilleKY40071</v>
      </c>
      <c r="B2250" s="29" t="s">
        <v>8225</v>
      </c>
      <c r="C2250" t="s">
        <v>3215</v>
      </c>
      <c r="D2250" t="s">
        <v>6798</v>
      </c>
      <c r="E2250" t="s">
        <v>2677</v>
      </c>
      <c r="F2250" t="s">
        <v>2680</v>
      </c>
      <c r="G2250" t="s">
        <v>2681</v>
      </c>
      <c r="H2250" t="s">
        <v>54</v>
      </c>
      <c r="I2250" t="s">
        <v>2682</v>
      </c>
      <c r="J2250" t="s">
        <v>2679</v>
      </c>
      <c r="K2250" t="s">
        <v>2679</v>
      </c>
      <c r="L2250" t="s">
        <v>6799</v>
      </c>
      <c r="M2250" t="s">
        <v>2680</v>
      </c>
      <c r="N2250" t="s">
        <v>2681</v>
      </c>
      <c r="O2250" t="s">
        <v>54</v>
      </c>
      <c r="P2250" t="s">
        <v>2682</v>
      </c>
      <c r="Q2250" t="s">
        <v>3769</v>
      </c>
      <c r="R2250" t="s">
        <v>2678</v>
      </c>
    </row>
    <row r="2251" spans="1:18" x14ac:dyDescent="0.25">
      <c r="A2251" s="28" t="str">
        <f t="shared" si="35"/>
        <v>00396380Spencer Co School District1265 Mount Washington RdTaylorsvilleKY40071</v>
      </c>
      <c r="B2251" s="29" t="s">
        <v>8225</v>
      </c>
      <c r="C2251" t="s">
        <v>3215</v>
      </c>
      <c r="D2251" t="s">
        <v>6529</v>
      </c>
      <c r="E2251" t="s">
        <v>2677</v>
      </c>
      <c r="F2251" t="s">
        <v>2680</v>
      </c>
      <c r="G2251" t="s">
        <v>2681</v>
      </c>
      <c r="H2251" t="s">
        <v>54</v>
      </c>
      <c r="I2251" t="s">
        <v>2682</v>
      </c>
      <c r="J2251" t="s">
        <v>2679</v>
      </c>
      <c r="K2251" t="s">
        <v>2677</v>
      </c>
      <c r="L2251" t="s">
        <v>6522</v>
      </c>
      <c r="M2251" t="s">
        <v>3184</v>
      </c>
      <c r="N2251" t="s">
        <v>2681</v>
      </c>
      <c r="O2251" t="s">
        <v>54</v>
      </c>
      <c r="P2251" t="s">
        <v>2682</v>
      </c>
      <c r="Q2251" t="s">
        <v>3769</v>
      </c>
      <c r="R2251" t="s">
        <v>2676</v>
      </c>
    </row>
    <row r="2252" spans="1:18" x14ac:dyDescent="0.25">
      <c r="A2252" s="28" t="str">
        <f t="shared" si="35"/>
        <v>00396380Spencer Co School District520 Taylorsville RdTaylorsvilleKY40071</v>
      </c>
      <c r="B2252" s="29" t="s">
        <v>8225</v>
      </c>
      <c r="C2252" t="s">
        <v>3215</v>
      </c>
      <c r="D2252" t="s">
        <v>6524</v>
      </c>
      <c r="E2252" t="s">
        <v>2677</v>
      </c>
      <c r="F2252" t="s">
        <v>5138</v>
      </c>
      <c r="G2252" t="s">
        <v>2681</v>
      </c>
      <c r="H2252" t="s">
        <v>54</v>
      </c>
      <c r="I2252" t="s">
        <v>2682</v>
      </c>
      <c r="J2252" t="s">
        <v>5137</v>
      </c>
      <c r="K2252" t="s">
        <v>2677</v>
      </c>
      <c r="L2252" t="s">
        <v>6522</v>
      </c>
      <c r="M2252" t="s">
        <v>3184</v>
      </c>
      <c r="N2252" t="s">
        <v>2681</v>
      </c>
      <c r="O2252" t="s">
        <v>54</v>
      </c>
      <c r="P2252" t="s">
        <v>2682</v>
      </c>
      <c r="Q2252" t="s">
        <v>3769</v>
      </c>
      <c r="R2252" t="s">
        <v>2676</v>
      </c>
    </row>
    <row r="2253" spans="1:18" x14ac:dyDescent="0.25">
      <c r="A2253" s="28" t="str">
        <f t="shared" si="35"/>
        <v>00396380Spencer Co School District1263 Mount Washington RdTaylorsvilleKY40071</v>
      </c>
      <c r="B2253" s="29" t="s">
        <v>8225</v>
      </c>
      <c r="C2253" t="s">
        <v>3215</v>
      </c>
      <c r="D2253" t="s">
        <v>6530</v>
      </c>
      <c r="E2253" t="s">
        <v>2677</v>
      </c>
      <c r="F2253" t="s">
        <v>3771</v>
      </c>
      <c r="G2253" t="s">
        <v>2681</v>
      </c>
      <c r="H2253" t="s">
        <v>54</v>
      </c>
      <c r="I2253" t="s">
        <v>2682</v>
      </c>
      <c r="J2253" t="s">
        <v>3770</v>
      </c>
      <c r="K2253" t="s">
        <v>2677</v>
      </c>
      <c r="L2253" t="s">
        <v>6522</v>
      </c>
      <c r="M2253" t="s">
        <v>3184</v>
      </c>
      <c r="N2253" t="s">
        <v>2681</v>
      </c>
      <c r="O2253" t="s">
        <v>54</v>
      </c>
      <c r="P2253" t="s">
        <v>2682</v>
      </c>
      <c r="Q2253" t="s">
        <v>3769</v>
      </c>
      <c r="R2253" t="s">
        <v>2676</v>
      </c>
    </row>
    <row r="2254" spans="1:18" x14ac:dyDescent="0.25">
      <c r="A2254" s="28" t="str">
        <f t="shared" si="35"/>
        <v>00396380Spencer Co School District110 Reasor AveTaylorsvilleKY40071</v>
      </c>
      <c r="B2254" s="29" t="s">
        <v>8225</v>
      </c>
      <c r="C2254" t="s">
        <v>3215</v>
      </c>
      <c r="D2254" t="s">
        <v>6532</v>
      </c>
      <c r="E2254" t="s">
        <v>2677</v>
      </c>
      <c r="F2254" t="s">
        <v>5144</v>
      </c>
      <c r="G2254" t="s">
        <v>2681</v>
      </c>
      <c r="H2254" t="s">
        <v>54</v>
      </c>
      <c r="I2254" t="s">
        <v>2682</v>
      </c>
      <c r="J2254" t="s">
        <v>5143</v>
      </c>
      <c r="K2254" t="s">
        <v>2677</v>
      </c>
      <c r="L2254" t="s">
        <v>6522</v>
      </c>
      <c r="M2254" t="s">
        <v>3184</v>
      </c>
      <c r="N2254" t="s">
        <v>2681</v>
      </c>
      <c r="O2254" t="s">
        <v>54</v>
      </c>
      <c r="P2254" t="s">
        <v>2682</v>
      </c>
      <c r="Q2254" t="s">
        <v>3769</v>
      </c>
      <c r="R2254" t="s">
        <v>2676</v>
      </c>
    </row>
    <row r="2255" spans="1:18" x14ac:dyDescent="0.25">
      <c r="A2255" s="28" t="str">
        <f t="shared" si="35"/>
        <v>00396380Spencer Co School District207 W Main StTaylorsvilleKY40071</v>
      </c>
      <c r="B2255" s="29" t="s">
        <v>8225</v>
      </c>
      <c r="C2255" t="s">
        <v>3215</v>
      </c>
      <c r="D2255" t="s">
        <v>6525</v>
      </c>
      <c r="E2255" t="s">
        <v>2677</v>
      </c>
      <c r="F2255" t="s">
        <v>3184</v>
      </c>
      <c r="G2255" t="s">
        <v>2681</v>
      </c>
      <c r="H2255" t="s">
        <v>54</v>
      </c>
      <c r="I2255" t="s">
        <v>2682</v>
      </c>
      <c r="J2255" t="s">
        <v>2677</v>
      </c>
      <c r="K2255" t="s">
        <v>2677</v>
      </c>
      <c r="L2255" t="s">
        <v>6522</v>
      </c>
      <c r="M2255" t="s">
        <v>3184</v>
      </c>
      <c r="N2255" t="s">
        <v>2681</v>
      </c>
      <c r="O2255" t="s">
        <v>54</v>
      </c>
      <c r="P2255" t="s">
        <v>2682</v>
      </c>
      <c r="Q2255" t="s">
        <v>3769</v>
      </c>
      <c r="R2255" t="s">
        <v>2676</v>
      </c>
    </row>
    <row r="2256" spans="1:18" x14ac:dyDescent="0.25">
      <c r="A2256" s="28" t="str">
        <f t="shared" si="35"/>
        <v>00396380Spencer Co School District207 W Main StTaylorsvilleKY40071</v>
      </c>
      <c r="B2256" s="29" t="s">
        <v>8225</v>
      </c>
      <c r="C2256" t="s">
        <v>3215</v>
      </c>
      <c r="D2256" t="s">
        <v>6526</v>
      </c>
      <c r="E2256" t="s">
        <v>2677</v>
      </c>
      <c r="F2256" t="s">
        <v>3184</v>
      </c>
      <c r="G2256" t="s">
        <v>2681</v>
      </c>
      <c r="H2256" t="s">
        <v>54</v>
      </c>
      <c r="I2256" t="s">
        <v>2682</v>
      </c>
      <c r="J2256" t="s">
        <v>2677</v>
      </c>
      <c r="K2256" t="s">
        <v>2677</v>
      </c>
      <c r="L2256" t="s">
        <v>6522</v>
      </c>
      <c r="M2256" t="s">
        <v>3184</v>
      </c>
      <c r="N2256" t="s">
        <v>2681</v>
      </c>
      <c r="O2256" t="s">
        <v>54</v>
      </c>
      <c r="P2256" t="s">
        <v>2682</v>
      </c>
      <c r="Q2256" t="s">
        <v>3769</v>
      </c>
      <c r="R2256" t="s">
        <v>2676</v>
      </c>
    </row>
    <row r="2257" spans="1:18" x14ac:dyDescent="0.25">
      <c r="A2257" s="28" t="str">
        <f t="shared" si="35"/>
        <v>00396380Spencer Co School District207 W Main StTaylorsvilleKY40071</v>
      </c>
      <c r="B2257" s="29" t="s">
        <v>8225</v>
      </c>
      <c r="C2257" t="s">
        <v>3215</v>
      </c>
      <c r="D2257" t="s">
        <v>6527</v>
      </c>
      <c r="E2257" t="s">
        <v>2677</v>
      </c>
      <c r="F2257" t="s">
        <v>3184</v>
      </c>
      <c r="G2257" t="s">
        <v>2681</v>
      </c>
      <c r="H2257" t="s">
        <v>54</v>
      </c>
      <c r="I2257" t="s">
        <v>2682</v>
      </c>
      <c r="J2257" t="s">
        <v>2677</v>
      </c>
      <c r="K2257" t="s">
        <v>2677</v>
      </c>
      <c r="L2257" t="s">
        <v>6522</v>
      </c>
      <c r="M2257" t="s">
        <v>3184</v>
      </c>
      <c r="N2257" t="s">
        <v>2681</v>
      </c>
      <c r="O2257" t="s">
        <v>54</v>
      </c>
      <c r="P2257" t="s">
        <v>2682</v>
      </c>
      <c r="Q2257" t="s">
        <v>3769</v>
      </c>
      <c r="R2257" t="s">
        <v>2676</v>
      </c>
    </row>
    <row r="2258" spans="1:18" x14ac:dyDescent="0.25">
      <c r="A2258" s="28" t="str">
        <f t="shared" si="35"/>
        <v>00396380Spencer Co School District207 W Main StTaylorsvilleKY40071</v>
      </c>
      <c r="B2258" s="29" t="s">
        <v>8225</v>
      </c>
      <c r="C2258" t="s">
        <v>3215</v>
      </c>
      <c r="D2258" t="s">
        <v>6528</v>
      </c>
      <c r="E2258" t="s">
        <v>2677</v>
      </c>
      <c r="F2258" t="s">
        <v>3184</v>
      </c>
      <c r="G2258" t="s">
        <v>2681</v>
      </c>
      <c r="H2258" t="s">
        <v>54</v>
      </c>
      <c r="I2258" t="s">
        <v>2682</v>
      </c>
      <c r="J2258" t="s">
        <v>2677</v>
      </c>
      <c r="K2258" t="s">
        <v>2677</v>
      </c>
      <c r="L2258" t="s">
        <v>6522</v>
      </c>
      <c r="M2258" t="s">
        <v>3184</v>
      </c>
      <c r="N2258" t="s">
        <v>2681</v>
      </c>
      <c r="O2258" t="s">
        <v>54</v>
      </c>
      <c r="P2258" t="s">
        <v>2682</v>
      </c>
      <c r="Q2258" t="s">
        <v>3769</v>
      </c>
      <c r="R2258" t="s">
        <v>2676</v>
      </c>
    </row>
    <row r="2259" spans="1:18" x14ac:dyDescent="0.25">
      <c r="A2259" s="28" t="str">
        <f t="shared" si="35"/>
        <v>00396380Spencer Co School District420 Highview DrTaylorsvilleKY40071</v>
      </c>
      <c r="B2259" s="29" t="s">
        <v>8225</v>
      </c>
      <c r="C2259" t="s">
        <v>3215</v>
      </c>
      <c r="D2259" t="s">
        <v>6521</v>
      </c>
      <c r="E2259" t="s">
        <v>2677</v>
      </c>
      <c r="F2259" t="s">
        <v>3794</v>
      </c>
      <c r="G2259" t="s">
        <v>2681</v>
      </c>
      <c r="H2259" t="s">
        <v>54</v>
      </c>
      <c r="I2259" t="s">
        <v>2682</v>
      </c>
      <c r="J2259" t="s">
        <v>2684</v>
      </c>
      <c r="K2259" t="s">
        <v>2677</v>
      </c>
      <c r="L2259" t="s">
        <v>6522</v>
      </c>
      <c r="M2259" t="s">
        <v>3184</v>
      </c>
      <c r="N2259" t="s">
        <v>2681</v>
      </c>
      <c r="O2259" t="s">
        <v>54</v>
      </c>
      <c r="P2259" t="s">
        <v>2682</v>
      </c>
      <c r="Q2259" t="s">
        <v>3769</v>
      </c>
      <c r="R2259" t="s">
        <v>2676</v>
      </c>
    </row>
    <row r="2260" spans="1:18" x14ac:dyDescent="0.25">
      <c r="A2260" s="28" t="str">
        <f t="shared" si="35"/>
        <v>00396380Spencer Co School District420 Highview DrTaylorsvilleKY40071</v>
      </c>
      <c r="B2260" s="29" t="s">
        <v>8225</v>
      </c>
      <c r="C2260" t="s">
        <v>3215</v>
      </c>
      <c r="D2260" t="s">
        <v>6531</v>
      </c>
      <c r="E2260" t="s">
        <v>2677</v>
      </c>
      <c r="F2260" t="s">
        <v>3794</v>
      </c>
      <c r="G2260" t="s">
        <v>2681</v>
      </c>
      <c r="H2260" t="s">
        <v>54</v>
      </c>
      <c r="I2260" t="s">
        <v>2682</v>
      </c>
      <c r="J2260" t="s">
        <v>2684</v>
      </c>
      <c r="K2260" t="s">
        <v>2677</v>
      </c>
      <c r="L2260" t="s">
        <v>6522</v>
      </c>
      <c r="M2260" t="s">
        <v>3184</v>
      </c>
      <c r="N2260" t="s">
        <v>2681</v>
      </c>
      <c r="O2260" t="s">
        <v>54</v>
      </c>
      <c r="P2260" t="s">
        <v>2682</v>
      </c>
      <c r="Q2260" t="s">
        <v>3769</v>
      </c>
      <c r="R2260" t="s">
        <v>2676</v>
      </c>
    </row>
    <row r="2261" spans="1:18" x14ac:dyDescent="0.25">
      <c r="A2261" s="28" t="str">
        <f t="shared" si="35"/>
        <v>04986389Summit Christian Academy2780 Clays Mill RdLexingtonKY40503</v>
      </c>
      <c r="B2261" s="29" t="s">
        <v>8225</v>
      </c>
      <c r="C2261" t="s">
        <v>3215</v>
      </c>
      <c r="D2261" t="s">
        <v>6090</v>
      </c>
      <c r="E2261" t="s">
        <v>6091</v>
      </c>
      <c r="F2261" t="s">
        <v>6092</v>
      </c>
      <c r="G2261" t="s">
        <v>776</v>
      </c>
      <c r="H2261" t="s">
        <v>54</v>
      </c>
      <c r="I2261" t="s">
        <v>806</v>
      </c>
      <c r="J2261" t="s">
        <v>6091</v>
      </c>
      <c r="K2261" t="s">
        <v>6091</v>
      </c>
      <c r="L2261" t="s">
        <v>6093</v>
      </c>
      <c r="M2261" t="s">
        <v>6092</v>
      </c>
      <c r="N2261" t="s">
        <v>776</v>
      </c>
      <c r="O2261" t="s">
        <v>54</v>
      </c>
      <c r="P2261" t="s">
        <v>806</v>
      </c>
      <c r="Q2261" t="s">
        <v>3240</v>
      </c>
      <c r="R2261" t="s">
        <v>6094</v>
      </c>
    </row>
    <row r="2262" spans="1:18" x14ac:dyDescent="0.25">
      <c r="A2262" s="28" t="str">
        <f t="shared" si="35"/>
        <v>04986389Summit Christian Academy2780 Clays Mill RdLexingtonKY40503</v>
      </c>
      <c r="B2262" s="29" t="s">
        <v>8225</v>
      </c>
      <c r="C2262" t="s">
        <v>3215</v>
      </c>
      <c r="D2262" t="s">
        <v>6095</v>
      </c>
      <c r="E2262" t="s">
        <v>6091</v>
      </c>
      <c r="F2262" t="s">
        <v>6092</v>
      </c>
      <c r="G2262" t="s">
        <v>776</v>
      </c>
      <c r="H2262" t="s">
        <v>54</v>
      </c>
      <c r="I2262" t="s">
        <v>806</v>
      </c>
      <c r="J2262" t="s">
        <v>6091</v>
      </c>
      <c r="K2262" t="s">
        <v>6091</v>
      </c>
      <c r="L2262" t="s">
        <v>6093</v>
      </c>
      <c r="M2262" t="s">
        <v>6092</v>
      </c>
      <c r="N2262" t="s">
        <v>776</v>
      </c>
      <c r="O2262" t="s">
        <v>54</v>
      </c>
      <c r="P2262" t="s">
        <v>806</v>
      </c>
      <c r="Q2262" t="s">
        <v>3240</v>
      </c>
      <c r="R2262" t="s">
        <v>6094</v>
      </c>
    </row>
    <row r="2263" spans="1:18" x14ac:dyDescent="0.25">
      <c r="A2263" s="28" t="str">
        <f t="shared" si="35"/>
        <v>00396457Taylor Co School District1100 Lebanon AveCampbellsvlleKY42718</v>
      </c>
      <c r="B2263" s="29" t="s">
        <v>8225</v>
      </c>
      <c r="C2263" t="s">
        <v>3215</v>
      </c>
      <c r="D2263" t="s">
        <v>6050</v>
      </c>
      <c r="E2263" t="s">
        <v>2686</v>
      </c>
      <c r="F2263" t="s">
        <v>5148</v>
      </c>
      <c r="G2263" t="s">
        <v>454</v>
      </c>
      <c r="H2263" t="s">
        <v>54</v>
      </c>
      <c r="I2263" t="s">
        <v>455</v>
      </c>
      <c r="J2263" t="s">
        <v>5147</v>
      </c>
      <c r="K2263" t="s">
        <v>2686</v>
      </c>
      <c r="L2263" t="s">
        <v>6048</v>
      </c>
      <c r="M2263" t="s">
        <v>3185</v>
      </c>
      <c r="N2263" t="s">
        <v>454</v>
      </c>
      <c r="O2263" t="s">
        <v>54</v>
      </c>
      <c r="P2263" t="s">
        <v>455</v>
      </c>
      <c r="Q2263" t="s">
        <v>3340</v>
      </c>
      <c r="R2263" t="s">
        <v>2685</v>
      </c>
    </row>
    <row r="2264" spans="1:18" x14ac:dyDescent="0.25">
      <c r="A2264" s="28" t="str">
        <f t="shared" si="35"/>
        <v>00396457Taylor Co School District2705 Hodgenville RdCampbellsvlleKY42718</v>
      </c>
      <c r="B2264" s="29" t="s">
        <v>8225</v>
      </c>
      <c r="C2264" t="s">
        <v>3215</v>
      </c>
      <c r="D2264" t="s">
        <v>6049</v>
      </c>
      <c r="E2264" t="s">
        <v>2686</v>
      </c>
      <c r="F2264" t="s">
        <v>5150</v>
      </c>
      <c r="G2264" t="s">
        <v>454</v>
      </c>
      <c r="H2264" t="s">
        <v>54</v>
      </c>
      <c r="I2264" t="s">
        <v>455</v>
      </c>
      <c r="J2264" t="s">
        <v>5149</v>
      </c>
      <c r="K2264" t="s">
        <v>2686</v>
      </c>
      <c r="L2264" t="s">
        <v>6048</v>
      </c>
      <c r="M2264" t="s">
        <v>3185</v>
      </c>
      <c r="N2264" t="s">
        <v>454</v>
      </c>
      <c r="O2264" t="s">
        <v>54</v>
      </c>
      <c r="P2264" t="s">
        <v>455</v>
      </c>
      <c r="Q2264" t="s">
        <v>3340</v>
      </c>
      <c r="R2264" t="s">
        <v>2685</v>
      </c>
    </row>
    <row r="2265" spans="1:18" x14ac:dyDescent="0.25">
      <c r="A2265" s="28" t="str">
        <f t="shared" si="35"/>
        <v>00396457Taylor Co School District300 Ingram AveCampbellsvlleKY42718</v>
      </c>
      <c r="B2265" s="29" t="s">
        <v>8225</v>
      </c>
      <c r="C2265" t="s">
        <v>3215</v>
      </c>
      <c r="D2265" t="s">
        <v>6047</v>
      </c>
      <c r="E2265" t="s">
        <v>2686</v>
      </c>
      <c r="F2265" t="s">
        <v>5146</v>
      </c>
      <c r="G2265" t="s">
        <v>454</v>
      </c>
      <c r="H2265" t="s">
        <v>54</v>
      </c>
      <c r="I2265" t="s">
        <v>455</v>
      </c>
      <c r="J2265" t="s">
        <v>5145</v>
      </c>
      <c r="K2265" t="s">
        <v>2686</v>
      </c>
      <c r="L2265" t="s">
        <v>6048</v>
      </c>
      <c r="M2265" t="s">
        <v>3185</v>
      </c>
      <c r="N2265" t="s">
        <v>454</v>
      </c>
      <c r="O2265" t="s">
        <v>54</v>
      </c>
      <c r="P2265" t="s">
        <v>455</v>
      </c>
      <c r="Q2265" t="s">
        <v>3340</v>
      </c>
      <c r="R2265" t="s">
        <v>2685</v>
      </c>
    </row>
    <row r="2266" spans="1:18" x14ac:dyDescent="0.25">
      <c r="A2266" s="28" t="str">
        <f t="shared" si="35"/>
        <v>00396457Taylor Co School District1209 E Broadway StCampbellsvlleKY42718</v>
      </c>
      <c r="B2266" s="29" t="s">
        <v>8225</v>
      </c>
      <c r="C2266" t="s">
        <v>3215</v>
      </c>
      <c r="D2266" t="s">
        <v>6051</v>
      </c>
      <c r="E2266" t="s">
        <v>2686</v>
      </c>
      <c r="F2266" t="s">
        <v>3185</v>
      </c>
      <c r="G2266" t="s">
        <v>454</v>
      </c>
      <c r="H2266" t="s">
        <v>54</v>
      </c>
      <c r="I2266" t="s">
        <v>455</v>
      </c>
      <c r="J2266" t="s">
        <v>2686</v>
      </c>
      <c r="K2266" t="s">
        <v>2686</v>
      </c>
      <c r="L2266" t="s">
        <v>6048</v>
      </c>
      <c r="M2266" t="s">
        <v>3185</v>
      </c>
      <c r="N2266" t="s">
        <v>454</v>
      </c>
      <c r="O2266" t="s">
        <v>54</v>
      </c>
      <c r="P2266" t="s">
        <v>455</v>
      </c>
      <c r="Q2266" t="s">
        <v>3340</v>
      </c>
      <c r="R2266" t="s">
        <v>2685</v>
      </c>
    </row>
    <row r="2267" spans="1:18" x14ac:dyDescent="0.25">
      <c r="A2267" s="28" t="str">
        <f t="shared" si="35"/>
        <v>00396457Taylor Co School District1209 E Broadway StCampbellsvlleKY42718</v>
      </c>
      <c r="B2267" s="29" t="s">
        <v>8225</v>
      </c>
      <c r="C2267" t="s">
        <v>3215</v>
      </c>
      <c r="D2267" t="s">
        <v>6052</v>
      </c>
      <c r="E2267" t="s">
        <v>2686</v>
      </c>
      <c r="F2267" t="s">
        <v>3185</v>
      </c>
      <c r="G2267" t="s">
        <v>454</v>
      </c>
      <c r="H2267" t="s">
        <v>54</v>
      </c>
      <c r="I2267" t="s">
        <v>455</v>
      </c>
      <c r="J2267" t="s">
        <v>2686</v>
      </c>
      <c r="K2267" t="s">
        <v>2686</v>
      </c>
      <c r="L2267" t="s">
        <v>6048</v>
      </c>
      <c r="M2267" t="s">
        <v>3185</v>
      </c>
      <c r="N2267" t="s">
        <v>454</v>
      </c>
      <c r="O2267" t="s">
        <v>54</v>
      </c>
      <c r="P2267" t="s">
        <v>455</v>
      </c>
      <c r="Q2267" t="s">
        <v>3340</v>
      </c>
      <c r="R2267" t="s">
        <v>2685</v>
      </c>
    </row>
    <row r="2268" spans="1:18" x14ac:dyDescent="0.25">
      <c r="A2268" s="28" t="str">
        <f t="shared" si="35"/>
        <v>00396500Todd Co School District7300 Greenville RdElktonKY42220</v>
      </c>
      <c r="B2268" s="29" t="s">
        <v>8225</v>
      </c>
      <c r="C2268" t="s">
        <v>3215</v>
      </c>
      <c r="D2268" t="s">
        <v>6041</v>
      </c>
      <c r="E2268" t="s">
        <v>2691</v>
      </c>
      <c r="F2268" t="s">
        <v>2694</v>
      </c>
      <c r="G2268" t="s">
        <v>2695</v>
      </c>
      <c r="H2268" t="s">
        <v>54</v>
      </c>
      <c r="I2268" t="s">
        <v>2696</v>
      </c>
      <c r="J2268" t="s">
        <v>2693</v>
      </c>
      <c r="K2268" t="s">
        <v>2691</v>
      </c>
      <c r="L2268" t="s">
        <v>6040</v>
      </c>
      <c r="M2268" t="s">
        <v>3186</v>
      </c>
      <c r="N2268" t="s">
        <v>2695</v>
      </c>
      <c r="O2268" t="s">
        <v>54</v>
      </c>
      <c r="P2268" t="s">
        <v>2696</v>
      </c>
      <c r="Q2268" t="s">
        <v>3661</v>
      </c>
      <c r="R2268" t="s">
        <v>2690</v>
      </c>
    </row>
    <row r="2269" spans="1:18" x14ac:dyDescent="0.25">
      <c r="A2269" s="28" t="str">
        <f t="shared" si="35"/>
        <v>00396500Todd Co School District806 S Main StElktonKY42220</v>
      </c>
      <c r="B2269" s="29" t="s">
        <v>8225</v>
      </c>
      <c r="C2269" t="s">
        <v>3215</v>
      </c>
      <c r="D2269" t="s">
        <v>6043</v>
      </c>
      <c r="E2269" t="s">
        <v>2691</v>
      </c>
      <c r="F2269" t="s">
        <v>5154</v>
      </c>
      <c r="G2269" t="s">
        <v>2695</v>
      </c>
      <c r="H2269" t="s">
        <v>54</v>
      </c>
      <c r="I2269" t="s">
        <v>2696</v>
      </c>
      <c r="J2269" t="s">
        <v>5153</v>
      </c>
      <c r="K2269" t="s">
        <v>2691</v>
      </c>
      <c r="L2269" t="s">
        <v>6040</v>
      </c>
      <c r="M2269" t="s">
        <v>3186</v>
      </c>
      <c r="N2269" t="s">
        <v>2695</v>
      </c>
      <c r="O2269" t="s">
        <v>54</v>
      </c>
      <c r="P2269" t="s">
        <v>2696</v>
      </c>
      <c r="Q2269" t="s">
        <v>3661</v>
      </c>
      <c r="R2269" t="s">
        <v>2690</v>
      </c>
    </row>
    <row r="2270" spans="1:18" x14ac:dyDescent="0.25">
      <c r="A2270" s="28" t="str">
        <f t="shared" si="35"/>
        <v>00396500Todd Co School District804 S Main StElktonKY42220</v>
      </c>
      <c r="B2270" s="29" t="s">
        <v>8225</v>
      </c>
      <c r="C2270" t="s">
        <v>3215</v>
      </c>
      <c r="D2270" t="s">
        <v>6044</v>
      </c>
      <c r="E2270" t="s">
        <v>2691</v>
      </c>
      <c r="F2270" t="s">
        <v>5152</v>
      </c>
      <c r="G2270" t="s">
        <v>2695</v>
      </c>
      <c r="H2270" t="s">
        <v>54</v>
      </c>
      <c r="I2270" t="s">
        <v>2696</v>
      </c>
      <c r="J2270" t="s">
        <v>5151</v>
      </c>
      <c r="K2270" t="s">
        <v>2691</v>
      </c>
      <c r="L2270" t="s">
        <v>6040</v>
      </c>
      <c r="M2270" t="s">
        <v>3186</v>
      </c>
      <c r="N2270" t="s">
        <v>2695</v>
      </c>
      <c r="O2270" t="s">
        <v>54</v>
      </c>
      <c r="P2270" t="s">
        <v>2696</v>
      </c>
      <c r="Q2270" t="s">
        <v>3661</v>
      </c>
      <c r="R2270" t="s">
        <v>2690</v>
      </c>
    </row>
    <row r="2271" spans="1:18" x14ac:dyDescent="0.25">
      <c r="A2271" s="28" t="str">
        <f t="shared" si="35"/>
        <v>00396500Todd Co School District515 W Main StElktonKY42220</v>
      </c>
      <c r="B2271" s="29" t="s">
        <v>8225</v>
      </c>
      <c r="C2271" t="s">
        <v>3215</v>
      </c>
      <c r="D2271" t="s">
        <v>6042</v>
      </c>
      <c r="E2271" t="s">
        <v>2691</v>
      </c>
      <c r="F2271" t="s">
        <v>5156</v>
      </c>
      <c r="G2271" t="s">
        <v>2695</v>
      </c>
      <c r="H2271" t="s">
        <v>54</v>
      </c>
      <c r="I2271" t="s">
        <v>2696</v>
      </c>
      <c r="J2271" t="s">
        <v>5155</v>
      </c>
      <c r="K2271" t="s">
        <v>2691</v>
      </c>
      <c r="L2271" t="s">
        <v>6040</v>
      </c>
      <c r="M2271" t="s">
        <v>3186</v>
      </c>
      <c r="N2271" t="s">
        <v>2695</v>
      </c>
      <c r="O2271" t="s">
        <v>54</v>
      </c>
      <c r="P2271" t="s">
        <v>2696</v>
      </c>
      <c r="Q2271" t="s">
        <v>3661</v>
      </c>
      <c r="R2271" t="s">
        <v>2690</v>
      </c>
    </row>
    <row r="2272" spans="1:18" x14ac:dyDescent="0.25">
      <c r="A2272" s="28" t="str">
        <f t="shared" si="35"/>
        <v>00396500Todd Co School District205 Airport RdElktonKY42220</v>
      </c>
      <c r="B2272" s="29" t="s">
        <v>8225</v>
      </c>
      <c r="C2272" t="s">
        <v>3215</v>
      </c>
      <c r="D2272" t="s">
        <v>6039</v>
      </c>
      <c r="E2272" t="s">
        <v>2691</v>
      </c>
      <c r="F2272" t="s">
        <v>3186</v>
      </c>
      <c r="G2272" t="s">
        <v>2695</v>
      </c>
      <c r="H2272" t="s">
        <v>54</v>
      </c>
      <c r="I2272" t="s">
        <v>2696</v>
      </c>
      <c r="J2272" t="s">
        <v>2691</v>
      </c>
      <c r="K2272" t="s">
        <v>2691</v>
      </c>
      <c r="L2272" t="s">
        <v>6040</v>
      </c>
      <c r="M2272" t="s">
        <v>3186</v>
      </c>
      <c r="N2272" t="s">
        <v>2695</v>
      </c>
      <c r="O2272" t="s">
        <v>54</v>
      </c>
      <c r="P2272" t="s">
        <v>2696</v>
      </c>
      <c r="Q2272" t="s">
        <v>3661</v>
      </c>
      <c r="R2272" t="s">
        <v>2690</v>
      </c>
    </row>
    <row r="2273" spans="1:18" x14ac:dyDescent="0.25">
      <c r="A2273" s="28" t="str">
        <f t="shared" si="35"/>
        <v>00396500Todd Co School District205 Airport RdElktonKY42220</v>
      </c>
      <c r="B2273" s="29" t="s">
        <v>8225</v>
      </c>
      <c r="C2273" t="s">
        <v>3215</v>
      </c>
      <c r="D2273" t="s">
        <v>6045</v>
      </c>
      <c r="E2273" t="s">
        <v>2691</v>
      </c>
      <c r="F2273" t="s">
        <v>3186</v>
      </c>
      <c r="G2273" t="s">
        <v>2695</v>
      </c>
      <c r="H2273" t="s">
        <v>54</v>
      </c>
      <c r="I2273" t="s">
        <v>2696</v>
      </c>
      <c r="J2273" t="s">
        <v>2691</v>
      </c>
      <c r="K2273" t="s">
        <v>2691</v>
      </c>
      <c r="L2273" t="s">
        <v>6040</v>
      </c>
      <c r="M2273" t="s">
        <v>3186</v>
      </c>
      <c r="N2273" t="s">
        <v>2695</v>
      </c>
      <c r="O2273" t="s">
        <v>54</v>
      </c>
      <c r="P2273" t="s">
        <v>2696</v>
      </c>
      <c r="Q2273" t="s">
        <v>3661</v>
      </c>
      <c r="R2273" t="s">
        <v>2690</v>
      </c>
    </row>
    <row r="2274" spans="1:18" x14ac:dyDescent="0.25">
      <c r="A2274" s="28" t="str">
        <f t="shared" si="35"/>
        <v>00396500Todd Co School District205 Airport RdElktonKY42220</v>
      </c>
      <c r="B2274" s="29" t="s">
        <v>8225</v>
      </c>
      <c r="C2274" t="s">
        <v>3215</v>
      </c>
      <c r="D2274" t="s">
        <v>6046</v>
      </c>
      <c r="E2274" t="s">
        <v>2691</v>
      </c>
      <c r="F2274" t="s">
        <v>3186</v>
      </c>
      <c r="G2274" t="s">
        <v>2695</v>
      </c>
      <c r="H2274" t="s">
        <v>54</v>
      </c>
      <c r="I2274" t="s">
        <v>2696</v>
      </c>
      <c r="J2274" t="s">
        <v>2691</v>
      </c>
      <c r="K2274" t="s">
        <v>2691</v>
      </c>
      <c r="L2274" t="s">
        <v>6040</v>
      </c>
      <c r="M2274" t="s">
        <v>3186</v>
      </c>
      <c r="N2274" t="s">
        <v>2695</v>
      </c>
      <c r="O2274" t="s">
        <v>54</v>
      </c>
      <c r="P2274" t="s">
        <v>2696</v>
      </c>
      <c r="Q2274" t="s">
        <v>3661</v>
      </c>
      <c r="R2274" t="s">
        <v>2690</v>
      </c>
    </row>
    <row r="2275" spans="1:18" x14ac:dyDescent="0.25">
      <c r="A2275" s="28" t="str">
        <f t="shared" si="35"/>
        <v>00396586Trigg Co School District203 Main StCadizKY42211</v>
      </c>
      <c r="B2275" s="29" t="s">
        <v>8225</v>
      </c>
      <c r="C2275" t="s">
        <v>3215</v>
      </c>
      <c r="D2275" t="s">
        <v>6536</v>
      </c>
      <c r="E2275" t="s">
        <v>2703</v>
      </c>
      <c r="F2275" t="s">
        <v>5159</v>
      </c>
      <c r="G2275" t="s">
        <v>2707</v>
      </c>
      <c r="H2275" t="s">
        <v>54</v>
      </c>
      <c r="I2275" t="s">
        <v>2708</v>
      </c>
      <c r="J2275" t="s">
        <v>5158</v>
      </c>
      <c r="K2275" t="s">
        <v>2703</v>
      </c>
      <c r="L2275" t="s">
        <v>6534</v>
      </c>
      <c r="M2275" t="s">
        <v>3187</v>
      </c>
      <c r="N2275" t="s">
        <v>2707</v>
      </c>
      <c r="O2275" t="s">
        <v>54</v>
      </c>
      <c r="P2275" t="s">
        <v>2708</v>
      </c>
      <c r="Q2275" t="s">
        <v>3803</v>
      </c>
      <c r="R2275" t="s">
        <v>2702</v>
      </c>
    </row>
    <row r="2276" spans="1:18" x14ac:dyDescent="0.25">
      <c r="A2276" s="28" t="str">
        <f t="shared" si="35"/>
        <v>00396586Trigg Co School District205 Main StCadizKY42211</v>
      </c>
      <c r="B2276" s="29" t="s">
        <v>8225</v>
      </c>
      <c r="C2276" t="s">
        <v>3215</v>
      </c>
      <c r="D2276" t="s">
        <v>6535</v>
      </c>
      <c r="E2276" t="s">
        <v>2703</v>
      </c>
      <c r="F2276" t="s">
        <v>2706</v>
      </c>
      <c r="G2276" t="s">
        <v>2707</v>
      </c>
      <c r="H2276" t="s">
        <v>54</v>
      </c>
      <c r="I2276" t="s">
        <v>2708</v>
      </c>
      <c r="J2276" t="s">
        <v>5161</v>
      </c>
      <c r="K2276" t="s">
        <v>2703</v>
      </c>
      <c r="L2276" t="s">
        <v>6534</v>
      </c>
      <c r="M2276" t="s">
        <v>3187</v>
      </c>
      <c r="N2276" t="s">
        <v>2707</v>
      </c>
      <c r="O2276" t="s">
        <v>54</v>
      </c>
      <c r="P2276" t="s">
        <v>2708</v>
      </c>
      <c r="Q2276" t="s">
        <v>3803</v>
      </c>
      <c r="R2276" t="s">
        <v>2702</v>
      </c>
    </row>
    <row r="2277" spans="1:18" x14ac:dyDescent="0.25">
      <c r="A2277" s="28" t="str">
        <f t="shared" si="35"/>
        <v>00396586Trigg Co School District206 Lafayette StCadizKY42211</v>
      </c>
      <c r="B2277" s="29" t="s">
        <v>8225</v>
      </c>
      <c r="C2277" t="s">
        <v>3215</v>
      </c>
      <c r="D2277" t="s">
        <v>6533</v>
      </c>
      <c r="E2277" t="s">
        <v>2703</v>
      </c>
      <c r="F2277" t="s">
        <v>3806</v>
      </c>
      <c r="G2277" t="s">
        <v>2707</v>
      </c>
      <c r="H2277" t="s">
        <v>54</v>
      </c>
      <c r="I2277" t="s">
        <v>2708</v>
      </c>
      <c r="J2277" t="s">
        <v>3805</v>
      </c>
      <c r="K2277" t="s">
        <v>2703</v>
      </c>
      <c r="L2277" t="s">
        <v>6534</v>
      </c>
      <c r="M2277" t="s">
        <v>3187</v>
      </c>
      <c r="N2277" t="s">
        <v>2707</v>
      </c>
      <c r="O2277" t="s">
        <v>54</v>
      </c>
      <c r="P2277" t="s">
        <v>2708</v>
      </c>
      <c r="Q2277" t="s">
        <v>3803</v>
      </c>
      <c r="R2277" t="s">
        <v>2702</v>
      </c>
    </row>
    <row r="2278" spans="1:18" x14ac:dyDescent="0.25">
      <c r="A2278" s="28" t="str">
        <f t="shared" si="35"/>
        <v>00396586Trigg Co School District202 Main StCadizKY42211</v>
      </c>
      <c r="B2278" s="29" t="s">
        <v>8225</v>
      </c>
      <c r="C2278" t="s">
        <v>3215</v>
      </c>
      <c r="D2278" t="s">
        <v>6537</v>
      </c>
      <c r="E2278" t="s">
        <v>2703</v>
      </c>
      <c r="F2278" t="s">
        <v>3187</v>
      </c>
      <c r="G2278" t="s">
        <v>2707</v>
      </c>
      <c r="H2278" t="s">
        <v>54</v>
      </c>
      <c r="I2278" t="s">
        <v>2708</v>
      </c>
      <c r="J2278" t="s">
        <v>2703</v>
      </c>
      <c r="K2278" t="s">
        <v>2703</v>
      </c>
      <c r="L2278" t="s">
        <v>6534</v>
      </c>
      <c r="M2278" t="s">
        <v>3187</v>
      </c>
      <c r="N2278" t="s">
        <v>2707</v>
      </c>
      <c r="O2278" t="s">
        <v>54</v>
      </c>
      <c r="P2278" t="s">
        <v>2708</v>
      </c>
      <c r="Q2278" t="s">
        <v>3803</v>
      </c>
      <c r="R2278" t="s">
        <v>2702</v>
      </c>
    </row>
    <row r="2279" spans="1:18" x14ac:dyDescent="0.25">
      <c r="A2279" s="28" t="str">
        <f t="shared" si="35"/>
        <v>00396586Trigg Co School District202 Main StCadizKY42211</v>
      </c>
      <c r="B2279" s="29" t="s">
        <v>8225</v>
      </c>
      <c r="C2279" t="s">
        <v>3215</v>
      </c>
      <c r="D2279" t="s">
        <v>6538</v>
      </c>
      <c r="E2279" t="s">
        <v>2703</v>
      </c>
      <c r="F2279" t="s">
        <v>3187</v>
      </c>
      <c r="G2279" t="s">
        <v>2707</v>
      </c>
      <c r="H2279" t="s">
        <v>54</v>
      </c>
      <c r="I2279" t="s">
        <v>2708</v>
      </c>
      <c r="J2279" t="s">
        <v>2703</v>
      </c>
      <c r="K2279" t="s">
        <v>2703</v>
      </c>
      <c r="L2279" t="s">
        <v>6534</v>
      </c>
      <c r="M2279" t="s">
        <v>3187</v>
      </c>
      <c r="N2279" t="s">
        <v>2707</v>
      </c>
      <c r="O2279" t="s">
        <v>54</v>
      </c>
      <c r="P2279" t="s">
        <v>2708</v>
      </c>
      <c r="Q2279" t="s">
        <v>3803</v>
      </c>
      <c r="R2279" t="s">
        <v>2702</v>
      </c>
    </row>
    <row r="2280" spans="1:18" x14ac:dyDescent="0.25">
      <c r="A2280" s="28" t="str">
        <f t="shared" si="35"/>
        <v>00396586Trigg Co School District202 Main StCadizKY42211</v>
      </c>
      <c r="B2280" s="29" t="s">
        <v>8225</v>
      </c>
      <c r="C2280" t="s">
        <v>3215</v>
      </c>
      <c r="D2280" t="s">
        <v>6539</v>
      </c>
      <c r="E2280" t="s">
        <v>2703</v>
      </c>
      <c r="F2280" t="s">
        <v>3187</v>
      </c>
      <c r="G2280" t="s">
        <v>2707</v>
      </c>
      <c r="H2280" t="s">
        <v>54</v>
      </c>
      <c r="I2280" t="s">
        <v>2708</v>
      </c>
      <c r="J2280" t="s">
        <v>2703</v>
      </c>
      <c r="K2280" t="s">
        <v>2703</v>
      </c>
      <c r="L2280" t="s">
        <v>6534</v>
      </c>
      <c r="M2280" t="s">
        <v>3187</v>
      </c>
      <c r="N2280" t="s">
        <v>2707</v>
      </c>
      <c r="O2280" t="s">
        <v>54</v>
      </c>
      <c r="P2280" t="s">
        <v>2708</v>
      </c>
      <c r="Q2280" t="s">
        <v>3803</v>
      </c>
      <c r="R2280" t="s">
        <v>2702</v>
      </c>
    </row>
    <row r="2281" spans="1:18" x14ac:dyDescent="0.25">
      <c r="A2281" s="28" t="str">
        <f t="shared" si="35"/>
        <v>00396586Trigg Co School District202 Main StCadizKY42211</v>
      </c>
      <c r="B2281" s="29" t="s">
        <v>8225</v>
      </c>
      <c r="C2281" t="s">
        <v>3215</v>
      </c>
      <c r="D2281" t="s">
        <v>6540</v>
      </c>
      <c r="E2281" t="s">
        <v>2703</v>
      </c>
      <c r="F2281" t="s">
        <v>3187</v>
      </c>
      <c r="G2281" t="s">
        <v>2707</v>
      </c>
      <c r="H2281" t="s">
        <v>54</v>
      </c>
      <c r="I2281" t="s">
        <v>2708</v>
      </c>
      <c r="J2281" t="s">
        <v>2703</v>
      </c>
      <c r="K2281" t="s">
        <v>2703</v>
      </c>
      <c r="L2281" t="s">
        <v>6534</v>
      </c>
      <c r="M2281" t="s">
        <v>3187</v>
      </c>
      <c r="N2281" t="s">
        <v>2707</v>
      </c>
      <c r="O2281" t="s">
        <v>54</v>
      </c>
      <c r="P2281" t="s">
        <v>2708</v>
      </c>
      <c r="Q2281" t="s">
        <v>3803</v>
      </c>
      <c r="R2281" t="s">
        <v>2702</v>
      </c>
    </row>
    <row r="2282" spans="1:18" x14ac:dyDescent="0.25">
      <c r="A2282" s="28" t="str">
        <f t="shared" si="35"/>
        <v>00396627Trimble Co School District1029 Highway 421 NBedfordKY40006</v>
      </c>
      <c r="B2282" s="29" t="s">
        <v>8225</v>
      </c>
      <c r="C2282" t="s">
        <v>3215</v>
      </c>
      <c r="D2282" t="s">
        <v>5880</v>
      </c>
      <c r="E2282" t="s">
        <v>2710</v>
      </c>
      <c r="F2282" t="s">
        <v>5162</v>
      </c>
      <c r="G2282" t="s">
        <v>2714</v>
      </c>
      <c r="H2282" t="s">
        <v>54</v>
      </c>
      <c r="I2282" t="s">
        <v>2715</v>
      </c>
      <c r="J2282" t="s">
        <v>5163</v>
      </c>
      <c r="K2282" t="s">
        <v>2710</v>
      </c>
      <c r="L2282" t="s">
        <v>5879</v>
      </c>
      <c r="M2282" t="s">
        <v>3188</v>
      </c>
      <c r="N2282" t="s">
        <v>2714</v>
      </c>
      <c r="O2282" t="s">
        <v>54</v>
      </c>
      <c r="P2282" t="s">
        <v>2715</v>
      </c>
      <c r="Q2282" t="s">
        <v>3255</v>
      </c>
      <c r="R2282" t="s">
        <v>2709</v>
      </c>
    </row>
    <row r="2283" spans="1:18" x14ac:dyDescent="0.25">
      <c r="A2283" s="28" t="str">
        <f t="shared" si="35"/>
        <v>00396627Trimble Co School District116 Wentworth AveBedfordKY40006</v>
      </c>
      <c r="B2283" s="29" t="s">
        <v>8225</v>
      </c>
      <c r="C2283" t="s">
        <v>3215</v>
      </c>
      <c r="D2283" t="s">
        <v>5878</v>
      </c>
      <c r="E2283" t="s">
        <v>2710</v>
      </c>
      <c r="F2283" t="s">
        <v>3188</v>
      </c>
      <c r="G2283" t="s">
        <v>2714</v>
      </c>
      <c r="H2283" t="s">
        <v>54</v>
      </c>
      <c r="I2283" t="s">
        <v>2715</v>
      </c>
      <c r="J2283" t="s">
        <v>2710</v>
      </c>
      <c r="K2283" t="s">
        <v>2710</v>
      </c>
      <c r="L2283" t="s">
        <v>5879</v>
      </c>
      <c r="M2283" t="s">
        <v>3188</v>
      </c>
      <c r="N2283" t="s">
        <v>2714</v>
      </c>
      <c r="O2283" t="s">
        <v>54</v>
      </c>
      <c r="P2283" t="s">
        <v>2715</v>
      </c>
      <c r="Q2283" t="s">
        <v>3255</v>
      </c>
      <c r="R2283" t="s">
        <v>2709</v>
      </c>
    </row>
    <row r="2284" spans="1:18" x14ac:dyDescent="0.25">
      <c r="A2284" s="28" t="str">
        <f t="shared" si="35"/>
        <v>00396689Morganfield Elementary School511 S Mart StMorganfieldKY42437</v>
      </c>
      <c r="B2284" s="29" t="s">
        <v>8225</v>
      </c>
      <c r="C2284" t="s">
        <v>3215</v>
      </c>
      <c r="D2284" t="s">
        <v>5966</v>
      </c>
      <c r="E2284" t="s">
        <v>2722</v>
      </c>
      <c r="F2284" t="s">
        <v>2725</v>
      </c>
      <c r="G2284" t="s">
        <v>2726</v>
      </c>
      <c r="H2284" t="s">
        <v>54</v>
      </c>
      <c r="I2284" t="s">
        <v>2727</v>
      </c>
      <c r="J2284" t="s">
        <v>2724</v>
      </c>
      <c r="K2284" t="s">
        <v>2724</v>
      </c>
      <c r="L2284" t="s">
        <v>5967</v>
      </c>
      <c r="M2284" t="s">
        <v>2725</v>
      </c>
      <c r="N2284" t="s">
        <v>2726</v>
      </c>
      <c r="O2284" t="s">
        <v>54</v>
      </c>
      <c r="P2284" t="s">
        <v>2727</v>
      </c>
      <c r="Q2284" t="s">
        <v>233</v>
      </c>
      <c r="R2284" t="s">
        <v>2723</v>
      </c>
    </row>
    <row r="2285" spans="1:18" x14ac:dyDescent="0.25">
      <c r="A2285" s="28" t="str">
        <f t="shared" si="35"/>
        <v>00396689Morganfield Elementary School511 S Mart StMorganfieldKY42437</v>
      </c>
      <c r="B2285" s="29" t="s">
        <v>8225</v>
      </c>
      <c r="C2285" t="s">
        <v>3215</v>
      </c>
      <c r="D2285" t="s">
        <v>5968</v>
      </c>
      <c r="E2285" t="s">
        <v>2722</v>
      </c>
      <c r="F2285" t="s">
        <v>2725</v>
      </c>
      <c r="G2285" t="s">
        <v>2726</v>
      </c>
      <c r="H2285" t="s">
        <v>54</v>
      </c>
      <c r="I2285" t="s">
        <v>2727</v>
      </c>
      <c r="J2285" t="s">
        <v>2724</v>
      </c>
      <c r="K2285" t="s">
        <v>2724</v>
      </c>
      <c r="L2285" t="s">
        <v>5967</v>
      </c>
      <c r="M2285" t="s">
        <v>2725</v>
      </c>
      <c r="N2285" t="s">
        <v>2726</v>
      </c>
      <c r="O2285" t="s">
        <v>54</v>
      </c>
      <c r="P2285" t="s">
        <v>2727</v>
      </c>
      <c r="Q2285" t="s">
        <v>233</v>
      </c>
      <c r="R2285" t="s">
        <v>2723</v>
      </c>
    </row>
    <row r="2286" spans="1:18" x14ac:dyDescent="0.25">
      <c r="A2286" s="28" t="str">
        <f t="shared" si="35"/>
        <v>00396689Morganfield Elementary School511 S Mart StMorganfieldKY42437</v>
      </c>
      <c r="B2286" s="29" t="s">
        <v>8225</v>
      </c>
      <c r="C2286" t="s">
        <v>3215</v>
      </c>
      <c r="D2286" t="s">
        <v>5969</v>
      </c>
      <c r="E2286" t="s">
        <v>2722</v>
      </c>
      <c r="F2286" t="s">
        <v>2725</v>
      </c>
      <c r="G2286" t="s">
        <v>2726</v>
      </c>
      <c r="H2286" t="s">
        <v>54</v>
      </c>
      <c r="I2286" t="s">
        <v>2727</v>
      </c>
      <c r="J2286" t="s">
        <v>2724</v>
      </c>
      <c r="K2286" t="s">
        <v>2724</v>
      </c>
      <c r="L2286" t="s">
        <v>5967</v>
      </c>
      <c r="M2286" t="s">
        <v>2725</v>
      </c>
      <c r="N2286" t="s">
        <v>2726</v>
      </c>
      <c r="O2286" t="s">
        <v>54</v>
      </c>
      <c r="P2286" t="s">
        <v>2727</v>
      </c>
      <c r="Q2286" t="s">
        <v>233</v>
      </c>
      <c r="R2286" t="s">
        <v>2723</v>
      </c>
    </row>
    <row r="2287" spans="1:18" x14ac:dyDescent="0.25">
      <c r="A2287" s="28" t="str">
        <f t="shared" si="35"/>
        <v>00396689Morganfield Elementary School511 S Mart StMorganfieldKY42437</v>
      </c>
      <c r="B2287" s="29" t="s">
        <v>8225</v>
      </c>
      <c r="C2287" t="s">
        <v>3215</v>
      </c>
      <c r="D2287" t="s">
        <v>5970</v>
      </c>
      <c r="E2287" t="s">
        <v>2722</v>
      </c>
      <c r="F2287" t="s">
        <v>2725</v>
      </c>
      <c r="G2287" t="s">
        <v>2726</v>
      </c>
      <c r="H2287" t="s">
        <v>54</v>
      </c>
      <c r="I2287" t="s">
        <v>2727</v>
      </c>
      <c r="J2287" t="s">
        <v>2724</v>
      </c>
      <c r="K2287" t="s">
        <v>2724</v>
      </c>
      <c r="L2287" t="s">
        <v>5967</v>
      </c>
      <c r="M2287" t="s">
        <v>2725</v>
      </c>
      <c r="N2287" t="s">
        <v>2726</v>
      </c>
      <c r="O2287" t="s">
        <v>54</v>
      </c>
      <c r="P2287" t="s">
        <v>2727</v>
      </c>
      <c r="Q2287" t="s">
        <v>233</v>
      </c>
      <c r="R2287" t="s">
        <v>2723</v>
      </c>
    </row>
    <row r="2288" spans="1:18" x14ac:dyDescent="0.25">
      <c r="A2288" s="28" t="str">
        <f t="shared" si="35"/>
        <v>00396677Union Co School District511 S Mart StMorganfieldKY42437</v>
      </c>
      <c r="B2288" s="29" t="s">
        <v>8225</v>
      </c>
      <c r="C2288" t="s">
        <v>3215</v>
      </c>
      <c r="D2288" t="s">
        <v>8126</v>
      </c>
      <c r="E2288" t="s">
        <v>2722</v>
      </c>
      <c r="F2288" t="s">
        <v>2725</v>
      </c>
      <c r="G2288" t="s">
        <v>2726</v>
      </c>
      <c r="H2288" t="s">
        <v>54</v>
      </c>
      <c r="I2288" t="s">
        <v>2727</v>
      </c>
      <c r="J2288" t="s">
        <v>2724</v>
      </c>
      <c r="K2288" t="s">
        <v>2722</v>
      </c>
      <c r="L2288" t="s">
        <v>8127</v>
      </c>
      <c r="M2288" t="s">
        <v>3189</v>
      </c>
      <c r="N2288" t="s">
        <v>2726</v>
      </c>
      <c r="O2288" t="s">
        <v>54</v>
      </c>
      <c r="P2288" t="s">
        <v>2727</v>
      </c>
      <c r="Q2288" t="s">
        <v>233</v>
      </c>
      <c r="R2288" t="s">
        <v>2721</v>
      </c>
    </row>
    <row r="2289" spans="1:18" x14ac:dyDescent="0.25">
      <c r="A2289" s="28" t="str">
        <f t="shared" si="35"/>
        <v>00396706Sturgis Elementary School1101 N Grant StSturgisKY42459</v>
      </c>
      <c r="B2289" s="29" t="s">
        <v>8225</v>
      </c>
      <c r="C2289" t="s">
        <v>3215</v>
      </c>
      <c r="D2289" t="s">
        <v>5772</v>
      </c>
      <c r="E2289" t="s">
        <v>2722</v>
      </c>
      <c r="F2289" t="s">
        <v>2730</v>
      </c>
      <c r="G2289" t="s">
        <v>2731</v>
      </c>
      <c r="H2289" t="s">
        <v>54</v>
      </c>
      <c r="I2289" t="s">
        <v>2732</v>
      </c>
      <c r="J2289" t="s">
        <v>2729</v>
      </c>
      <c r="K2289" t="s">
        <v>2729</v>
      </c>
      <c r="L2289" t="s">
        <v>5773</v>
      </c>
      <c r="M2289" t="s">
        <v>2730</v>
      </c>
      <c r="N2289" t="s">
        <v>2731</v>
      </c>
      <c r="O2289" t="s">
        <v>54</v>
      </c>
      <c r="P2289" t="s">
        <v>2732</v>
      </c>
      <c r="Q2289" t="s">
        <v>233</v>
      </c>
      <c r="R2289" t="s">
        <v>2728</v>
      </c>
    </row>
    <row r="2290" spans="1:18" x14ac:dyDescent="0.25">
      <c r="A2290" s="28" t="str">
        <f t="shared" si="35"/>
        <v>00396677Union Co School District1101 N Grant StMorganfieldKY42459</v>
      </c>
      <c r="B2290" s="29" t="s">
        <v>8225</v>
      </c>
      <c r="C2290" t="s">
        <v>3215</v>
      </c>
      <c r="D2290" t="s">
        <v>8133</v>
      </c>
      <c r="E2290" t="s">
        <v>2722</v>
      </c>
      <c r="F2290" t="s">
        <v>2730</v>
      </c>
      <c r="G2290" t="s">
        <v>2726</v>
      </c>
      <c r="H2290" t="s">
        <v>54</v>
      </c>
      <c r="I2290" t="s">
        <v>2732</v>
      </c>
      <c r="J2290" t="s">
        <v>2729</v>
      </c>
      <c r="K2290" t="s">
        <v>2722</v>
      </c>
      <c r="L2290" t="s">
        <v>8127</v>
      </c>
      <c r="M2290" t="s">
        <v>3189</v>
      </c>
      <c r="N2290" t="s">
        <v>2731</v>
      </c>
      <c r="O2290" t="s">
        <v>54</v>
      </c>
      <c r="P2290" t="s">
        <v>2727</v>
      </c>
      <c r="Q2290" t="s">
        <v>233</v>
      </c>
      <c r="R2290" t="s">
        <v>2721</v>
      </c>
    </row>
    <row r="2291" spans="1:18" x14ac:dyDescent="0.25">
      <c r="A2291" s="28" t="str">
        <f t="shared" si="35"/>
        <v>00396677Union Co School District4464 Us Highway 60 WMorganfieldKY42437</v>
      </c>
      <c r="B2291" s="29" t="s">
        <v>8225</v>
      </c>
      <c r="C2291" t="s">
        <v>3215</v>
      </c>
      <c r="D2291" t="s">
        <v>8128</v>
      </c>
      <c r="E2291" t="s">
        <v>2722</v>
      </c>
      <c r="F2291" t="s">
        <v>5170</v>
      </c>
      <c r="G2291" t="s">
        <v>2726</v>
      </c>
      <c r="H2291" t="s">
        <v>54</v>
      </c>
      <c r="I2291" t="s">
        <v>2727</v>
      </c>
      <c r="J2291" t="s">
        <v>5169</v>
      </c>
      <c r="K2291" t="s">
        <v>2722</v>
      </c>
      <c r="L2291" t="s">
        <v>8127</v>
      </c>
      <c r="M2291" t="s">
        <v>3189</v>
      </c>
      <c r="N2291" t="s">
        <v>2726</v>
      </c>
      <c r="O2291" t="s">
        <v>54</v>
      </c>
      <c r="P2291" t="s">
        <v>2727</v>
      </c>
      <c r="Q2291" t="s">
        <v>233</v>
      </c>
      <c r="R2291" t="s">
        <v>2721</v>
      </c>
    </row>
    <row r="2292" spans="1:18" x14ac:dyDescent="0.25">
      <c r="A2292" s="28" t="str">
        <f t="shared" si="35"/>
        <v>00396677Union Co School District4464 Us Highway 60wMorganfieldKY42437</v>
      </c>
      <c r="B2292" s="29" t="s">
        <v>8225</v>
      </c>
      <c r="C2292" t="s">
        <v>3215</v>
      </c>
      <c r="D2292" t="s">
        <v>8129</v>
      </c>
      <c r="E2292" t="s">
        <v>2722</v>
      </c>
      <c r="F2292" t="s">
        <v>5173</v>
      </c>
      <c r="G2292" t="s">
        <v>2726</v>
      </c>
      <c r="H2292" t="s">
        <v>54</v>
      </c>
      <c r="I2292" t="s">
        <v>2727</v>
      </c>
      <c r="J2292" t="s">
        <v>5172</v>
      </c>
      <c r="K2292" t="s">
        <v>2722</v>
      </c>
      <c r="L2292" t="s">
        <v>8127</v>
      </c>
      <c r="M2292" t="s">
        <v>3189</v>
      </c>
      <c r="N2292" t="s">
        <v>2726</v>
      </c>
      <c r="O2292" t="s">
        <v>54</v>
      </c>
      <c r="P2292" t="s">
        <v>2727</v>
      </c>
      <c r="Q2292" t="s">
        <v>233</v>
      </c>
      <c r="R2292" t="s">
        <v>2721</v>
      </c>
    </row>
    <row r="2293" spans="1:18" x14ac:dyDescent="0.25">
      <c r="A2293" s="28" t="str">
        <f t="shared" si="35"/>
        <v>00396677Union Co School District4465 Us Highway 60 WMorganfieldKY42437</v>
      </c>
      <c r="B2293" s="29" t="s">
        <v>8225</v>
      </c>
      <c r="C2293" t="s">
        <v>3215</v>
      </c>
      <c r="D2293" t="s">
        <v>8132</v>
      </c>
      <c r="E2293" t="s">
        <v>2722</v>
      </c>
      <c r="F2293" t="s">
        <v>5166</v>
      </c>
      <c r="G2293" t="s">
        <v>2726</v>
      </c>
      <c r="H2293" t="s">
        <v>54</v>
      </c>
      <c r="I2293" t="s">
        <v>2727</v>
      </c>
      <c r="J2293" t="s">
        <v>5165</v>
      </c>
      <c r="K2293" t="s">
        <v>2722</v>
      </c>
      <c r="L2293" t="s">
        <v>8127</v>
      </c>
      <c r="M2293" t="s">
        <v>3189</v>
      </c>
      <c r="N2293" t="s">
        <v>2726</v>
      </c>
      <c r="O2293" t="s">
        <v>54</v>
      </c>
      <c r="P2293" t="s">
        <v>2727</v>
      </c>
      <c r="Q2293" t="s">
        <v>233</v>
      </c>
      <c r="R2293" t="s">
        <v>2721</v>
      </c>
    </row>
    <row r="2294" spans="1:18" x14ac:dyDescent="0.25">
      <c r="A2294" s="28" t="str">
        <f t="shared" si="35"/>
        <v>00396677Union Co School District510 S Mart StMorganfieldKY42437</v>
      </c>
      <c r="B2294" s="29" t="s">
        <v>8225</v>
      </c>
      <c r="C2294" t="s">
        <v>3215</v>
      </c>
      <c r="D2294" t="s">
        <v>8130</v>
      </c>
      <c r="E2294" t="s">
        <v>2722</v>
      </c>
      <c r="F2294" t="s">
        <v>3189</v>
      </c>
      <c r="G2294" t="s">
        <v>2726</v>
      </c>
      <c r="H2294" t="s">
        <v>54</v>
      </c>
      <c r="I2294" t="s">
        <v>2727</v>
      </c>
      <c r="J2294" t="s">
        <v>2722</v>
      </c>
      <c r="K2294" t="s">
        <v>2722</v>
      </c>
      <c r="L2294" t="s">
        <v>8127</v>
      </c>
      <c r="M2294" t="s">
        <v>3189</v>
      </c>
      <c r="N2294" t="s">
        <v>2726</v>
      </c>
      <c r="O2294" t="s">
        <v>54</v>
      </c>
      <c r="P2294" t="s">
        <v>2727</v>
      </c>
      <c r="Q2294" t="s">
        <v>233</v>
      </c>
      <c r="R2294" t="s">
        <v>2721</v>
      </c>
    </row>
    <row r="2295" spans="1:18" x14ac:dyDescent="0.25">
      <c r="A2295" s="28" t="str">
        <f t="shared" si="35"/>
        <v>00396677Union Co School District510 S Mart StMorganfieldKY42437</v>
      </c>
      <c r="B2295" s="29" t="s">
        <v>8225</v>
      </c>
      <c r="C2295" t="s">
        <v>3215</v>
      </c>
      <c r="D2295" t="s">
        <v>8134</v>
      </c>
      <c r="E2295" t="s">
        <v>2722</v>
      </c>
      <c r="F2295" t="s">
        <v>3189</v>
      </c>
      <c r="G2295" t="s">
        <v>2726</v>
      </c>
      <c r="H2295" t="s">
        <v>54</v>
      </c>
      <c r="I2295" t="s">
        <v>2727</v>
      </c>
      <c r="J2295" t="s">
        <v>2722</v>
      </c>
      <c r="K2295" t="s">
        <v>2722</v>
      </c>
      <c r="L2295" t="s">
        <v>8127</v>
      </c>
      <c r="M2295" t="s">
        <v>3189</v>
      </c>
      <c r="N2295" t="s">
        <v>2726</v>
      </c>
      <c r="O2295" t="s">
        <v>54</v>
      </c>
      <c r="P2295" t="s">
        <v>2727</v>
      </c>
      <c r="Q2295" t="s">
        <v>233</v>
      </c>
      <c r="R2295" t="s">
        <v>2721</v>
      </c>
    </row>
    <row r="2296" spans="1:18" x14ac:dyDescent="0.25">
      <c r="A2296" s="28" t="str">
        <f t="shared" si="35"/>
        <v>00396744Uniontown Elementary SchoolPo Box 517UniontownKY42461</v>
      </c>
      <c r="B2296" s="29" t="s">
        <v>8225</v>
      </c>
      <c r="C2296" t="s">
        <v>3215</v>
      </c>
      <c r="D2296" t="s">
        <v>5560</v>
      </c>
      <c r="E2296" t="s">
        <v>2722</v>
      </c>
      <c r="F2296" t="s">
        <v>5167</v>
      </c>
      <c r="G2296" t="s">
        <v>2735</v>
      </c>
      <c r="H2296" t="s">
        <v>54</v>
      </c>
      <c r="I2296" t="s">
        <v>2736</v>
      </c>
      <c r="J2296" t="s">
        <v>2734</v>
      </c>
      <c r="K2296" t="s">
        <v>2734</v>
      </c>
      <c r="L2296" t="s">
        <v>5561</v>
      </c>
      <c r="M2296" t="s">
        <v>5167</v>
      </c>
      <c r="N2296" t="s">
        <v>2735</v>
      </c>
      <c r="O2296" t="s">
        <v>54</v>
      </c>
      <c r="P2296" t="s">
        <v>2736</v>
      </c>
      <c r="Q2296" t="s">
        <v>233</v>
      </c>
      <c r="R2296" t="s">
        <v>2733</v>
      </c>
    </row>
    <row r="2297" spans="1:18" x14ac:dyDescent="0.25">
      <c r="A2297" s="28" t="str">
        <f t="shared" si="35"/>
        <v>00396744Uniontown Elementary SchoolPo Box 517UniontownKY42461</v>
      </c>
      <c r="B2297" s="29" t="s">
        <v>8225</v>
      </c>
      <c r="C2297" t="s">
        <v>3215</v>
      </c>
      <c r="D2297" t="s">
        <v>5562</v>
      </c>
      <c r="E2297" t="s">
        <v>2722</v>
      </c>
      <c r="F2297" t="s">
        <v>5167</v>
      </c>
      <c r="G2297" t="s">
        <v>2735</v>
      </c>
      <c r="H2297" t="s">
        <v>54</v>
      </c>
      <c r="I2297" t="s">
        <v>2736</v>
      </c>
      <c r="J2297" t="s">
        <v>2734</v>
      </c>
      <c r="K2297" t="s">
        <v>2734</v>
      </c>
      <c r="L2297" t="s">
        <v>5561</v>
      </c>
      <c r="M2297" t="s">
        <v>5167</v>
      </c>
      <c r="N2297" t="s">
        <v>2735</v>
      </c>
      <c r="O2297" t="s">
        <v>54</v>
      </c>
      <c r="P2297" t="s">
        <v>2736</v>
      </c>
      <c r="Q2297" t="s">
        <v>233</v>
      </c>
      <c r="R2297" t="s">
        <v>2733</v>
      </c>
    </row>
    <row r="2298" spans="1:18" x14ac:dyDescent="0.25">
      <c r="A2298" s="28" t="str">
        <f t="shared" si="35"/>
        <v>00396744Uniontown Elementary SchoolPo Box 517UniontownKY42461</v>
      </c>
      <c r="B2298" s="29" t="s">
        <v>8225</v>
      </c>
      <c r="C2298" t="s">
        <v>3215</v>
      </c>
      <c r="D2298" t="s">
        <v>5563</v>
      </c>
      <c r="E2298" t="s">
        <v>2722</v>
      </c>
      <c r="F2298" t="s">
        <v>5167</v>
      </c>
      <c r="G2298" t="s">
        <v>2735</v>
      </c>
      <c r="H2298" t="s">
        <v>54</v>
      </c>
      <c r="I2298" t="s">
        <v>2736</v>
      </c>
      <c r="J2298" t="s">
        <v>2734</v>
      </c>
      <c r="K2298" t="s">
        <v>2734</v>
      </c>
      <c r="L2298" t="s">
        <v>5561</v>
      </c>
      <c r="M2298" t="s">
        <v>5167</v>
      </c>
      <c r="N2298" t="s">
        <v>2735</v>
      </c>
      <c r="O2298" t="s">
        <v>54</v>
      </c>
      <c r="P2298" t="s">
        <v>2736</v>
      </c>
      <c r="Q2298" t="s">
        <v>233</v>
      </c>
      <c r="R2298" t="s">
        <v>2733</v>
      </c>
    </row>
    <row r="2299" spans="1:18" x14ac:dyDescent="0.25">
      <c r="A2299" s="28" t="str">
        <f t="shared" si="35"/>
        <v>00396677Union Co School DistrictPo Box 517MorganfieldKY42461</v>
      </c>
      <c r="B2299" s="29" t="s">
        <v>8225</v>
      </c>
      <c r="C2299" t="s">
        <v>3215</v>
      </c>
      <c r="D2299" t="s">
        <v>8131</v>
      </c>
      <c r="E2299" t="s">
        <v>2722</v>
      </c>
      <c r="F2299" t="s">
        <v>5167</v>
      </c>
      <c r="G2299" t="s">
        <v>2726</v>
      </c>
      <c r="H2299" t="s">
        <v>54</v>
      </c>
      <c r="I2299" t="s">
        <v>2736</v>
      </c>
      <c r="J2299" t="s">
        <v>2734</v>
      </c>
      <c r="K2299" t="s">
        <v>2722</v>
      </c>
      <c r="L2299" t="s">
        <v>8127</v>
      </c>
      <c r="M2299" t="s">
        <v>3189</v>
      </c>
      <c r="N2299" t="s">
        <v>2735</v>
      </c>
      <c r="O2299" t="s">
        <v>54</v>
      </c>
      <c r="P2299" t="s">
        <v>2727</v>
      </c>
      <c r="Q2299" t="s">
        <v>233</v>
      </c>
      <c r="R2299" t="s">
        <v>2721</v>
      </c>
    </row>
    <row r="2300" spans="1:18" x14ac:dyDescent="0.25">
      <c r="A2300" s="28" t="str">
        <f t="shared" ref="A2300:A2363" si="36">R2300&amp;K2300&amp;F2300&amp;G2300&amp;H2300&amp;I2300</f>
        <v>01536961Walden School4238 Westport RdLouisvilleKY40207</v>
      </c>
      <c r="B2300" s="29" t="s">
        <v>8225</v>
      </c>
      <c r="C2300" t="s">
        <v>3215</v>
      </c>
      <c r="D2300" t="s">
        <v>5474</v>
      </c>
      <c r="E2300" t="s">
        <v>5475</v>
      </c>
      <c r="F2300" t="s">
        <v>5476</v>
      </c>
      <c r="G2300" t="s">
        <v>382</v>
      </c>
      <c r="H2300" t="s">
        <v>54</v>
      </c>
      <c r="I2300" t="s">
        <v>1419</v>
      </c>
      <c r="J2300" t="s">
        <v>5475</v>
      </c>
      <c r="K2300" t="s">
        <v>5475</v>
      </c>
      <c r="L2300" t="s">
        <v>5477</v>
      </c>
      <c r="M2300" t="s">
        <v>5476</v>
      </c>
      <c r="N2300" t="s">
        <v>382</v>
      </c>
      <c r="O2300" t="s">
        <v>54</v>
      </c>
      <c r="P2300" t="s">
        <v>1419</v>
      </c>
      <c r="Q2300" t="s">
        <v>3224</v>
      </c>
      <c r="R2300" t="s">
        <v>5478</v>
      </c>
    </row>
    <row r="2301" spans="1:18" x14ac:dyDescent="0.25">
      <c r="A2301" s="28" t="str">
        <f t="shared" si="36"/>
        <v>01536961Walden School4238 Westport RdLouisvilleKY40207</v>
      </c>
      <c r="B2301" s="29" t="s">
        <v>8225</v>
      </c>
      <c r="C2301" t="s">
        <v>3215</v>
      </c>
      <c r="D2301" t="s">
        <v>5479</v>
      </c>
      <c r="E2301" t="s">
        <v>5475</v>
      </c>
      <c r="F2301" t="s">
        <v>5476</v>
      </c>
      <c r="G2301" t="s">
        <v>382</v>
      </c>
      <c r="H2301" t="s">
        <v>54</v>
      </c>
      <c r="I2301" t="s">
        <v>1419</v>
      </c>
      <c r="J2301" t="s">
        <v>5475</v>
      </c>
      <c r="K2301" t="s">
        <v>5475</v>
      </c>
      <c r="L2301" t="s">
        <v>5477</v>
      </c>
      <c r="M2301" t="s">
        <v>5476</v>
      </c>
      <c r="N2301" t="s">
        <v>382</v>
      </c>
      <c r="O2301" t="s">
        <v>54</v>
      </c>
      <c r="P2301" t="s">
        <v>1419</v>
      </c>
      <c r="Q2301" t="s">
        <v>3224</v>
      </c>
      <c r="R2301" t="s">
        <v>5478</v>
      </c>
    </row>
    <row r="2302" spans="1:18" x14ac:dyDescent="0.25">
      <c r="A2302" s="28" t="str">
        <f t="shared" si="36"/>
        <v>04159548Waldorf School of Louisville8005 New La Grange RdLouisvilleKY40222</v>
      </c>
      <c r="B2302" s="29" t="s">
        <v>8225</v>
      </c>
      <c r="C2302" t="s">
        <v>3215</v>
      </c>
      <c r="D2302" t="s">
        <v>6689</v>
      </c>
      <c r="E2302" t="s">
        <v>6690</v>
      </c>
      <c r="F2302" t="s">
        <v>6691</v>
      </c>
      <c r="G2302" t="s">
        <v>382</v>
      </c>
      <c r="H2302" t="s">
        <v>54</v>
      </c>
      <c r="I2302" t="s">
        <v>1552</v>
      </c>
      <c r="J2302" t="s">
        <v>6690</v>
      </c>
      <c r="K2302" t="s">
        <v>6690</v>
      </c>
      <c r="L2302" t="s">
        <v>6692</v>
      </c>
      <c r="M2302" t="s">
        <v>6691</v>
      </c>
      <c r="N2302" t="s">
        <v>382</v>
      </c>
      <c r="O2302" t="s">
        <v>54</v>
      </c>
      <c r="P2302" t="s">
        <v>1552</v>
      </c>
      <c r="Q2302" t="s">
        <v>3224</v>
      </c>
      <c r="R2302" t="s">
        <v>6693</v>
      </c>
    </row>
    <row r="2303" spans="1:18" x14ac:dyDescent="0.25">
      <c r="A2303" s="28" t="str">
        <f t="shared" si="36"/>
        <v>00379526Walton-Verona ISD30 School RdWaltonKY41094</v>
      </c>
      <c r="B2303" s="29" t="s">
        <v>8225</v>
      </c>
      <c r="C2303" t="s">
        <v>3215</v>
      </c>
      <c r="D2303" t="s">
        <v>5882</v>
      </c>
      <c r="E2303" t="s">
        <v>4068</v>
      </c>
      <c r="F2303" t="s">
        <v>5180</v>
      </c>
      <c r="G2303" t="s">
        <v>3191</v>
      </c>
      <c r="H2303" t="s">
        <v>54</v>
      </c>
      <c r="I2303" t="s">
        <v>3192</v>
      </c>
      <c r="J2303" t="s">
        <v>5179</v>
      </c>
      <c r="K2303" t="s">
        <v>4068</v>
      </c>
      <c r="L2303" t="s">
        <v>5883</v>
      </c>
      <c r="M2303" t="s">
        <v>3190</v>
      </c>
      <c r="N2303" t="s">
        <v>3191</v>
      </c>
      <c r="O2303" t="s">
        <v>54</v>
      </c>
      <c r="P2303" t="s">
        <v>3192</v>
      </c>
      <c r="Q2303" t="s">
        <v>3289</v>
      </c>
      <c r="R2303" t="s">
        <v>2737</v>
      </c>
    </row>
    <row r="2304" spans="1:18" x14ac:dyDescent="0.25">
      <c r="A2304" s="28" t="str">
        <f t="shared" si="36"/>
        <v>00379526Walton-Verona ISD18 School RdWaltonKY41094</v>
      </c>
      <c r="B2304" s="29" t="s">
        <v>8225</v>
      </c>
      <c r="C2304" t="s">
        <v>3215</v>
      </c>
      <c r="D2304" t="s">
        <v>5884</v>
      </c>
      <c r="E2304" t="s">
        <v>4068</v>
      </c>
      <c r="F2304" t="s">
        <v>5178</v>
      </c>
      <c r="G2304" t="s">
        <v>3191</v>
      </c>
      <c r="H2304" t="s">
        <v>54</v>
      </c>
      <c r="I2304" t="s">
        <v>3192</v>
      </c>
      <c r="J2304" t="s">
        <v>5177</v>
      </c>
      <c r="K2304" t="s">
        <v>4068</v>
      </c>
      <c r="L2304" t="s">
        <v>5883</v>
      </c>
      <c r="M2304" t="s">
        <v>3190</v>
      </c>
      <c r="N2304" t="s">
        <v>3191</v>
      </c>
      <c r="O2304" t="s">
        <v>54</v>
      </c>
      <c r="P2304" t="s">
        <v>3192</v>
      </c>
      <c r="Q2304" t="s">
        <v>3289</v>
      </c>
      <c r="R2304" t="s">
        <v>2737</v>
      </c>
    </row>
    <row r="2305" spans="1:18" x14ac:dyDescent="0.25">
      <c r="A2305" s="28" t="str">
        <f t="shared" si="36"/>
        <v>00379538Walton-Verona ES15066 Porter RdVeronaKY41092</v>
      </c>
      <c r="B2305" s="29" t="s">
        <v>8225</v>
      </c>
      <c r="C2305" t="s">
        <v>3215</v>
      </c>
      <c r="D2305" t="s">
        <v>5447</v>
      </c>
      <c r="E2305" t="s">
        <v>4068</v>
      </c>
      <c r="F2305" t="s">
        <v>2739</v>
      </c>
      <c r="G2305" t="s">
        <v>2740</v>
      </c>
      <c r="H2305" t="s">
        <v>54</v>
      </c>
      <c r="I2305" t="s">
        <v>2741</v>
      </c>
      <c r="J2305" t="s">
        <v>5174</v>
      </c>
      <c r="K2305" t="s">
        <v>5174</v>
      </c>
      <c r="L2305" t="s">
        <v>5448</v>
      </c>
      <c r="M2305" t="s">
        <v>2739</v>
      </c>
      <c r="N2305" t="s">
        <v>2740</v>
      </c>
      <c r="O2305" t="s">
        <v>54</v>
      </c>
      <c r="P2305" t="s">
        <v>2741</v>
      </c>
      <c r="Q2305" t="s">
        <v>3289</v>
      </c>
      <c r="R2305" t="s">
        <v>2738</v>
      </c>
    </row>
    <row r="2306" spans="1:18" x14ac:dyDescent="0.25">
      <c r="A2306" s="28" t="str">
        <f t="shared" si="36"/>
        <v>00379538Walton-Verona ES15066 Porter RdVeronaKY41092</v>
      </c>
      <c r="B2306" s="29" t="s">
        <v>8225</v>
      </c>
      <c r="C2306" t="s">
        <v>3215</v>
      </c>
      <c r="D2306" t="s">
        <v>5449</v>
      </c>
      <c r="E2306" t="s">
        <v>4068</v>
      </c>
      <c r="F2306" t="s">
        <v>2739</v>
      </c>
      <c r="G2306" t="s">
        <v>2740</v>
      </c>
      <c r="H2306" t="s">
        <v>54</v>
      </c>
      <c r="I2306" t="s">
        <v>2741</v>
      </c>
      <c r="J2306" t="s">
        <v>5174</v>
      </c>
      <c r="K2306" t="s">
        <v>5174</v>
      </c>
      <c r="L2306" t="s">
        <v>5448</v>
      </c>
      <c r="M2306" t="s">
        <v>2739</v>
      </c>
      <c r="N2306" t="s">
        <v>2740</v>
      </c>
      <c r="O2306" t="s">
        <v>54</v>
      </c>
      <c r="P2306" t="s">
        <v>2741</v>
      </c>
      <c r="Q2306" t="s">
        <v>3289</v>
      </c>
      <c r="R2306" t="s">
        <v>2738</v>
      </c>
    </row>
    <row r="2307" spans="1:18" x14ac:dyDescent="0.25">
      <c r="A2307" s="28" t="str">
        <f t="shared" si="36"/>
        <v>00379538Walton-Verona ES15066 Porter RdVeronaKY41092</v>
      </c>
      <c r="B2307" s="29" t="s">
        <v>8225</v>
      </c>
      <c r="C2307" t="s">
        <v>3215</v>
      </c>
      <c r="D2307" t="s">
        <v>5450</v>
      </c>
      <c r="E2307" t="s">
        <v>4068</v>
      </c>
      <c r="F2307" t="s">
        <v>2739</v>
      </c>
      <c r="G2307" t="s">
        <v>2740</v>
      </c>
      <c r="H2307" t="s">
        <v>54</v>
      </c>
      <c r="I2307" t="s">
        <v>2741</v>
      </c>
      <c r="J2307" t="s">
        <v>5174</v>
      </c>
      <c r="K2307" t="s">
        <v>5174</v>
      </c>
      <c r="L2307" t="s">
        <v>5448</v>
      </c>
      <c r="M2307" t="s">
        <v>2739</v>
      </c>
      <c r="N2307" t="s">
        <v>2740</v>
      </c>
      <c r="O2307" t="s">
        <v>54</v>
      </c>
      <c r="P2307" t="s">
        <v>2741</v>
      </c>
      <c r="Q2307" t="s">
        <v>3289</v>
      </c>
      <c r="R2307" t="s">
        <v>2738</v>
      </c>
    </row>
    <row r="2308" spans="1:18" x14ac:dyDescent="0.25">
      <c r="A2308" s="28" t="str">
        <f t="shared" si="36"/>
        <v>00379526Walton-Verona ISD15066 Porter RdWaltonKY41092</v>
      </c>
      <c r="B2308" s="29" t="s">
        <v>8225</v>
      </c>
      <c r="C2308" t="s">
        <v>3215</v>
      </c>
      <c r="D2308" t="s">
        <v>5886</v>
      </c>
      <c r="E2308" t="s">
        <v>4068</v>
      </c>
      <c r="F2308" t="s">
        <v>2739</v>
      </c>
      <c r="G2308" t="s">
        <v>3191</v>
      </c>
      <c r="H2308" t="s">
        <v>54</v>
      </c>
      <c r="I2308" t="s">
        <v>2741</v>
      </c>
      <c r="J2308" t="s">
        <v>5174</v>
      </c>
      <c r="K2308" t="s">
        <v>4068</v>
      </c>
      <c r="L2308" t="s">
        <v>5883</v>
      </c>
      <c r="M2308" t="s">
        <v>3190</v>
      </c>
      <c r="N2308" t="s">
        <v>2740</v>
      </c>
      <c r="O2308" t="s">
        <v>54</v>
      </c>
      <c r="P2308" t="s">
        <v>3192</v>
      </c>
      <c r="Q2308" t="s">
        <v>3289</v>
      </c>
      <c r="R2308" t="s">
        <v>2737</v>
      </c>
    </row>
    <row r="2309" spans="1:18" x14ac:dyDescent="0.25">
      <c r="A2309" s="28" t="str">
        <f t="shared" si="36"/>
        <v>00379526Walton-Verona ISD16 School RdWaltonKY41094</v>
      </c>
      <c r="B2309" s="29" t="s">
        <v>8225</v>
      </c>
      <c r="C2309" t="s">
        <v>3215</v>
      </c>
      <c r="D2309" t="s">
        <v>5885</v>
      </c>
      <c r="E2309" t="s">
        <v>4068</v>
      </c>
      <c r="F2309" t="s">
        <v>3190</v>
      </c>
      <c r="G2309" t="s">
        <v>3191</v>
      </c>
      <c r="H2309" t="s">
        <v>54</v>
      </c>
      <c r="I2309" t="s">
        <v>3192</v>
      </c>
      <c r="J2309" t="s">
        <v>4068</v>
      </c>
      <c r="K2309" t="s">
        <v>4068</v>
      </c>
      <c r="L2309" t="s">
        <v>5883</v>
      </c>
      <c r="M2309" t="s">
        <v>3190</v>
      </c>
      <c r="N2309" t="s">
        <v>3191</v>
      </c>
      <c r="O2309" t="s">
        <v>54</v>
      </c>
      <c r="P2309" t="s">
        <v>3192</v>
      </c>
      <c r="Q2309" t="s">
        <v>3289</v>
      </c>
      <c r="R2309" t="s">
        <v>2737</v>
      </c>
    </row>
    <row r="2310" spans="1:18" x14ac:dyDescent="0.25">
      <c r="A2310" s="28" t="str">
        <f t="shared" si="36"/>
        <v>00379526Walton-Verona ISD16 School RdWaltonKY41094</v>
      </c>
      <c r="B2310" s="29" t="s">
        <v>8225</v>
      </c>
      <c r="C2310" t="s">
        <v>3215</v>
      </c>
      <c r="D2310" t="s">
        <v>5887</v>
      </c>
      <c r="E2310" t="s">
        <v>4068</v>
      </c>
      <c r="F2310" t="s">
        <v>3190</v>
      </c>
      <c r="G2310" t="s">
        <v>3191</v>
      </c>
      <c r="H2310" t="s">
        <v>54</v>
      </c>
      <c r="I2310" t="s">
        <v>3192</v>
      </c>
      <c r="J2310" t="s">
        <v>4068</v>
      </c>
      <c r="K2310" t="s">
        <v>4068</v>
      </c>
      <c r="L2310" t="s">
        <v>5883</v>
      </c>
      <c r="M2310" t="s">
        <v>3190</v>
      </c>
      <c r="N2310" t="s">
        <v>3191</v>
      </c>
      <c r="O2310" t="s">
        <v>54</v>
      </c>
      <c r="P2310" t="s">
        <v>3192</v>
      </c>
      <c r="Q2310" t="s">
        <v>3289</v>
      </c>
      <c r="R2310" t="s">
        <v>2737</v>
      </c>
    </row>
    <row r="2311" spans="1:18" x14ac:dyDescent="0.25">
      <c r="A2311" s="28" t="str">
        <f t="shared" si="36"/>
        <v>00379526Walton-Verona ISD32 School RdWaltonKY41094</v>
      </c>
      <c r="B2311" s="29" t="s">
        <v>8225</v>
      </c>
      <c r="C2311" t="s">
        <v>3215</v>
      </c>
      <c r="D2311" t="s">
        <v>5888</v>
      </c>
      <c r="E2311" t="s">
        <v>4068</v>
      </c>
      <c r="F2311" t="s">
        <v>5176</v>
      </c>
      <c r="G2311" t="s">
        <v>3191</v>
      </c>
      <c r="H2311" t="s">
        <v>54</v>
      </c>
      <c r="I2311" t="s">
        <v>3192</v>
      </c>
      <c r="J2311" t="s">
        <v>5175</v>
      </c>
      <c r="K2311" t="s">
        <v>4068</v>
      </c>
      <c r="L2311" t="s">
        <v>5883</v>
      </c>
      <c r="M2311" t="s">
        <v>3190</v>
      </c>
      <c r="N2311" t="s">
        <v>3191</v>
      </c>
      <c r="O2311" t="s">
        <v>54</v>
      </c>
      <c r="P2311" t="s">
        <v>3192</v>
      </c>
      <c r="Q2311" t="s">
        <v>3289</v>
      </c>
      <c r="R2311" t="s">
        <v>2737</v>
      </c>
    </row>
    <row r="2312" spans="1:18" x14ac:dyDescent="0.25">
      <c r="A2312" s="28" t="str">
        <f t="shared" si="36"/>
        <v>00379526Walton-Verona ISD32 School RdWaltonKY41094</v>
      </c>
      <c r="B2312" s="29" t="s">
        <v>8225</v>
      </c>
      <c r="C2312" t="s">
        <v>3215</v>
      </c>
      <c r="D2312" t="s">
        <v>5889</v>
      </c>
      <c r="E2312" t="s">
        <v>4068</v>
      </c>
      <c r="F2312" t="s">
        <v>5176</v>
      </c>
      <c r="G2312" t="s">
        <v>3191</v>
      </c>
      <c r="H2312" t="s">
        <v>54</v>
      </c>
      <c r="I2312" t="s">
        <v>3192</v>
      </c>
      <c r="J2312" t="s">
        <v>5175</v>
      </c>
      <c r="K2312" t="s">
        <v>4068</v>
      </c>
      <c r="L2312" t="s">
        <v>5883</v>
      </c>
      <c r="M2312" t="s">
        <v>3190</v>
      </c>
      <c r="N2312" t="s">
        <v>3191</v>
      </c>
      <c r="O2312" t="s">
        <v>54</v>
      </c>
      <c r="P2312" t="s">
        <v>3192</v>
      </c>
      <c r="Q2312" t="s">
        <v>3289</v>
      </c>
      <c r="R2312" t="s">
        <v>2737</v>
      </c>
    </row>
    <row r="2313" spans="1:18" x14ac:dyDescent="0.25">
      <c r="A2313" s="28" t="str">
        <f t="shared" si="36"/>
        <v>00396847Warren Co School District1022 W Main AveBowling GreenKY42101</v>
      </c>
      <c r="B2313" s="29" t="s">
        <v>8225</v>
      </c>
      <c r="C2313" t="s">
        <v>3215</v>
      </c>
      <c r="D2313" t="s">
        <v>8114</v>
      </c>
      <c r="E2313" t="s">
        <v>2743</v>
      </c>
      <c r="F2313" t="s">
        <v>5185</v>
      </c>
      <c r="G2313" t="s">
        <v>267</v>
      </c>
      <c r="H2313" t="s">
        <v>54</v>
      </c>
      <c r="I2313" t="s">
        <v>268</v>
      </c>
      <c r="J2313" t="s">
        <v>5184</v>
      </c>
      <c r="K2313" t="s">
        <v>2743</v>
      </c>
      <c r="L2313" t="s">
        <v>8100</v>
      </c>
      <c r="M2313" t="s">
        <v>5328</v>
      </c>
      <c r="N2313" t="s">
        <v>267</v>
      </c>
      <c r="O2313" t="s">
        <v>54</v>
      </c>
      <c r="P2313" t="s">
        <v>3595</v>
      </c>
      <c r="Q2313" t="s">
        <v>3236</v>
      </c>
      <c r="R2313" t="s">
        <v>2742</v>
      </c>
    </row>
    <row r="2314" spans="1:18" x14ac:dyDescent="0.25">
      <c r="A2314" s="28" t="str">
        <f t="shared" si="36"/>
        <v>00396847Warren Co School District830 Cumberland Trace RdBowling GreenKY42103</v>
      </c>
      <c r="B2314" s="29" t="s">
        <v>8225</v>
      </c>
      <c r="C2314" t="s">
        <v>3215</v>
      </c>
      <c r="D2314" t="s">
        <v>8119</v>
      </c>
      <c r="E2314" t="s">
        <v>2743</v>
      </c>
      <c r="F2314" t="s">
        <v>2756</v>
      </c>
      <c r="G2314" t="s">
        <v>267</v>
      </c>
      <c r="H2314" t="s">
        <v>54</v>
      </c>
      <c r="I2314" t="s">
        <v>275</v>
      </c>
      <c r="J2314" t="s">
        <v>2755</v>
      </c>
      <c r="K2314" t="s">
        <v>2743</v>
      </c>
      <c r="L2314" t="s">
        <v>8100</v>
      </c>
      <c r="M2314" t="s">
        <v>5328</v>
      </c>
      <c r="N2314" t="s">
        <v>267</v>
      </c>
      <c r="O2314" t="s">
        <v>54</v>
      </c>
      <c r="P2314" t="s">
        <v>3595</v>
      </c>
      <c r="Q2314" t="s">
        <v>3236</v>
      </c>
      <c r="R2314" t="s">
        <v>2742</v>
      </c>
    </row>
    <row r="2315" spans="1:18" x14ac:dyDescent="0.25">
      <c r="A2315" s="28" t="str">
        <f t="shared" si="36"/>
        <v>00396847Warren Co School District274 Cypress Wood WayBowling GreenKY42104</v>
      </c>
      <c r="B2315" s="29" t="s">
        <v>8225</v>
      </c>
      <c r="C2315" t="s">
        <v>3215</v>
      </c>
      <c r="D2315" t="s">
        <v>8116</v>
      </c>
      <c r="E2315" t="s">
        <v>2743</v>
      </c>
      <c r="F2315" t="s">
        <v>8118</v>
      </c>
      <c r="G2315" t="s">
        <v>267</v>
      </c>
      <c r="H2315" t="s">
        <v>54</v>
      </c>
      <c r="I2315" t="s">
        <v>279</v>
      </c>
      <c r="J2315" t="s">
        <v>8117</v>
      </c>
      <c r="K2315" t="s">
        <v>2743</v>
      </c>
      <c r="L2315" t="s">
        <v>8100</v>
      </c>
      <c r="M2315" t="s">
        <v>5328</v>
      </c>
      <c r="N2315" t="s">
        <v>267</v>
      </c>
      <c r="O2315" t="s">
        <v>54</v>
      </c>
      <c r="P2315" t="s">
        <v>3595</v>
      </c>
      <c r="Q2315" t="s">
        <v>3236</v>
      </c>
      <c r="R2315" t="s">
        <v>2742</v>
      </c>
    </row>
    <row r="2316" spans="1:18" x14ac:dyDescent="0.25">
      <c r="A2316" s="28" t="str">
        <f t="shared" si="36"/>
        <v>00396847Warren Co School District704 Cypress Wood LnBowling GreenKY42104</v>
      </c>
      <c r="B2316" s="29" t="s">
        <v>8225</v>
      </c>
      <c r="C2316" t="s">
        <v>3215</v>
      </c>
      <c r="D2316" t="s">
        <v>8122</v>
      </c>
      <c r="E2316" t="s">
        <v>2743</v>
      </c>
      <c r="F2316" t="s">
        <v>5225</v>
      </c>
      <c r="G2316" t="s">
        <v>267</v>
      </c>
      <c r="H2316" t="s">
        <v>54</v>
      </c>
      <c r="I2316" t="s">
        <v>279</v>
      </c>
      <c r="J2316" t="s">
        <v>5224</v>
      </c>
      <c r="K2316" t="s">
        <v>2743</v>
      </c>
      <c r="L2316" t="s">
        <v>8100</v>
      </c>
      <c r="M2316" t="s">
        <v>5328</v>
      </c>
      <c r="N2316" t="s">
        <v>267</v>
      </c>
      <c r="O2316" t="s">
        <v>54</v>
      </c>
      <c r="P2316" t="s">
        <v>3595</v>
      </c>
      <c r="Q2316" t="s">
        <v>3236</v>
      </c>
      <c r="R2316" t="s">
        <v>2742</v>
      </c>
    </row>
    <row r="2317" spans="1:18" x14ac:dyDescent="0.25">
      <c r="A2317" s="28" t="str">
        <f t="shared" si="36"/>
        <v>00396847Warren Co School District1808 Loop StBowling GreenKY42101</v>
      </c>
      <c r="B2317" s="29" t="s">
        <v>8225</v>
      </c>
      <c r="C2317" t="s">
        <v>3215</v>
      </c>
      <c r="D2317" t="s">
        <v>8105</v>
      </c>
      <c r="E2317" t="s">
        <v>2743</v>
      </c>
      <c r="F2317" t="s">
        <v>5205</v>
      </c>
      <c r="G2317" t="s">
        <v>267</v>
      </c>
      <c r="H2317" t="s">
        <v>54</v>
      </c>
      <c r="I2317" t="s">
        <v>268</v>
      </c>
      <c r="J2317" t="s">
        <v>5204</v>
      </c>
      <c r="K2317" t="s">
        <v>2743</v>
      </c>
      <c r="L2317" t="s">
        <v>8100</v>
      </c>
      <c r="M2317" t="s">
        <v>5328</v>
      </c>
      <c r="N2317" t="s">
        <v>267</v>
      </c>
      <c r="O2317" t="s">
        <v>54</v>
      </c>
      <c r="P2317" t="s">
        <v>3595</v>
      </c>
      <c r="Q2317" t="s">
        <v>3236</v>
      </c>
      <c r="R2317" t="s">
        <v>2742</v>
      </c>
    </row>
    <row r="2318" spans="1:18" x14ac:dyDescent="0.25">
      <c r="A2318" s="28" t="str">
        <f t="shared" si="36"/>
        <v>00396847Warren Co School District5065 Scottsville RdBowling GreenKY42104</v>
      </c>
      <c r="B2318" s="29" t="s">
        <v>8225</v>
      </c>
      <c r="C2318" t="s">
        <v>3215</v>
      </c>
      <c r="D2318" t="s">
        <v>8112</v>
      </c>
      <c r="E2318" t="s">
        <v>2743</v>
      </c>
      <c r="F2318" t="s">
        <v>5219</v>
      </c>
      <c r="G2318" t="s">
        <v>267</v>
      </c>
      <c r="H2318" t="s">
        <v>54</v>
      </c>
      <c r="I2318" t="s">
        <v>279</v>
      </c>
      <c r="J2318" t="s">
        <v>5218</v>
      </c>
      <c r="K2318" t="s">
        <v>2743</v>
      </c>
      <c r="L2318" t="s">
        <v>8100</v>
      </c>
      <c r="M2318" t="s">
        <v>5328</v>
      </c>
      <c r="N2318" t="s">
        <v>267</v>
      </c>
      <c r="O2318" t="s">
        <v>54</v>
      </c>
      <c r="P2318" t="s">
        <v>3595</v>
      </c>
      <c r="Q2318" t="s">
        <v>3236</v>
      </c>
      <c r="R2318" t="s">
        <v>2742</v>
      </c>
    </row>
    <row r="2319" spans="1:18" x14ac:dyDescent="0.25">
      <c r="A2319" s="28" t="str">
        <f t="shared" si="36"/>
        <v>00396847Warren Co School District2565 Russellville RdBowling GreenKY42101</v>
      </c>
      <c r="B2319" s="29" t="s">
        <v>8225</v>
      </c>
      <c r="C2319" t="s">
        <v>3215</v>
      </c>
      <c r="D2319" t="s">
        <v>8102</v>
      </c>
      <c r="E2319" t="s">
        <v>2743</v>
      </c>
      <c r="F2319" t="s">
        <v>5222</v>
      </c>
      <c r="G2319" t="s">
        <v>267</v>
      </c>
      <c r="H2319" t="s">
        <v>54</v>
      </c>
      <c r="I2319" t="s">
        <v>268</v>
      </c>
      <c r="J2319" t="s">
        <v>5221</v>
      </c>
      <c r="K2319" t="s">
        <v>2743</v>
      </c>
      <c r="L2319" t="s">
        <v>8100</v>
      </c>
      <c r="M2319" t="s">
        <v>5328</v>
      </c>
      <c r="N2319" t="s">
        <v>267</v>
      </c>
      <c r="O2319" t="s">
        <v>54</v>
      </c>
      <c r="P2319" t="s">
        <v>3595</v>
      </c>
      <c r="Q2319" t="s">
        <v>3236</v>
      </c>
      <c r="R2319" t="s">
        <v>2742</v>
      </c>
    </row>
    <row r="2320" spans="1:18" x14ac:dyDescent="0.25">
      <c r="A2320" s="28" t="str">
        <f t="shared" si="36"/>
        <v>00396847Warren Co School District877 Jackson StBowling GreenKY42101</v>
      </c>
      <c r="B2320" s="29" t="s">
        <v>8225</v>
      </c>
      <c r="C2320" t="s">
        <v>3215</v>
      </c>
      <c r="D2320" t="s">
        <v>8107</v>
      </c>
      <c r="E2320" t="s">
        <v>2743</v>
      </c>
      <c r="F2320" t="s">
        <v>5194</v>
      </c>
      <c r="G2320" t="s">
        <v>267</v>
      </c>
      <c r="H2320" t="s">
        <v>54</v>
      </c>
      <c r="I2320" t="s">
        <v>268</v>
      </c>
      <c r="J2320" t="s">
        <v>5201</v>
      </c>
      <c r="K2320" t="s">
        <v>2743</v>
      </c>
      <c r="L2320" t="s">
        <v>8100</v>
      </c>
      <c r="M2320" t="s">
        <v>5328</v>
      </c>
      <c r="N2320" t="s">
        <v>267</v>
      </c>
      <c r="O2320" t="s">
        <v>54</v>
      </c>
      <c r="P2320" t="s">
        <v>3595</v>
      </c>
      <c r="Q2320" t="s">
        <v>3236</v>
      </c>
      <c r="R2320" t="s">
        <v>2742</v>
      </c>
    </row>
    <row r="2321" spans="1:18" x14ac:dyDescent="0.25">
      <c r="A2321" s="28" t="str">
        <f t="shared" si="36"/>
        <v>11815840Jody Richards Elem School2100 Elrod RdBowling GreenKY42104</v>
      </c>
      <c r="B2321" s="29" t="s">
        <v>8225</v>
      </c>
      <c r="C2321" t="s">
        <v>3215</v>
      </c>
      <c r="D2321" t="s">
        <v>5513</v>
      </c>
      <c r="E2321" t="s">
        <v>2743</v>
      </c>
      <c r="F2321" t="s">
        <v>2759</v>
      </c>
      <c r="G2321" t="s">
        <v>267</v>
      </c>
      <c r="H2321" t="s">
        <v>54</v>
      </c>
      <c r="I2321" t="s">
        <v>279</v>
      </c>
      <c r="J2321" t="s">
        <v>2758</v>
      </c>
      <c r="K2321" t="s">
        <v>2758</v>
      </c>
      <c r="L2321" t="s">
        <v>5514</v>
      </c>
      <c r="M2321" t="s">
        <v>2759</v>
      </c>
      <c r="N2321" t="s">
        <v>267</v>
      </c>
      <c r="O2321" t="s">
        <v>54</v>
      </c>
      <c r="P2321" t="s">
        <v>279</v>
      </c>
      <c r="Q2321" t="s">
        <v>3236</v>
      </c>
      <c r="R2321" t="s">
        <v>2757</v>
      </c>
    </row>
    <row r="2322" spans="1:18" x14ac:dyDescent="0.25">
      <c r="A2322" s="28" t="str">
        <f t="shared" si="36"/>
        <v>00396847Warren Co School District877 Jackson StBowling GreenKY42101</v>
      </c>
      <c r="B2322" s="29" t="s">
        <v>8225</v>
      </c>
      <c r="C2322" t="s">
        <v>3215</v>
      </c>
      <c r="D2322" t="s">
        <v>8113</v>
      </c>
      <c r="E2322" t="s">
        <v>2743</v>
      </c>
      <c r="F2322" t="s">
        <v>5194</v>
      </c>
      <c r="G2322" t="s">
        <v>267</v>
      </c>
      <c r="H2322" t="s">
        <v>54</v>
      </c>
      <c r="I2322" t="s">
        <v>268</v>
      </c>
      <c r="J2322" t="s">
        <v>5193</v>
      </c>
      <c r="K2322" t="s">
        <v>2743</v>
      </c>
      <c r="L2322" t="s">
        <v>8100</v>
      </c>
      <c r="M2322" t="s">
        <v>5328</v>
      </c>
      <c r="N2322" t="s">
        <v>267</v>
      </c>
      <c r="O2322" t="s">
        <v>54</v>
      </c>
      <c r="P2322" t="s">
        <v>3595</v>
      </c>
      <c r="Q2322" t="s">
        <v>3236</v>
      </c>
      <c r="R2322" t="s">
        <v>2742</v>
      </c>
    </row>
    <row r="2323" spans="1:18" x14ac:dyDescent="0.25">
      <c r="A2323" s="28" t="str">
        <f t="shared" si="36"/>
        <v>00396847Warren Co School District2494 Church StBowling GreenKY42159</v>
      </c>
      <c r="B2323" s="29" t="s">
        <v>8225</v>
      </c>
      <c r="C2323" t="s">
        <v>3215</v>
      </c>
      <c r="D2323" t="s">
        <v>8125</v>
      </c>
      <c r="E2323" t="s">
        <v>2743</v>
      </c>
      <c r="F2323" t="s">
        <v>2768</v>
      </c>
      <c r="G2323" t="s">
        <v>267</v>
      </c>
      <c r="H2323" t="s">
        <v>54</v>
      </c>
      <c r="I2323" t="s">
        <v>2770</v>
      </c>
      <c r="J2323" t="s">
        <v>2767</v>
      </c>
      <c r="K2323" t="s">
        <v>2743</v>
      </c>
      <c r="L2323" t="s">
        <v>8100</v>
      </c>
      <c r="M2323" t="s">
        <v>5328</v>
      </c>
      <c r="N2323" t="s">
        <v>2769</v>
      </c>
      <c r="O2323" t="s">
        <v>54</v>
      </c>
      <c r="P2323" t="s">
        <v>3595</v>
      </c>
      <c r="Q2323" t="s">
        <v>3236</v>
      </c>
      <c r="R2323" t="s">
        <v>2742</v>
      </c>
    </row>
    <row r="2324" spans="1:18" x14ac:dyDescent="0.25">
      <c r="A2324" s="28" t="str">
        <f t="shared" si="36"/>
        <v>00396847Warren Co School District2650 Plano RdBowling GreenKY42104</v>
      </c>
      <c r="B2324" s="29" t="s">
        <v>8225</v>
      </c>
      <c r="C2324" t="s">
        <v>3215</v>
      </c>
      <c r="D2324" t="s">
        <v>8101</v>
      </c>
      <c r="E2324" t="s">
        <v>2743</v>
      </c>
      <c r="F2324" t="s">
        <v>2773</v>
      </c>
      <c r="G2324" t="s">
        <v>267</v>
      </c>
      <c r="H2324" t="s">
        <v>54</v>
      </c>
      <c r="I2324" t="s">
        <v>279</v>
      </c>
      <c r="J2324" t="s">
        <v>2772</v>
      </c>
      <c r="K2324" t="s">
        <v>2743</v>
      </c>
      <c r="L2324" t="s">
        <v>8100</v>
      </c>
      <c r="M2324" t="s">
        <v>5328</v>
      </c>
      <c r="N2324" t="s">
        <v>267</v>
      </c>
      <c r="O2324" t="s">
        <v>54</v>
      </c>
      <c r="P2324" t="s">
        <v>3595</v>
      </c>
      <c r="Q2324" t="s">
        <v>3236</v>
      </c>
      <c r="R2324" t="s">
        <v>2742</v>
      </c>
    </row>
    <row r="2325" spans="1:18" x14ac:dyDescent="0.25">
      <c r="A2325" s="28" t="str">
        <f t="shared" si="36"/>
        <v>00396847Warren Co School District530 Richpond RdBowling GreenKY42104</v>
      </c>
      <c r="B2325" s="29" t="s">
        <v>8225</v>
      </c>
      <c r="C2325" t="s">
        <v>3215</v>
      </c>
      <c r="D2325" t="s">
        <v>8099</v>
      </c>
      <c r="E2325" t="s">
        <v>2743</v>
      </c>
      <c r="F2325" t="s">
        <v>2775</v>
      </c>
      <c r="G2325" t="s">
        <v>267</v>
      </c>
      <c r="H2325" t="s">
        <v>54</v>
      </c>
      <c r="I2325" t="s">
        <v>279</v>
      </c>
      <c r="J2325" t="s">
        <v>5181</v>
      </c>
      <c r="K2325" t="s">
        <v>2743</v>
      </c>
      <c r="L2325" t="s">
        <v>8100</v>
      </c>
      <c r="M2325" t="s">
        <v>5328</v>
      </c>
      <c r="N2325" t="s">
        <v>267</v>
      </c>
      <c r="O2325" t="s">
        <v>54</v>
      </c>
      <c r="P2325" t="s">
        <v>3595</v>
      </c>
      <c r="Q2325" t="s">
        <v>3236</v>
      </c>
      <c r="R2325" t="s">
        <v>2742</v>
      </c>
    </row>
    <row r="2326" spans="1:18" x14ac:dyDescent="0.25">
      <c r="A2326" s="28" t="str">
        <f t="shared" si="36"/>
        <v>00396847Warren Co School District8140 Nashville RdBowling GreenKY42101</v>
      </c>
      <c r="B2326" s="29" t="s">
        <v>8225</v>
      </c>
      <c r="C2326" t="s">
        <v>3215</v>
      </c>
      <c r="D2326" t="s">
        <v>8111</v>
      </c>
      <c r="E2326" t="s">
        <v>2743</v>
      </c>
      <c r="F2326" t="s">
        <v>5213</v>
      </c>
      <c r="G2326" t="s">
        <v>267</v>
      </c>
      <c r="H2326" t="s">
        <v>54</v>
      </c>
      <c r="I2326" t="s">
        <v>268</v>
      </c>
      <c r="J2326" t="s">
        <v>5212</v>
      </c>
      <c r="K2326" t="s">
        <v>2743</v>
      </c>
      <c r="L2326" t="s">
        <v>8100</v>
      </c>
      <c r="M2326" t="s">
        <v>5328</v>
      </c>
      <c r="N2326" t="s">
        <v>267</v>
      </c>
      <c r="O2326" t="s">
        <v>54</v>
      </c>
      <c r="P2326" t="s">
        <v>3595</v>
      </c>
      <c r="Q2326" t="s">
        <v>3236</v>
      </c>
      <c r="R2326" t="s">
        <v>2742</v>
      </c>
    </row>
    <row r="2327" spans="1:18" x14ac:dyDescent="0.25">
      <c r="A2327" s="28" t="str">
        <f t="shared" si="36"/>
        <v>00396847Warren Co School District295 Richpond RdBowling GreenKY42104</v>
      </c>
      <c r="B2327" s="29" t="s">
        <v>8225</v>
      </c>
      <c r="C2327" t="s">
        <v>3215</v>
      </c>
      <c r="D2327" t="s">
        <v>8108</v>
      </c>
      <c r="E2327" t="s">
        <v>2743</v>
      </c>
      <c r="F2327" t="s">
        <v>5188</v>
      </c>
      <c r="G2327" t="s">
        <v>267</v>
      </c>
      <c r="H2327" t="s">
        <v>54</v>
      </c>
      <c r="I2327" t="s">
        <v>279</v>
      </c>
      <c r="J2327" t="s">
        <v>5187</v>
      </c>
      <c r="K2327" t="s">
        <v>2743</v>
      </c>
      <c r="L2327" t="s">
        <v>8100</v>
      </c>
      <c r="M2327" t="s">
        <v>5328</v>
      </c>
      <c r="N2327" t="s">
        <v>267</v>
      </c>
      <c r="O2327" t="s">
        <v>54</v>
      </c>
      <c r="P2327" t="s">
        <v>3595</v>
      </c>
      <c r="Q2327" t="s">
        <v>3236</v>
      </c>
      <c r="R2327" t="s">
        <v>2742</v>
      </c>
    </row>
    <row r="2328" spans="1:18" x14ac:dyDescent="0.25">
      <c r="A2328" s="28" t="str">
        <f t="shared" si="36"/>
        <v>00396847Warren Co School District559 Morgantown RdBowling GreenKY42101</v>
      </c>
      <c r="B2328" s="29" t="s">
        <v>8225</v>
      </c>
      <c r="C2328" t="s">
        <v>3215</v>
      </c>
      <c r="D2328" t="s">
        <v>8104</v>
      </c>
      <c r="E2328" t="s">
        <v>2743</v>
      </c>
      <c r="F2328" t="s">
        <v>5198</v>
      </c>
      <c r="G2328" t="s">
        <v>267</v>
      </c>
      <c r="H2328" t="s">
        <v>54</v>
      </c>
      <c r="I2328" t="s">
        <v>268</v>
      </c>
      <c r="J2328" t="s">
        <v>5197</v>
      </c>
      <c r="K2328" t="s">
        <v>2743</v>
      </c>
      <c r="L2328" t="s">
        <v>8100</v>
      </c>
      <c r="M2328" t="s">
        <v>5328</v>
      </c>
      <c r="N2328" t="s">
        <v>267</v>
      </c>
      <c r="O2328" t="s">
        <v>54</v>
      </c>
      <c r="P2328" t="s">
        <v>3595</v>
      </c>
      <c r="Q2328" t="s">
        <v>3236</v>
      </c>
      <c r="R2328" t="s">
        <v>2742</v>
      </c>
    </row>
    <row r="2329" spans="1:18" x14ac:dyDescent="0.25">
      <c r="A2329" s="28" t="str">
        <f t="shared" si="36"/>
        <v>00396847Warren Co School District365 Technology WayBowling GreenKY42101</v>
      </c>
      <c r="B2329" s="29" t="s">
        <v>8225</v>
      </c>
      <c r="C2329" t="s">
        <v>3215</v>
      </c>
      <c r="D2329" t="s">
        <v>8110</v>
      </c>
      <c r="E2329" t="s">
        <v>2743</v>
      </c>
      <c r="F2329" t="s">
        <v>5191</v>
      </c>
      <c r="G2329" t="s">
        <v>267</v>
      </c>
      <c r="H2329" t="s">
        <v>54</v>
      </c>
      <c r="I2329" t="s">
        <v>268</v>
      </c>
      <c r="J2329" t="s">
        <v>5190</v>
      </c>
      <c r="K2329" t="s">
        <v>2743</v>
      </c>
      <c r="L2329" t="s">
        <v>8100</v>
      </c>
      <c r="M2329" t="s">
        <v>5328</v>
      </c>
      <c r="N2329" t="s">
        <v>267</v>
      </c>
      <c r="O2329" t="s">
        <v>54</v>
      </c>
      <c r="P2329" t="s">
        <v>3595</v>
      </c>
      <c r="Q2329" t="s">
        <v>3236</v>
      </c>
      <c r="R2329" t="s">
        <v>2742</v>
      </c>
    </row>
    <row r="2330" spans="1:18" x14ac:dyDescent="0.25">
      <c r="A2330" s="28" t="str">
        <f t="shared" si="36"/>
        <v>00396847Warren Co School District877 Jackson StBowling GreenKY42101</v>
      </c>
      <c r="B2330" s="29" t="s">
        <v>8225</v>
      </c>
      <c r="C2330" t="s">
        <v>3215</v>
      </c>
      <c r="D2330" t="s">
        <v>8106</v>
      </c>
      <c r="E2330" t="s">
        <v>2743</v>
      </c>
      <c r="F2330" t="s">
        <v>5194</v>
      </c>
      <c r="G2330" t="s">
        <v>267</v>
      </c>
      <c r="H2330" t="s">
        <v>54</v>
      </c>
      <c r="I2330" t="s">
        <v>268</v>
      </c>
      <c r="J2330" t="s">
        <v>5210</v>
      </c>
      <c r="K2330" t="s">
        <v>2743</v>
      </c>
      <c r="L2330" t="s">
        <v>8100</v>
      </c>
      <c r="M2330" t="s">
        <v>5328</v>
      </c>
      <c r="N2330" t="s">
        <v>267</v>
      </c>
      <c r="O2330" t="s">
        <v>54</v>
      </c>
      <c r="P2330" t="s">
        <v>3595</v>
      </c>
      <c r="Q2330" t="s">
        <v>3236</v>
      </c>
      <c r="R2330" t="s">
        <v>2742</v>
      </c>
    </row>
    <row r="2331" spans="1:18" x14ac:dyDescent="0.25">
      <c r="A2331" s="28" t="str">
        <f t="shared" si="36"/>
        <v>00396847Warren Co School DistrictPo Box 51810Bowling GreenKY42102</v>
      </c>
      <c r="B2331" s="29" t="s">
        <v>8225</v>
      </c>
      <c r="C2331" t="s">
        <v>3215</v>
      </c>
      <c r="D2331" t="s">
        <v>8115</v>
      </c>
      <c r="E2331" t="s">
        <v>2743</v>
      </c>
      <c r="F2331" t="s">
        <v>5328</v>
      </c>
      <c r="G2331" t="s">
        <v>267</v>
      </c>
      <c r="H2331" t="s">
        <v>54</v>
      </c>
      <c r="I2331" t="s">
        <v>3595</v>
      </c>
      <c r="J2331" t="s">
        <v>2743</v>
      </c>
      <c r="K2331" t="s">
        <v>2743</v>
      </c>
      <c r="L2331" t="s">
        <v>8100</v>
      </c>
      <c r="M2331" t="s">
        <v>5328</v>
      </c>
      <c r="N2331" t="s">
        <v>267</v>
      </c>
      <c r="O2331" t="s">
        <v>54</v>
      </c>
      <c r="P2331" t="s">
        <v>3595</v>
      </c>
      <c r="Q2331" t="s">
        <v>3236</v>
      </c>
      <c r="R2331" t="s">
        <v>2742</v>
      </c>
    </row>
    <row r="2332" spans="1:18" x14ac:dyDescent="0.25">
      <c r="A2332" s="28" t="str">
        <f t="shared" si="36"/>
        <v>00396847Warren Co School DistrictPo Box 51810Bowling GreenKY42102</v>
      </c>
      <c r="B2332" s="29" t="s">
        <v>8225</v>
      </c>
      <c r="C2332" t="s">
        <v>3215</v>
      </c>
      <c r="D2332" t="s">
        <v>8120</v>
      </c>
      <c r="E2332" t="s">
        <v>2743</v>
      </c>
      <c r="F2332" t="s">
        <v>5328</v>
      </c>
      <c r="G2332" t="s">
        <v>267</v>
      </c>
      <c r="H2332" t="s">
        <v>54</v>
      </c>
      <c r="I2332" t="s">
        <v>3595</v>
      </c>
      <c r="J2332" t="s">
        <v>2743</v>
      </c>
      <c r="K2332" t="s">
        <v>2743</v>
      </c>
      <c r="L2332" t="s">
        <v>8100</v>
      </c>
      <c r="M2332" t="s">
        <v>5328</v>
      </c>
      <c r="N2332" t="s">
        <v>267</v>
      </c>
      <c r="O2332" t="s">
        <v>54</v>
      </c>
      <c r="P2332" t="s">
        <v>3595</v>
      </c>
      <c r="Q2332" t="s">
        <v>3236</v>
      </c>
      <c r="R2332" t="s">
        <v>2742</v>
      </c>
    </row>
    <row r="2333" spans="1:18" x14ac:dyDescent="0.25">
      <c r="A2333" s="28" t="str">
        <f t="shared" si="36"/>
        <v>00396847Warren Co School DistrictPo Box 51810Bowling GreenKY42102</v>
      </c>
      <c r="B2333" s="29" t="s">
        <v>8225</v>
      </c>
      <c r="C2333" t="s">
        <v>3215</v>
      </c>
      <c r="D2333" t="s">
        <v>8121</v>
      </c>
      <c r="E2333" t="s">
        <v>2743</v>
      </c>
      <c r="F2333" t="s">
        <v>5328</v>
      </c>
      <c r="G2333" t="s">
        <v>267</v>
      </c>
      <c r="H2333" t="s">
        <v>54</v>
      </c>
      <c r="I2333" t="s">
        <v>3595</v>
      </c>
      <c r="J2333" t="s">
        <v>2743</v>
      </c>
      <c r="K2333" t="s">
        <v>2743</v>
      </c>
      <c r="L2333" t="s">
        <v>8100</v>
      </c>
      <c r="M2333" t="s">
        <v>5328</v>
      </c>
      <c r="N2333" t="s">
        <v>267</v>
      </c>
      <c r="O2333" t="s">
        <v>54</v>
      </c>
      <c r="P2333" t="s">
        <v>3595</v>
      </c>
      <c r="Q2333" t="s">
        <v>3236</v>
      </c>
      <c r="R2333" t="s">
        <v>2742</v>
      </c>
    </row>
    <row r="2334" spans="1:18" x14ac:dyDescent="0.25">
      <c r="A2334" s="28" t="str">
        <f t="shared" si="36"/>
        <v>00396847Warren Co School District6867 Louisville RdBowling GreenKY42101</v>
      </c>
      <c r="B2334" s="29" t="s">
        <v>8225</v>
      </c>
      <c r="C2334" t="s">
        <v>3215</v>
      </c>
      <c r="D2334" t="s">
        <v>8103</v>
      </c>
      <c r="E2334" t="s">
        <v>2743</v>
      </c>
      <c r="F2334" t="s">
        <v>5216</v>
      </c>
      <c r="G2334" t="s">
        <v>267</v>
      </c>
      <c r="H2334" t="s">
        <v>54</v>
      </c>
      <c r="I2334" t="s">
        <v>268</v>
      </c>
      <c r="J2334" t="s">
        <v>5215</v>
      </c>
      <c r="K2334" t="s">
        <v>2743</v>
      </c>
      <c r="L2334" t="s">
        <v>8100</v>
      </c>
      <c r="M2334" t="s">
        <v>5328</v>
      </c>
      <c r="N2334" t="s">
        <v>267</v>
      </c>
      <c r="O2334" t="s">
        <v>54</v>
      </c>
      <c r="P2334" t="s">
        <v>3595</v>
      </c>
      <c r="Q2334" t="s">
        <v>3236</v>
      </c>
      <c r="R2334" t="s">
        <v>2742</v>
      </c>
    </row>
    <row r="2335" spans="1:18" x14ac:dyDescent="0.25">
      <c r="A2335" s="28" t="str">
        <f t="shared" si="36"/>
        <v>00396847Warren Co School District7031 Louisville RdBowling GreenKY42101</v>
      </c>
      <c r="B2335" s="29" t="s">
        <v>8225</v>
      </c>
      <c r="C2335" t="s">
        <v>3215</v>
      </c>
      <c r="D2335" t="s">
        <v>8109</v>
      </c>
      <c r="E2335" t="s">
        <v>2743</v>
      </c>
      <c r="F2335" t="s">
        <v>5208</v>
      </c>
      <c r="G2335" t="s">
        <v>267</v>
      </c>
      <c r="H2335" t="s">
        <v>54</v>
      </c>
      <c r="I2335" t="s">
        <v>268</v>
      </c>
      <c r="J2335" t="s">
        <v>5207</v>
      </c>
      <c r="K2335" t="s">
        <v>2743</v>
      </c>
      <c r="L2335" t="s">
        <v>8100</v>
      </c>
      <c r="M2335" t="s">
        <v>5328</v>
      </c>
      <c r="N2335" t="s">
        <v>267</v>
      </c>
      <c r="O2335" t="s">
        <v>54</v>
      </c>
      <c r="P2335" t="s">
        <v>3595</v>
      </c>
      <c r="Q2335" t="s">
        <v>3236</v>
      </c>
      <c r="R2335" t="s">
        <v>2742</v>
      </c>
    </row>
    <row r="2336" spans="1:18" x14ac:dyDescent="0.25">
      <c r="A2336" s="28" t="str">
        <f t="shared" si="36"/>
        <v>00396847Warren Co School District1846 Loop StBowling GreenKY42101</v>
      </c>
      <c r="B2336" s="29" t="s">
        <v>8225</v>
      </c>
      <c r="C2336" t="s">
        <v>3215</v>
      </c>
      <c r="D2336" t="s">
        <v>8124</v>
      </c>
      <c r="E2336" t="s">
        <v>2743</v>
      </c>
      <c r="F2336" t="s">
        <v>2784</v>
      </c>
      <c r="G2336" t="s">
        <v>267</v>
      </c>
      <c r="H2336" t="s">
        <v>54</v>
      </c>
      <c r="I2336" t="s">
        <v>268</v>
      </c>
      <c r="J2336" t="s">
        <v>3830</v>
      </c>
      <c r="K2336" t="s">
        <v>2743</v>
      </c>
      <c r="L2336" t="s">
        <v>8100</v>
      </c>
      <c r="M2336" t="s">
        <v>5328</v>
      </c>
      <c r="N2336" t="s">
        <v>267</v>
      </c>
      <c r="O2336" t="s">
        <v>54</v>
      </c>
      <c r="P2336" t="s">
        <v>3595</v>
      </c>
      <c r="Q2336" t="s">
        <v>3236</v>
      </c>
      <c r="R2336" t="s">
        <v>2742</v>
      </c>
    </row>
    <row r="2337" spans="1:18" x14ac:dyDescent="0.25">
      <c r="A2337" s="28" t="str">
        <f t="shared" si="36"/>
        <v>03329013William H Natcher Elem School1434 Cave Mill RdBowling GreenKY42104</v>
      </c>
      <c r="B2337" s="29" t="s">
        <v>8225</v>
      </c>
      <c r="C2337" t="s">
        <v>3215</v>
      </c>
      <c r="D2337" t="s">
        <v>6105</v>
      </c>
      <c r="E2337" t="s">
        <v>2743</v>
      </c>
      <c r="F2337" t="s">
        <v>2787</v>
      </c>
      <c r="G2337" t="s">
        <v>267</v>
      </c>
      <c r="H2337" t="s">
        <v>54</v>
      </c>
      <c r="I2337" t="s">
        <v>279</v>
      </c>
      <c r="J2337" t="s">
        <v>2786</v>
      </c>
      <c r="K2337" t="s">
        <v>2786</v>
      </c>
      <c r="L2337" t="s">
        <v>6106</v>
      </c>
      <c r="M2337" t="s">
        <v>2787</v>
      </c>
      <c r="N2337" t="s">
        <v>267</v>
      </c>
      <c r="O2337" t="s">
        <v>54</v>
      </c>
      <c r="P2337" t="s">
        <v>279</v>
      </c>
      <c r="Q2337" t="s">
        <v>3236</v>
      </c>
      <c r="R2337" t="s">
        <v>2785</v>
      </c>
    </row>
    <row r="2338" spans="1:18" x14ac:dyDescent="0.25">
      <c r="A2338" s="28" t="str">
        <f t="shared" si="36"/>
        <v>03329013William H Natcher Elem School1434 Cave Mill RdBowling GreenKY42104</v>
      </c>
      <c r="B2338" s="29" t="s">
        <v>8225</v>
      </c>
      <c r="C2338" t="s">
        <v>3215</v>
      </c>
      <c r="D2338" t="s">
        <v>6107</v>
      </c>
      <c r="E2338" t="s">
        <v>2743</v>
      </c>
      <c r="F2338" t="s">
        <v>2787</v>
      </c>
      <c r="G2338" t="s">
        <v>267</v>
      </c>
      <c r="H2338" t="s">
        <v>54</v>
      </c>
      <c r="I2338" t="s">
        <v>279</v>
      </c>
      <c r="J2338" t="s">
        <v>2786</v>
      </c>
      <c r="K2338" t="s">
        <v>2786</v>
      </c>
      <c r="L2338" t="s">
        <v>6106</v>
      </c>
      <c r="M2338" t="s">
        <v>2787</v>
      </c>
      <c r="N2338" t="s">
        <v>267</v>
      </c>
      <c r="O2338" t="s">
        <v>54</v>
      </c>
      <c r="P2338" t="s">
        <v>279</v>
      </c>
      <c r="Q2338" t="s">
        <v>3236</v>
      </c>
      <c r="R2338" t="s">
        <v>2785</v>
      </c>
    </row>
    <row r="2339" spans="1:18" x14ac:dyDescent="0.25">
      <c r="A2339" s="28" t="str">
        <f t="shared" si="36"/>
        <v>00396847Warren Co School District1434 Cave Mill RdBowling GreenKY42104</v>
      </c>
      <c r="B2339" s="29" t="s">
        <v>8225</v>
      </c>
      <c r="C2339" t="s">
        <v>3215</v>
      </c>
      <c r="D2339" t="s">
        <v>8123</v>
      </c>
      <c r="E2339" t="s">
        <v>2743</v>
      </c>
      <c r="F2339" t="s">
        <v>2787</v>
      </c>
      <c r="G2339" t="s">
        <v>267</v>
      </c>
      <c r="H2339" t="s">
        <v>54</v>
      </c>
      <c r="I2339" t="s">
        <v>279</v>
      </c>
      <c r="J2339" t="s">
        <v>2786</v>
      </c>
      <c r="K2339" t="s">
        <v>2743</v>
      </c>
      <c r="L2339" t="s">
        <v>8100</v>
      </c>
      <c r="M2339" t="s">
        <v>5328</v>
      </c>
      <c r="N2339" t="s">
        <v>267</v>
      </c>
      <c r="O2339" t="s">
        <v>54</v>
      </c>
      <c r="P2339" t="s">
        <v>3595</v>
      </c>
      <c r="Q2339" t="s">
        <v>3236</v>
      </c>
      <c r="R2339" t="s">
        <v>2742</v>
      </c>
    </row>
    <row r="2340" spans="1:18" x14ac:dyDescent="0.25">
      <c r="A2340" s="28" t="str">
        <f t="shared" si="36"/>
        <v>00396988Washington Co School Dist5658 Highway 433SpringfieldKY40078</v>
      </c>
      <c r="B2340" s="29" t="s">
        <v>8225</v>
      </c>
      <c r="C2340" t="s">
        <v>3215</v>
      </c>
      <c r="D2340" t="s">
        <v>5916</v>
      </c>
      <c r="E2340" t="s">
        <v>2789</v>
      </c>
      <c r="F2340" t="s">
        <v>2792</v>
      </c>
      <c r="G2340" t="s">
        <v>2797</v>
      </c>
      <c r="H2340" t="s">
        <v>54</v>
      </c>
      <c r="I2340" t="s">
        <v>2794</v>
      </c>
      <c r="J2340" t="s">
        <v>2791</v>
      </c>
      <c r="K2340" t="s">
        <v>2789</v>
      </c>
      <c r="L2340" t="s">
        <v>5915</v>
      </c>
      <c r="M2340" t="s">
        <v>3194</v>
      </c>
      <c r="N2340" t="s">
        <v>2793</v>
      </c>
      <c r="O2340" t="s">
        <v>54</v>
      </c>
      <c r="P2340" t="s">
        <v>2798</v>
      </c>
      <c r="Q2340" t="s">
        <v>3662</v>
      </c>
      <c r="R2340" t="s">
        <v>2788</v>
      </c>
    </row>
    <row r="2341" spans="1:18" x14ac:dyDescent="0.25">
      <c r="A2341" s="28" t="str">
        <f t="shared" si="36"/>
        <v>00396988Washington Co School Dist5658 Highway 433SpringfieldKY40078</v>
      </c>
      <c r="B2341" s="29" t="s">
        <v>8225</v>
      </c>
      <c r="C2341" t="s">
        <v>3215</v>
      </c>
      <c r="D2341" t="s">
        <v>5924</v>
      </c>
      <c r="E2341" t="s">
        <v>2789</v>
      </c>
      <c r="F2341" t="s">
        <v>2792</v>
      </c>
      <c r="G2341" t="s">
        <v>2797</v>
      </c>
      <c r="H2341" t="s">
        <v>54</v>
      </c>
      <c r="I2341" t="s">
        <v>2794</v>
      </c>
      <c r="J2341" t="s">
        <v>2791</v>
      </c>
      <c r="K2341" t="s">
        <v>2789</v>
      </c>
      <c r="L2341" t="s">
        <v>5915</v>
      </c>
      <c r="M2341" t="s">
        <v>3194</v>
      </c>
      <c r="N2341" t="s">
        <v>2793</v>
      </c>
      <c r="O2341" t="s">
        <v>54</v>
      </c>
      <c r="P2341" t="s">
        <v>2798</v>
      </c>
      <c r="Q2341" t="s">
        <v>3662</v>
      </c>
      <c r="R2341" t="s">
        <v>2788</v>
      </c>
    </row>
    <row r="2342" spans="1:18" x14ac:dyDescent="0.25">
      <c r="A2342" s="28" t="str">
        <f t="shared" si="36"/>
        <v>00396988Washington Co School Dist520 Lincoln Park RdSpringfieldKY40069</v>
      </c>
      <c r="B2342" s="29" t="s">
        <v>8225</v>
      </c>
      <c r="C2342" t="s">
        <v>3215</v>
      </c>
      <c r="D2342" t="s">
        <v>5921</v>
      </c>
      <c r="E2342" t="s">
        <v>2789</v>
      </c>
      <c r="F2342" t="s">
        <v>5229</v>
      </c>
      <c r="G2342" t="s">
        <v>2797</v>
      </c>
      <c r="H2342" t="s">
        <v>54</v>
      </c>
      <c r="I2342" t="s">
        <v>2798</v>
      </c>
      <c r="J2342" t="s">
        <v>5228</v>
      </c>
      <c r="K2342" t="s">
        <v>2789</v>
      </c>
      <c r="L2342" t="s">
        <v>5915</v>
      </c>
      <c r="M2342" t="s">
        <v>3194</v>
      </c>
      <c r="N2342" t="s">
        <v>2797</v>
      </c>
      <c r="O2342" t="s">
        <v>54</v>
      </c>
      <c r="P2342" t="s">
        <v>2798</v>
      </c>
      <c r="Q2342" t="s">
        <v>3662</v>
      </c>
      <c r="R2342" t="s">
        <v>2788</v>
      </c>
    </row>
    <row r="2343" spans="1:18" x14ac:dyDescent="0.25">
      <c r="A2343" s="28" t="str">
        <f t="shared" si="36"/>
        <v>00397023Washington Co ES601 Lincoln Park RdSpringfieldKY40069</v>
      </c>
      <c r="B2343" s="29" t="s">
        <v>8225</v>
      </c>
      <c r="C2343" t="s">
        <v>3215</v>
      </c>
      <c r="D2343" t="s">
        <v>6085</v>
      </c>
      <c r="E2343" t="s">
        <v>2789</v>
      </c>
      <c r="F2343" t="s">
        <v>2796</v>
      </c>
      <c r="G2343" t="s">
        <v>2797</v>
      </c>
      <c r="H2343" t="s">
        <v>54</v>
      </c>
      <c r="I2343" t="s">
        <v>2798</v>
      </c>
      <c r="J2343" t="s">
        <v>5230</v>
      </c>
      <c r="K2343" t="s">
        <v>5230</v>
      </c>
      <c r="L2343" t="s">
        <v>6086</v>
      </c>
      <c r="M2343" t="s">
        <v>2796</v>
      </c>
      <c r="N2343" t="s">
        <v>2797</v>
      </c>
      <c r="O2343" t="s">
        <v>54</v>
      </c>
      <c r="P2343" t="s">
        <v>2798</v>
      </c>
      <c r="Q2343" t="s">
        <v>3662</v>
      </c>
      <c r="R2343" t="s">
        <v>2795</v>
      </c>
    </row>
    <row r="2344" spans="1:18" x14ac:dyDescent="0.25">
      <c r="A2344" s="28" t="str">
        <f t="shared" si="36"/>
        <v>00397023Washington Co ES601 Lincoln Park RdSpringfieldKY40069</v>
      </c>
      <c r="B2344" s="29" t="s">
        <v>8225</v>
      </c>
      <c r="C2344" t="s">
        <v>3215</v>
      </c>
      <c r="D2344" t="s">
        <v>6087</v>
      </c>
      <c r="E2344" t="s">
        <v>2789</v>
      </c>
      <c r="F2344" t="s">
        <v>2796</v>
      </c>
      <c r="G2344" t="s">
        <v>2797</v>
      </c>
      <c r="H2344" t="s">
        <v>54</v>
      </c>
      <c r="I2344" t="s">
        <v>2798</v>
      </c>
      <c r="J2344" t="s">
        <v>5230</v>
      </c>
      <c r="K2344" t="s">
        <v>5230</v>
      </c>
      <c r="L2344" t="s">
        <v>6086</v>
      </c>
      <c r="M2344" t="s">
        <v>2796</v>
      </c>
      <c r="N2344" t="s">
        <v>2797</v>
      </c>
      <c r="O2344" t="s">
        <v>54</v>
      </c>
      <c r="P2344" t="s">
        <v>2798</v>
      </c>
      <c r="Q2344" t="s">
        <v>3662</v>
      </c>
      <c r="R2344" t="s">
        <v>2795</v>
      </c>
    </row>
    <row r="2345" spans="1:18" x14ac:dyDescent="0.25">
      <c r="A2345" s="28" t="str">
        <f t="shared" si="36"/>
        <v>00396988Washington Co School Dist601 Lincoln Park RdSpringfieldKY40069</v>
      </c>
      <c r="B2345" s="29" t="s">
        <v>8225</v>
      </c>
      <c r="C2345" t="s">
        <v>3215</v>
      </c>
      <c r="D2345" t="s">
        <v>5917</v>
      </c>
      <c r="E2345" t="s">
        <v>2789</v>
      </c>
      <c r="F2345" t="s">
        <v>2796</v>
      </c>
      <c r="G2345" t="s">
        <v>2797</v>
      </c>
      <c r="H2345" t="s">
        <v>54</v>
      </c>
      <c r="I2345" t="s">
        <v>2798</v>
      </c>
      <c r="J2345" t="s">
        <v>5230</v>
      </c>
      <c r="K2345" t="s">
        <v>2789</v>
      </c>
      <c r="L2345" t="s">
        <v>5915</v>
      </c>
      <c r="M2345" t="s">
        <v>3194</v>
      </c>
      <c r="N2345" t="s">
        <v>2797</v>
      </c>
      <c r="O2345" t="s">
        <v>54</v>
      </c>
      <c r="P2345" t="s">
        <v>2798</v>
      </c>
      <c r="Q2345" t="s">
        <v>3662</v>
      </c>
      <c r="R2345" t="s">
        <v>2788</v>
      </c>
    </row>
    <row r="2346" spans="1:18" x14ac:dyDescent="0.25">
      <c r="A2346" s="28" t="str">
        <f t="shared" si="36"/>
        <v>00396988Washington Co School Dist601 Lincoln Park RdSpringfieldKY40069</v>
      </c>
      <c r="B2346" s="29" t="s">
        <v>8225</v>
      </c>
      <c r="C2346" t="s">
        <v>3215</v>
      </c>
      <c r="D2346" t="s">
        <v>5919</v>
      </c>
      <c r="E2346" t="s">
        <v>2789</v>
      </c>
      <c r="F2346" t="s">
        <v>2796</v>
      </c>
      <c r="G2346" t="s">
        <v>2797</v>
      </c>
      <c r="H2346" t="s">
        <v>54</v>
      </c>
      <c r="I2346" t="s">
        <v>2798</v>
      </c>
      <c r="J2346" t="s">
        <v>5230</v>
      </c>
      <c r="K2346" t="s">
        <v>2789</v>
      </c>
      <c r="L2346" t="s">
        <v>5915</v>
      </c>
      <c r="M2346" t="s">
        <v>3194</v>
      </c>
      <c r="N2346" t="s">
        <v>2797</v>
      </c>
      <c r="O2346" t="s">
        <v>54</v>
      </c>
      <c r="P2346" t="s">
        <v>2798</v>
      </c>
      <c r="Q2346" t="s">
        <v>3662</v>
      </c>
      <c r="R2346" t="s">
        <v>2788</v>
      </c>
    </row>
    <row r="2347" spans="1:18" x14ac:dyDescent="0.25">
      <c r="A2347" s="28" t="str">
        <f t="shared" si="36"/>
        <v>00396988Washington Co School Dist300 W Us Highway 150 BypSpringfieldKY40069</v>
      </c>
      <c r="B2347" s="29" t="s">
        <v>8225</v>
      </c>
      <c r="C2347" t="s">
        <v>3215</v>
      </c>
      <c r="D2347" t="s">
        <v>5920</v>
      </c>
      <c r="E2347" t="s">
        <v>2789</v>
      </c>
      <c r="F2347" t="s">
        <v>5227</v>
      </c>
      <c r="G2347" t="s">
        <v>2797</v>
      </c>
      <c r="H2347" t="s">
        <v>54</v>
      </c>
      <c r="I2347" t="s">
        <v>2798</v>
      </c>
      <c r="J2347" t="s">
        <v>5226</v>
      </c>
      <c r="K2347" t="s">
        <v>2789</v>
      </c>
      <c r="L2347" t="s">
        <v>5915</v>
      </c>
      <c r="M2347" t="s">
        <v>3194</v>
      </c>
      <c r="N2347" t="s">
        <v>2797</v>
      </c>
      <c r="O2347" t="s">
        <v>54</v>
      </c>
      <c r="P2347" t="s">
        <v>2798</v>
      </c>
      <c r="Q2347" t="s">
        <v>3662</v>
      </c>
      <c r="R2347" t="s">
        <v>2788</v>
      </c>
    </row>
    <row r="2348" spans="1:18" x14ac:dyDescent="0.25">
      <c r="A2348" s="28" t="str">
        <f t="shared" si="36"/>
        <v>00396988Washington Co School Dist603 Lincoln Park RdSpringfieldKY40069</v>
      </c>
      <c r="B2348" s="29" t="s">
        <v>8225</v>
      </c>
      <c r="C2348" t="s">
        <v>3215</v>
      </c>
      <c r="D2348" t="s">
        <v>5918</v>
      </c>
      <c r="E2348" t="s">
        <v>2789</v>
      </c>
      <c r="F2348" t="s">
        <v>5232</v>
      </c>
      <c r="G2348" t="s">
        <v>2797</v>
      </c>
      <c r="H2348" t="s">
        <v>54</v>
      </c>
      <c r="I2348" t="s">
        <v>2798</v>
      </c>
      <c r="J2348" t="s">
        <v>5231</v>
      </c>
      <c r="K2348" t="s">
        <v>2789</v>
      </c>
      <c r="L2348" t="s">
        <v>5915</v>
      </c>
      <c r="M2348" t="s">
        <v>3194</v>
      </c>
      <c r="N2348" t="s">
        <v>2797</v>
      </c>
      <c r="O2348" t="s">
        <v>54</v>
      </c>
      <c r="P2348" t="s">
        <v>2798</v>
      </c>
      <c r="Q2348" t="s">
        <v>3662</v>
      </c>
      <c r="R2348" t="s">
        <v>2788</v>
      </c>
    </row>
    <row r="2349" spans="1:18" x14ac:dyDescent="0.25">
      <c r="A2349" s="28" t="str">
        <f t="shared" si="36"/>
        <v>00396988Washington Co School Dist120 MacKville HlSpringfieldKY40069</v>
      </c>
      <c r="B2349" s="29" t="s">
        <v>8225</v>
      </c>
      <c r="C2349" t="s">
        <v>3215</v>
      </c>
      <c r="D2349" t="s">
        <v>5914</v>
      </c>
      <c r="E2349" t="s">
        <v>2789</v>
      </c>
      <c r="F2349" t="s">
        <v>3194</v>
      </c>
      <c r="G2349" t="s">
        <v>2797</v>
      </c>
      <c r="H2349" t="s">
        <v>54</v>
      </c>
      <c r="I2349" t="s">
        <v>2798</v>
      </c>
      <c r="J2349" t="s">
        <v>2789</v>
      </c>
      <c r="K2349" t="s">
        <v>2789</v>
      </c>
      <c r="L2349" t="s">
        <v>5915</v>
      </c>
      <c r="M2349" t="s">
        <v>3194</v>
      </c>
      <c r="N2349" t="s">
        <v>2797</v>
      </c>
      <c r="O2349" t="s">
        <v>54</v>
      </c>
      <c r="P2349" t="s">
        <v>2798</v>
      </c>
      <c r="Q2349" t="s">
        <v>3662</v>
      </c>
      <c r="R2349" t="s">
        <v>2788</v>
      </c>
    </row>
    <row r="2350" spans="1:18" x14ac:dyDescent="0.25">
      <c r="A2350" s="28" t="str">
        <f t="shared" si="36"/>
        <v>00396988Washington Co School Dist120 MacKville HlSpringfieldKY40069</v>
      </c>
      <c r="B2350" s="29" t="s">
        <v>8225</v>
      </c>
      <c r="C2350" t="s">
        <v>3215</v>
      </c>
      <c r="D2350" t="s">
        <v>5922</v>
      </c>
      <c r="E2350" t="s">
        <v>2789</v>
      </c>
      <c r="F2350" t="s">
        <v>3194</v>
      </c>
      <c r="G2350" t="s">
        <v>2797</v>
      </c>
      <c r="H2350" t="s">
        <v>54</v>
      </c>
      <c r="I2350" t="s">
        <v>2798</v>
      </c>
      <c r="J2350" t="s">
        <v>2789</v>
      </c>
      <c r="K2350" t="s">
        <v>2789</v>
      </c>
      <c r="L2350" t="s">
        <v>5915</v>
      </c>
      <c r="M2350" t="s">
        <v>3194</v>
      </c>
      <c r="N2350" t="s">
        <v>2797</v>
      </c>
      <c r="O2350" t="s">
        <v>54</v>
      </c>
      <c r="P2350" t="s">
        <v>2798</v>
      </c>
      <c r="Q2350" t="s">
        <v>3662</v>
      </c>
      <c r="R2350" t="s">
        <v>2788</v>
      </c>
    </row>
    <row r="2351" spans="1:18" x14ac:dyDescent="0.25">
      <c r="A2351" s="28" t="str">
        <f t="shared" si="36"/>
        <v>00396988Washington Co School Dist120 MacKville HlSpringfieldKY40069</v>
      </c>
      <c r="B2351" s="29" t="s">
        <v>8225</v>
      </c>
      <c r="C2351" t="s">
        <v>3215</v>
      </c>
      <c r="D2351" t="s">
        <v>5923</v>
      </c>
      <c r="E2351" t="s">
        <v>2789</v>
      </c>
      <c r="F2351" t="s">
        <v>3194</v>
      </c>
      <c r="G2351" t="s">
        <v>2797</v>
      </c>
      <c r="H2351" t="s">
        <v>54</v>
      </c>
      <c r="I2351" t="s">
        <v>2798</v>
      </c>
      <c r="J2351" t="s">
        <v>2789</v>
      </c>
      <c r="K2351" t="s">
        <v>2789</v>
      </c>
      <c r="L2351" t="s">
        <v>5915</v>
      </c>
      <c r="M2351" t="s">
        <v>3194</v>
      </c>
      <c r="N2351" t="s">
        <v>2797</v>
      </c>
      <c r="O2351" t="s">
        <v>54</v>
      </c>
      <c r="P2351" t="s">
        <v>2798</v>
      </c>
      <c r="Q2351" t="s">
        <v>3662</v>
      </c>
      <c r="R2351" t="s">
        <v>2788</v>
      </c>
    </row>
    <row r="2352" spans="1:18" x14ac:dyDescent="0.25">
      <c r="A2352" s="28" t="str">
        <f t="shared" si="36"/>
        <v>00397085Wayne Co School District278 Kenny Davis BlvdMonticelloKY42633</v>
      </c>
      <c r="B2352" s="29" t="s">
        <v>8225</v>
      </c>
      <c r="C2352" t="s">
        <v>3215</v>
      </c>
      <c r="D2352" t="s">
        <v>8027</v>
      </c>
      <c r="E2352" t="s">
        <v>2800</v>
      </c>
      <c r="F2352" t="s">
        <v>5238</v>
      </c>
      <c r="G2352" t="s">
        <v>2804</v>
      </c>
      <c r="H2352" t="s">
        <v>54</v>
      </c>
      <c r="I2352" t="s">
        <v>2805</v>
      </c>
      <c r="J2352" t="s">
        <v>5237</v>
      </c>
      <c r="K2352" t="s">
        <v>2800</v>
      </c>
      <c r="L2352" t="s">
        <v>8026</v>
      </c>
      <c r="M2352" t="s">
        <v>4520</v>
      </c>
      <c r="N2352" t="s">
        <v>2804</v>
      </c>
      <c r="O2352" t="s">
        <v>54</v>
      </c>
      <c r="P2352" t="s">
        <v>2805</v>
      </c>
      <c r="Q2352" t="s">
        <v>3234</v>
      </c>
      <c r="R2352" t="s">
        <v>2799</v>
      </c>
    </row>
    <row r="2353" spans="1:18" x14ac:dyDescent="0.25">
      <c r="A2353" s="28" t="str">
        <f t="shared" si="36"/>
        <v>00397085Wayne Co School District9000 Highway 1546MonticelloKY42633</v>
      </c>
      <c r="B2353" s="29" t="s">
        <v>8225</v>
      </c>
      <c r="C2353" t="s">
        <v>3215</v>
      </c>
      <c r="D2353" t="s">
        <v>8028</v>
      </c>
      <c r="E2353" t="s">
        <v>2800</v>
      </c>
      <c r="F2353" t="s">
        <v>5241</v>
      </c>
      <c r="G2353" t="s">
        <v>2804</v>
      </c>
      <c r="H2353" t="s">
        <v>54</v>
      </c>
      <c r="I2353" t="s">
        <v>2805</v>
      </c>
      <c r="J2353" t="s">
        <v>5240</v>
      </c>
      <c r="K2353" t="s">
        <v>2800</v>
      </c>
      <c r="L2353" t="s">
        <v>8026</v>
      </c>
      <c r="M2353" t="s">
        <v>4520</v>
      </c>
      <c r="N2353" t="s">
        <v>2804</v>
      </c>
      <c r="O2353" t="s">
        <v>54</v>
      </c>
      <c r="P2353" t="s">
        <v>2805</v>
      </c>
      <c r="Q2353" t="s">
        <v>3234</v>
      </c>
      <c r="R2353" t="s">
        <v>2799</v>
      </c>
    </row>
    <row r="2354" spans="1:18" x14ac:dyDescent="0.25">
      <c r="A2354" s="28" t="str">
        <f t="shared" si="36"/>
        <v>00397085Wayne Co School District160 College StMonticelloKY42633</v>
      </c>
      <c r="B2354" s="29" t="s">
        <v>8225</v>
      </c>
      <c r="C2354" t="s">
        <v>3215</v>
      </c>
      <c r="D2354" t="s">
        <v>8034</v>
      </c>
      <c r="E2354" t="s">
        <v>2800</v>
      </c>
      <c r="F2354" t="s">
        <v>3637</v>
      </c>
      <c r="G2354" t="s">
        <v>2804</v>
      </c>
      <c r="H2354" t="s">
        <v>54</v>
      </c>
      <c r="I2354" t="s">
        <v>2805</v>
      </c>
      <c r="J2354" t="s">
        <v>3636</v>
      </c>
      <c r="K2354" t="s">
        <v>2800</v>
      </c>
      <c r="L2354" t="s">
        <v>8026</v>
      </c>
      <c r="M2354" t="s">
        <v>4520</v>
      </c>
      <c r="N2354" t="s">
        <v>2804</v>
      </c>
      <c r="O2354" t="s">
        <v>54</v>
      </c>
      <c r="P2354" t="s">
        <v>2805</v>
      </c>
      <c r="Q2354" t="s">
        <v>3234</v>
      </c>
      <c r="R2354" t="s">
        <v>2799</v>
      </c>
    </row>
    <row r="2355" spans="1:18" x14ac:dyDescent="0.25">
      <c r="A2355" s="28" t="str">
        <f t="shared" si="36"/>
        <v>00397085Wayne Co School District1080 S Main StMonticelloKY42633</v>
      </c>
      <c r="B2355" s="29" t="s">
        <v>8225</v>
      </c>
      <c r="C2355" t="s">
        <v>3215</v>
      </c>
      <c r="D2355" t="s">
        <v>8035</v>
      </c>
      <c r="E2355" t="s">
        <v>2800</v>
      </c>
      <c r="F2355" t="s">
        <v>2803</v>
      </c>
      <c r="G2355" t="s">
        <v>2804</v>
      </c>
      <c r="H2355" t="s">
        <v>54</v>
      </c>
      <c r="I2355" t="s">
        <v>2805</v>
      </c>
      <c r="J2355" t="s">
        <v>2802</v>
      </c>
      <c r="K2355" t="s">
        <v>2800</v>
      </c>
      <c r="L2355" t="s">
        <v>8026</v>
      </c>
      <c r="M2355" t="s">
        <v>4520</v>
      </c>
      <c r="N2355" t="s">
        <v>2804</v>
      </c>
      <c r="O2355" t="s">
        <v>54</v>
      </c>
      <c r="P2355" t="s">
        <v>2805</v>
      </c>
      <c r="Q2355" t="s">
        <v>3234</v>
      </c>
      <c r="R2355" t="s">
        <v>2799</v>
      </c>
    </row>
    <row r="2356" spans="1:18" x14ac:dyDescent="0.25">
      <c r="A2356" s="28" t="str">
        <f t="shared" si="36"/>
        <v>02477277Walker Early Learning Center1080 S Main StMonticelloKY42633</v>
      </c>
      <c r="B2356" s="29" t="s">
        <v>8225</v>
      </c>
      <c r="C2356" t="s">
        <v>3215</v>
      </c>
      <c r="D2356" t="s">
        <v>5765</v>
      </c>
      <c r="E2356" t="s">
        <v>2800</v>
      </c>
      <c r="F2356" t="s">
        <v>2803</v>
      </c>
      <c r="G2356" t="s">
        <v>2804</v>
      </c>
      <c r="H2356" t="s">
        <v>54</v>
      </c>
      <c r="I2356" t="s">
        <v>2805</v>
      </c>
      <c r="J2356" t="s">
        <v>2802</v>
      </c>
      <c r="K2356" t="s">
        <v>2802</v>
      </c>
      <c r="L2356" t="s">
        <v>5766</v>
      </c>
      <c r="M2356" t="s">
        <v>2803</v>
      </c>
      <c r="N2356" t="s">
        <v>2804</v>
      </c>
      <c r="O2356" t="s">
        <v>54</v>
      </c>
      <c r="P2356" t="s">
        <v>2805</v>
      </c>
      <c r="Q2356" t="s">
        <v>3234</v>
      </c>
      <c r="R2356" t="s">
        <v>2801</v>
      </c>
    </row>
    <row r="2357" spans="1:18" x14ac:dyDescent="0.25">
      <c r="A2357" s="28" t="str">
        <f t="shared" si="36"/>
        <v>02477277Walker Early Learning Center1080 S Main StMonticelloKY42633</v>
      </c>
      <c r="B2357" s="29" t="s">
        <v>8225</v>
      </c>
      <c r="C2357" t="s">
        <v>3215</v>
      </c>
      <c r="D2357" t="s">
        <v>5767</v>
      </c>
      <c r="E2357" t="s">
        <v>2800</v>
      </c>
      <c r="F2357" t="s">
        <v>2803</v>
      </c>
      <c r="G2357" t="s">
        <v>2804</v>
      </c>
      <c r="H2357" t="s">
        <v>54</v>
      </c>
      <c r="I2357" t="s">
        <v>2805</v>
      </c>
      <c r="J2357" t="s">
        <v>2802</v>
      </c>
      <c r="K2357" t="s">
        <v>2802</v>
      </c>
      <c r="L2357" t="s">
        <v>5766</v>
      </c>
      <c r="M2357" t="s">
        <v>2803</v>
      </c>
      <c r="N2357" t="s">
        <v>2804</v>
      </c>
      <c r="O2357" t="s">
        <v>54</v>
      </c>
      <c r="P2357" t="s">
        <v>2805</v>
      </c>
      <c r="Q2357" t="s">
        <v>3234</v>
      </c>
      <c r="R2357" t="s">
        <v>2801</v>
      </c>
    </row>
    <row r="2358" spans="1:18" x14ac:dyDescent="0.25">
      <c r="A2358" s="28" t="str">
        <f t="shared" si="36"/>
        <v>02477277Walker Early Learning Center1080 S Main StMonticelloKY42633</v>
      </c>
      <c r="B2358" s="29" t="s">
        <v>8225</v>
      </c>
      <c r="C2358" t="s">
        <v>3215</v>
      </c>
      <c r="D2358" t="s">
        <v>5768</v>
      </c>
      <c r="E2358" t="s">
        <v>2800</v>
      </c>
      <c r="F2358" t="s">
        <v>2803</v>
      </c>
      <c r="G2358" t="s">
        <v>2804</v>
      </c>
      <c r="H2358" t="s">
        <v>54</v>
      </c>
      <c r="I2358" t="s">
        <v>2805</v>
      </c>
      <c r="J2358" t="s">
        <v>2802</v>
      </c>
      <c r="K2358" t="s">
        <v>2802</v>
      </c>
      <c r="L2358" t="s">
        <v>5766</v>
      </c>
      <c r="M2358" t="s">
        <v>2803</v>
      </c>
      <c r="N2358" t="s">
        <v>2804</v>
      </c>
      <c r="O2358" t="s">
        <v>54</v>
      </c>
      <c r="P2358" t="s">
        <v>2805</v>
      </c>
      <c r="Q2358" t="s">
        <v>3234</v>
      </c>
      <c r="R2358" t="s">
        <v>2801</v>
      </c>
    </row>
    <row r="2359" spans="1:18" x14ac:dyDescent="0.25">
      <c r="A2359" s="28" t="str">
        <f t="shared" si="36"/>
        <v>00397085Wayne Co School District2 Kenny Davis BlvdMonticelloKY42633</v>
      </c>
      <c r="B2359" s="29" t="s">
        <v>8225</v>
      </c>
      <c r="C2359" t="s">
        <v>3215</v>
      </c>
      <c r="D2359" t="s">
        <v>8025</v>
      </c>
      <c r="E2359" t="s">
        <v>2800</v>
      </c>
      <c r="F2359" t="s">
        <v>5235</v>
      </c>
      <c r="G2359" t="s">
        <v>2804</v>
      </c>
      <c r="H2359" t="s">
        <v>54</v>
      </c>
      <c r="I2359" t="s">
        <v>2805</v>
      </c>
      <c r="J2359" t="s">
        <v>5234</v>
      </c>
      <c r="K2359" t="s">
        <v>2800</v>
      </c>
      <c r="L2359" t="s">
        <v>8026</v>
      </c>
      <c r="M2359" t="s">
        <v>4520</v>
      </c>
      <c r="N2359" t="s">
        <v>2804</v>
      </c>
      <c r="O2359" t="s">
        <v>54</v>
      </c>
      <c r="P2359" t="s">
        <v>2805</v>
      </c>
      <c r="Q2359" t="s">
        <v>3234</v>
      </c>
      <c r="R2359" t="s">
        <v>2799</v>
      </c>
    </row>
    <row r="2360" spans="1:18" x14ac:dyDescent="0.25">
      <c r="A2360" s="28" t="str">
        <f t="shared" si="36"/>
        <v>00397085Wayne Co School District150 Cardinal WayMonticelloKY42633</v>
      </c>
      <c r="B2360" s="29" t="s">
        <v>8225</v>
      </c>
      <c r="C2360" t="s">
        <v>3215</v>
      </c>
      <c r="D2360" t="s">
        <v>8030</v>
      </c>
      <c r="E2360" t="s">
        <v>2800</v>
      </c>
      <c r="F2360" t="s">
        <v>4520</v>
      </c>
      <c r="G2360" t="s">
        <v>2804</v>
      </c>
      <c r="H2360" t="s">
        <v>54</v>
      </c>
      <c r="I2360" t="s">
        <v>2805</v>
      </c>
      <c r="J2360" t="s">
        <v>2800</v>
      </c>
      <c r="K2360" t="s">
        <v>2800</v>
      </c>
      <c r="L2360" t="s">
        <v>8026</v>
      </c>
      <c r="M2360" t="s">
        <v>4520</v>
      </c>
      <c r="N2360" t="s">
        <v>2804</v>
      </c>
      <c r="O2360" t="s">
        <v>54</v>
      </c>
      <c r="P2360" t="s">
        <v>2805</v>
      </c>
      <c r="Q2360" t="s">
        <v>3234</v>
      </c>
      <c r="R2360" t="s">
        <v>2799</v>
      </c>
    </row>
    <row r="2361" spans="1:18" x14ac:dyDescent="0.25">
      <c r="A2361" s="28" t="str">
        <f t="shared" si="36"/>
        <v>00397085Wayne Co School District150 Cardinal WayMonticelloKY42633</v>
      </c>
      <c r="B2361" s="29" t="s">
        <v>8225</v>
      </c>
      <c r="C2361" t="s">
        <v>3215</v>
      </c>
      <c r="D2361" t="s">
        <v>8031</v>
      </c>
      <c r="E2361" t="s">
        <v>2800</v>
      </c>
      <c r="F2361" t="s">
        <v>4520</v>
      </c>
      <c r="G2361" t="s">
        <v>2804</v>
      </c>
      <c r="H2361" t="s">
        <v>54</v>
      </c>
      <c r="I2361" t="s">
        <v>2805</v>
      </c>
      <c r="J2361" t="s">
        <v>2800</v>
      </c>
      <c r="K2361" t="s">
        <v>2800</v>
      </c>
      <c r="L2361" t="s">
        <v>8026</v>
      </c>
      <c r="M2361" t="s">
        <v>4520</v>
      </c>
      <c r="N2361" t="s">
        <v>2804</v>
      </c>
      <c r="O2361" t="s">
        <v>54</v>
      </c>
      <c r="P2361" t="s">
        <v>2805</v>
      </c>
      <c r="Q2361" t="s">
        <v>3234</v>
      </c>
      <c r="R2361" t="s">
        <v>2799</v>
      </c>
    </row>
    <row r="2362" spans="1:18" x14ac:dyDescent="0.25">
      <c r="A2362" s="28" t="str">
        <f t="shared" si="36"/>
        <v>00397085Wayne Co School District150 Cardinal WayMonticelloKY42633</v>
      </c>
      <c r="B2362" s="29" t="s">
        <v>8225</v>
      </c>
      <c r="C2362" t="s">
        <v>3215</v>
      </c>
      <c r="D2362" t="s">
        <v>8033</v>
      </c>
      <c r="E2362" t="s">
        <v>2800</v>
      </c>
      <c r="F2362" t="s">
        <v>4520</v>
      </c>
      <c r="G2362" t="s">
        <v>2804</v>
      </c>
      <c r="H2362" t="s">
        <v>54</v>
      </c>
      <c r="I2362" t="s">
        <v>2805</v>
      </c>
      <c r="J2362" t="s">
        <v>2800</v>
      </c>
      <c r="K2362" t="s">
        <v>2800</v>
      </c>
      <c r="L2362" t="s">
        <v>8026</v>
      </c>
      <c r="M2362" t="s">
        <v>4520</v>
      </c>
      <c r="N2362" t="s">
        <v>2804</v>
      </c>
      <c r="O2362" t="s">
        <v>54</v>
      </c>
      <c r="P2362" t="s">
        <v>2805</v>
      </c>
      <c r="Q2362" t="s">
        <v>3234</v>
      </c>
      <c r="R2362" t="s">
        <v>2799</v>
      </c>
    </row>
    <row r="2363" spans="1:18" x14ac:dyDescent="0.25">
      <c r="A2363" s="28" t="str">
        <f t="shared" si="36"/>
        <v>00397085Wayne Co School District95 Champion DrMonticelloKY42633</v>
      </c>
      <c r="B2363" s="29" t="s">
        <v>8225</v>
      </c>
      <c r="C2363" t="s">
        <v>3215</v>
      </c>
      <c r="D2363" t="s">
        <v>8029</v>
      </c>
      <c r="E2363" t="s">
        <v>2800</v>
      </c>
      <c r="F2363" t="s">
        <v>5244</v>
      </c>
      <c r="G2363" t="s">
        <v>2804</v>
      </c>
      <c r="H2363" t="s">
        <v>54</v>
      </c>
      <c r="I2363" t="s">
        <v>2805</v>
      </c>
      <c r="J2363" t="s">
        <v>5243</v>
      </c>
      <c r="K2363" t="s">
        <v>2800</v>
      </c>
      <c r="L2363" t="s">
        <v>8026</v>
      </c>
      <c r="M2363" t="s">
        <v>4520</v>
      </c>
      <c r="N2363" t="s">
        <v>2804</v>
      </c>
      <c r="O2363" t="s">
        <v>54</v>
      </c>
      <c r="P2363" t="s">
        <v>2805</v>
      </c>
      <c r="Q2363" t="s">
        <v>3234</v>
      </c>
      <c r="R2363" t="s">
        <v>2799</v>
      </c>
    </row>
    <row r="2364" spans="1:18" x14ac:dyDescent="0.25">
      <c r="A2364" s="28" t="str">
        <f t="shared" ref="A2364:A2427" si="37">R2364&amp;K2364&amp;F2364&amp;G2364&amp;H2364&amp;I2364</f>
        <v>00397217Webster Co School District210 College StDixonKY42404</v>
      </c>
      <c r="B2364" s="29" t="s">
        <v>8225</v>
      </c>
      <c r="C2364" t="s">
        <v>3215</v>
      </c>
      <c r="D2364" t="s">
        <v>6153</v>
      </c>
      <c r="E2364" t="s">
        <v>2807</v>
      </c>
      <c r="F2364" t="s">
        <v>2810</v>
      </c>
      <c r="G2364" t="s">
        <v>2816</v>
      </c>
      <c r="H2364" t="s">
        <v>54</v>
      </c>
      <c r="I2364" t="s">
        <v>2812</v>
      </c>
      <c r="J2364" t="s">
        <v>2809</v>
      </c>
      <c r="K2364" t="s">
        <v>2807</v>
      </c>
      <c r="L2364" t="s">
        <v>6146</v>
      </c>
      <c r="M2364" t="s">
        <v>3195</v>
      </c>
      <c r="N2364" t="s">
        <v>2811</v>
      </c>
      <c r="O2364" t="s">
        <v>54</v>
      </c>
      <c r="P2364" t="s">
        <v>2817</v>
      </c>
      <c r="Q2364" t="s">
        <v>3382</v>
      </c>
      <c r="R2364" t="s">
        <v>2806</v>
      </c>
    </row>
    <row r="2365" spans="1:18" x14ac:dyDescent="0.25">
      <c r="A2365" s="28" t="str">
        <f t="shared" si="37"/>
        <v>00397229Clay Elementary School210 College StClayKY42404</v>
      </c>
      <c r="B2365" s="29" t="s">
        <v>8225</v>
      </c>
      <c r="C2365" t="s">
        <v>3215</v>
      </c>
      <c r="D2365" t="s">
        <v>5383</v>
      </c>
      <c r="E2365" t="s">
        <v>2807</v>
      </c>
      <c r="F2365" t="s">
        <v>2810</v>
      </c>
      <c r="G2365" t="s">
        <v>2811</v>
      </c>
      <c r="H2365" t="s">
        <v>54</v>
      </c>
      <c r="I2365" t="s">
        <v>2812</v>
      </c>
      <c r="J2365" t="s">
        <v>2809</v>
      </c>
      <c r="K2365" t="s">
        <v>2809</v>
      </c>
      <c r="L2365" t="s">
        <v>5384</v>
      </c>
      <c r="M2365" t="s">
        <v>2810</v>
      </c>
      <c r="N2365" t="s">
        <v>2811</v>
      </c>
      <c r="O2365" t="s">
        <v>54</v>
      </c>
      <c r="P2365" t="s">
        <v>2812</v>
      </c>
      <c r="Q2365" t="s">
        <v>3382</v>
      </c>
      <c r="R2365" t="s">
        <v>2808</v>
      </c>
    </row>
    <row r="2366" spans="1:18" x14ac:dyDescent="0.25">
      <c r="A2366" s="28" t="str">
        <f t="shared" si="37"/>
        <v>00397229Clay Elementary School210 College StClayKY42404</v>
      </c>
      <c r="B2366" s="29" t="s">
        <v>8225</v>
      </c>
      <c r="C2366" t="s">
        <v>3215</v>
      </c>
      <c r="D2366" t="s">
        <v>5385</v>
      </c>
      <c r="E2366" t="s">
        <v>2807</v>
      </c>
      <c r="F2366" t="s">
        <v>2810</v>
      </c>
      <c r="G2366" t="s">
        <v>2811</v>
      </c>
      <c r="H2366" t="s">
        <v>54</v>
      </c>
      <c r="I2366" t="s">
        <v>2812</v>
      </c>
      <c r="J2366" t="s">
        <v>2809</v>
      </c>
      <c r="K2366" t="s">
        <v>2809</v>
      </c>
      <c r="L2366" t="s">
        <v>5384</v>
      </c>
      <c r="M2366" t="s">
        <v>2810</v>
      </c>
      <c r="N2366" t="s">
        <v>2811</v>
      </c>
      <c r="O2366" t="s">
        <v>54</v>
      </c>
      <c r="P2366" t="s">
        <v>2812</v>
      </c>
      <c r="Q2366" t="s">
        <v>3382</v>
      </c>
      <c r="R2366" t="s">
        <v>2808</v>
      </c>
    </row>
    <row r="2367" spans="1:18" x14ac:dyDescent="0.25">
      <c r="A2367" s="28" t="str">
        <f t="shared" si="37"/>
        <v>00397229Clay Elementary School210 College StClayKY42404</v>
      </c>
      <c r="B2367" s="29" t="s">
        <v>8225</v>
      </c>
      <c r="C2367" t="s">
        <v>3215</v>
      </c>
      <c r="D2367" t="s">
        <v>5386</v>
      </c>
      <c r="E2367" t="s">
        <v>2807</v>
      </c>
      <c r="F2367" t="s">
        <v>2810</v>
      </c>
      <c r="G2367" t="s">
        <v>2811</v>
      </c>
      <c r="H2367" t="s">
        <v>54</v>
      </c>
      <c r="I2367" t="s">
        <v>2812</v>
      </c>
      <c r="J2367" t="s">
        <v>2809</v>
      </c>
      <c r="K2367" t="s">
        <v>2809</v>
      </c>
      <c r="L2367" t="s">
        <v>5384</v>
      </c>
      <c r="M2367" t="s">
        <v>2810</v>
      </c>
      <c r="N2367" t="s">
        <v>2811</v>
      </c>
      <c r="O2367" t="s">
        <v>54</v>
      </c>
      <c r="P2367" t="s">
        <v>2812</v>
      </c>
      <c r="Q2367" t="s">
        <v>3382</v>
      </c>
      <c r="R2367" t="s">
        <v>2808</v>
      </c>
    </row>
    <row r="2368" spans="1:18" x14ac:dyDescent="0.25">
      <c r="A2368" s="28" t="str">
        <f t="shared" si="37"/>
        <v>00397217Webster Co School District277 State Route 1340DixonKY42409</v>
      </c>
      <c r="B2368" s="29" t="s">
        <v>8225</v>
      </c>
      <c r="C2368" t="s">
        <v>3215</v>
      </c>
      <c r="D2368" t="s">
        <v>6154</v>
      </c>
      <c r="E2368" t="s">
        <v>2807</v>
      </c>
      <c r="F2368" t="s">
        <v>2815</v>
      </c>
      <c r="G2368" t="s">
        <v>2816</v>
      </c>
      <c r="H2368" t="s">
        <v>54</v>
      </c>
      <c r="I2368" t="s">
        <v>2817</v>
      </c>
      <c r="J2368" t="s">
        <v>2814</v>
      </c>
      <c r="K2368" t="s">
        <v>2807</v>
      </c>
      <c r="L2368" t="s">
        <v>6146</v>
      </c>
      <c r="M2368" t="s">
        <v>3195</v>
      </c>
      <c r="N2368" t="s">
        <v>2816</v>
      </c>
      <c r="O2368" t="s">
        <v>54</v>
      </c>
      <c r="P2368" t="s">
        <v>2817</v>
      </c>
      <c r="Q2368" t="s">
        <v>3382</v>
      </c>
      <c r="R2368" t="s">
        <v>2806</v>
      </c>
    </row>
    <row r="2369" spans="1:18" x14ac:dyDescent="0.25">
      <c r="A2369" s="28" t="str">
        <f t="shared" si="37"/>
        <v>00397231Dixon Elementary School277 State Route 1340DixonKY42409</v>
      </c>
      <c r="B2369" s="29" t="s">
        <v>8225</v>
      </c>
      <c r="C2369" t="s">
        <v>3215</v>
      </c>
      <c r="D2369" t="s">
        <v>6197</v>
      </c>
      <c r="E2369" t="s">
        <v>2807</v>
      </c>
      <c r="F2369" t="s">
        <v>2815</v>
      </c>
      <c r="G2369" t="s">
        <v>2816</v>
      </c>
      <c r="H2369" t="s">
        <v>54</v>
      </c>
      <c r="I2369" t="s">
        <v>2817</v>
      </c>
      <c r="J2369" t="s">
        <v>2814</v>
      </c>
      <c r="K2369" t="s">
        <v>2814</v>
      </c>
      <c r="L2369" t="s">
        <v>6198</v>
      </c>
      <c r="M2369" t="s">
        <v>2815</v>
      </c>
      <c r="N2369" t="s">
        <v>2816</v>
      </c>
      <c r="O2369" t="s">
        <v>54</v>
      </c>
      <c r="P2369" t="s">
        <v>2817</v>
      </c>
      <c r="Q2369" t="s">
        <v>3382</v>
      </c>
      <c r="R2369" t="s">
        <v>2813</v>
      </c>
    </row>
    <row r="2370" spans="1:18" x14ac:dyDescent="0.25">
      <c r="A2370" s="28" t="str">
        <f t="shared" si="37"/>
        <v>00397231Dixon Elementary School277 State Route 1340DixonKY42409</v>
      </c>
      <c r="B2370" s="29" t="s">
        <v>8225</v>
      </c>
      <c r="C2370" t="s">
        <v>3215</v>
      </c>
      <c r="D2370" t="s">
        <v>6199</v>
      </c>
      <c r="E2370" t="s">
        <v>2807</v>
      </c>
      <c r="F2370" t="s">
        <v>2815</v>
      </c>
      <c r="G2370" t="s">
        <v>2816</v>
      </c>
      <c r="H2370" t="s">
        <v>54</v>
      </c>
      <c r="I2370" t="s">
        <v>2817</v>
      </c>
      <c r="J2370" t="s">
        <v>2814</v>
      </c>
      <c r="K2370" t="s">
        <v>2814</v>
      </c>
      <c r="L2370" t="s">
        <v>6198</v>
      </c>
      <c r="M2370" t="s">
        <v>2815</v>
      </c>
      <c r="N2370" t="s">
        <v>2816</v>
      </c>
      <c r="O2370" t="s">
        <v>54</v>
      </c>
      <c r="P2370" t="s">
        <v>2817</v>
      </c>
      <c r="Q2370" t="s">
        <v>3382</v>
      </c>
      <c r="R2370" t="s">
        <v>2813</v>
      </c>
    </row>
    <row r="2371" spans="1:18" x14ac:dyDescent="0.25">
      <c r="A2371" s="28" t="str">
        <f t="shared" si="37"/>
        <v>00397217Webster Co School District470 S Broadway StDixonKY42450</v>
      </c>
      <c r="B2371" s="29" t="s">
        <v>8225</v>
      </c>
      <c r="C2371" t="s">
        <v>3215</v>
      </c>
      <c r="D2371" t="s">
        <v>6155</v>
      </c>
      <c r="E2371" t="s">
        <v>2807</v>
      </c>
      <c r="F2371" t="s">
        <v>2820</v>
      </c>
      <c r="G2371" t="s">
        <v>2816</v>
      </c>
      <c r="H2371" t="s">
        <v>54</v>
      </c>
      <c r="I2371" t="s">
        <v>2822</v>
      </c>
      <c r="J2371" t="s">
        <v>2819</v>
      </c>
      <c r="K2371" t="s">
        <v>2807</v>
      </c>
      <c r="L2371" t="s">
        <v>6146</v>
      </c>
      <c r="M2371" t="s">
        <v>3195</v>
      </c>
      <c r="N2371" t="s">
        <v>2821</v>
      </c>
      <c r="O2371" t="s">
        <v>54</v>
      </c>
      <c r="P2371" t="s">
        <v>2817</v>
      </c>
      <c r="Q2371" t="s">
        <v>3382</v>
      </c>
      <c r="R2371" t="s">
        <v>2806</v>
      </c>
    </row>
    <row r="2372" spans="1:18" x14ac:dyDescent="0.25">
      <c r="A2372" s="28" t="str">
        <f t="shared" si="37"/>
        <v>00397243Sebree ES61 N State StSebreeKY42455</v>
      </c>
      <c r="B2372" s="29" t="s">
        <v>8225</v>
      </c>
      <c r="C2372" t="s">
        <v>3215</v>
      </c>
      <c r="D2372" t="s">
        <v>7879</v>
      </c>
      <c r="E2372" t="s">
        <v>2807</v>
      </c>
      <c r="F2372" t="s">
        <v>2824</v>
      </c>
      <c r="G2372" t="s">
        <v>2825</v>
      </c>
      <c r="H2372" t="s">
        <v>54</v>
      </c>
      <c r="I2372" t="s">
        <v>2826</v>
      </c>
      <c r="J2372" t="s">
        <v>5250</v>
      </c>
      <c r="K2372" t="s">
        <v>5250</v>
      </c>
      <c r="L2372" t="s">
        <v>7880</v>
      </c>
      <c r="M2372" t="s">
        <v>2824</v>
      </c>
      <c r="N2372" t="s">
        <v>2825</v>
      </c>
      <c r="O2372" t="s">
        <v>54</v>
      </c>
      <c r="P2372" t="s">
        <v>2826</v>
      </c>
      <c r="Q2372" t="s">
        <v>3382</v>
      </c>
      <c r="R2372" t="s">
        <v>2823</v>
      </c>
    </row>
    <row r="2373" spans="1:18" x14ac:dyDescent="0.25">
      <c r="A2373" s="28" t="str">
        <f t="shared" si="37"/>
        <v>00397243Sebree ES61 N State StSebreeKY42455</v>
      </c>
      <c r="B2373" s="29" t="s">
        <v>8225</v>
      </c>
      <c r="C2373" t="s">
        <v>3215</v>
      </c>
      <c r="D2373" t="s">
        <v>7881</v>
      </c>
      <c r="E2373" t="s">
        <v>2807</v>
      </c>
      <c r="F2373" t="s">
        <v>2824</v>
      </c>
      <c r="G2373" t="s">
        <v>2825</v>
      </c>
      <c r="H2373" t="s">
        <v>54</v>
      </c>
      <c r="I2373" t="s">
        <v>2826</v>
      </c>
      <c r="J2373" t="s">
        <v>5250</v>
      </c>
      <c r="K2373" t="s">
        <v>5250</v>
      </c>
      <c r="L2373" t="s">
        <v>7880</v>
      </c>
      <c r="M2373" t="s">
        <v>2824</v>
      </c>
      <c r="N2373" t="s">
        <v>2825</v>
      </c>
      <c r="O2373" t="s">
        <v>54</v>
      </c>
      <c r="P2373" t="s">
        <v>2826</v>
      </c>
      <c r="Q2373" t="s">
        <v>3382</v>
      </c>
      <c r="R2373" t="s">
        <v>2823</v>
      </c>
    </row>
    <row r="2374" spans="1:18" x14ac:dyDescent="0.25">
      <c r="A2374" s="28" t="str">
        <f t="shared" si="37"/>
        <v>00397217Webster Co School District1922 Us Highway 41a SDixonKY42409</v>
      </c>
      <c r="B2374" s="29" t="s">
        <v>8225</v>
      </c>
      <c r="C2374" t="s">
        <v>3215</v>
      </c>
      <c r="D2374" t="s">
        <v>6148</v>
      </c>
      <c r="E2374" t="s">
        <v>2807</v>
      </c>
      <c r="F2374" t="s">
        <v>5246</v>
      </c>
      <c r="G2374" t="s">
        <v>2816</v>
      </c>
      <c r="H2374" t="s">
        <v>54</v>
      </c>
      <c r="I2374" t="s">
        <v>2817</v>
      </c>
      <c r="J2374" t="s">
        <v>5245</v>
      </c>
      <c r="K2374" t="s">
        <v>2807</v>
      </c>
      <c r="L2374" t="s">
        <v>6146</v>
      </c>
      <c r="M2374" t="s">
        <v>3195</v>
      </c>
      <c r="N2374" t="s">
        <v>2816</v>
      </c>
      <c r="O2374" t="s">
        <v>54</v>
      </c>
      <c r="P2374" t="s">
        <v>2817</v>
      </c>
      <c r="Q2374" t="s">
        <v>3382</v>
      </c>
      <c r="R2374" t="s">
        <v>2806</v>
      </c>
    </row>
    <row r="2375" spans="1:18" x14ac:dyDescent="0.25">
      <c r="A2375" s="28" t="str">
        <f t="shared" si="37"/>
        <v>00397217Webster Co School District325 State Route 1340DixonKY42409</v>
      </c>
      <c r="B2375" s="29" t="s">
        <v>8225</v>
      </c>
      <c r="C2375" t="s">
        <v>3215</v>
      </c>
      <c r="D2375" t="s">
        <v>6149</v>
      </c>
      <c r="E2375" t="s">
        <v>2807</v>
      </c>
      <c r="F2375" t="s">
        <v>5252</v>
      </c>
      <c r="G2375" t="s">
        <v>2816</v>
      </c>
      <c r="H2375" t="s">
        <v>54</v>
      </c>
      <c r="I2375" t="s">
        <v>2817</v>
      </c>
      <c r="J2375" t="s">
        <v>5251</v>
      </c>
      <c r="K2375" t="s">
        <v>2807</v>
      </c>
      <c r="L2375" t="s">
        <v>6146</v>
      </c>
      <c r="M2375" t="s">
        <v>3195</v>
      </c>
      <c r="N2375" t="s">
        <v>2816</v>
      </c>
      <c r="O2375" t="s">
        <v>54</v>
      </c>
      <c r="P2375" t="s">
        <v>2817</v>
      </c>
      <c r="Q2375" t="s">
        <v>3382</v>
      </c>
      <c r="R2375" t="s">
        <v>2806</v>
      </c>
    </row>
    <row r="2376" spans="1:18" x14ac:dyDescent="0.25">
      <c r="A2376" s="28" t="str">
        <f t="shared" si="37"/>
        <v>00397217Webster Co School District1922 Us Highway 41a SDixonKY42409</v>
      </c>
      <c r="B2376" s="29" t="s">
        <v>8225</v>
      </c>
      <c r="C2376" t="s">
        <v>3215</v>
      </c>
      <c r="D2376" t="s">
        <v>6145</v>
      </c>
      <c r="E2376" t="s">
        <v>2807</v>
      </c>
      <c r="F2376" t="s">
        <v>5246</v>
      </c>
      <c r="G2376" t="s">
        <v>2816</v>
      </c>
      <c r="H2376" t="s">
        <v>54</v>
      </c>
      <c r="I2376" t="s">
        <v>2817</v>
      </c>
      <c r="J2376" t="s">
        <v>5249</v>
      </c>
      <c r="K2376" t="s">
        <v>2807</v>
      </c>
      <c r="L2376" t="s">
        <v>6146</v>
      </c>
      <c r="M2376" t="s">
        <v>3195</v>
      </c>
      <c r="N2376" t="s">
        <v>2816</v>
      </c>
      <c r="O2376" t="s">
        <v>54</v>
      </c>
      <c r="P2376" t="s">
        <v>2817</v>
      </c>
      <c r="Q2376" t="s">
        <v>3382</v>
      </c>
      <c r="R2376" t="s">
        <v>2806</v>
      </c>
    </row>
    <row r="2377" spans="1:18" x14ac:dyDescent="0.25">
      <c r="A2377" s="28" t="str">
        <f t="shared" si="37"/>
        <v>00397217Webster Co School District1928 Us Highway 41a SDixonKY42409</v>
      </c>
      <c r="B2377" s="29" t="s">
        <v>8225</v>
      </c>
      <c r="C2377" t="s">
        <v>3215</v>
      </c>
      <c r="D2377" t="s">
        <v>6147</v>
      </c>
      <c r="E2377" t="s">
        <v>2807</v>
      </c>
      <c r="F2377" t="s">
        <v>5248</v>
      </c>
      <c r="G2377" t="s">
        <v>2816</v>
      </c>
      <c r="H2377" t="s">
        <v>54</v>
      </c>
      <c r="I2377" t="s">
        <v>2817</v>
      </c>
      <c r="J2377" t="s">
        <v>5247</v>
      </c>
      <c r="K2377" t="s">
        <v>2807</v>
      </c>
      <c r="L2377" t="s">
        <v>6146</v>
      </c>
      <c r="M2377" t="s">
        <v>3195</v>
      </c>
      <c r="N2377" t="s">
        <v>2816</v>
      </c>
      <c r="O2377" t="s">
        <v>54</v>
      </c>
      <c r="P2377" t="s">
        <v>2817</v>
      </c>
      <c r="Q2377" t="s">
        <v>3382</v>
      </c>
      <c r="R2377" t="s">
        <v>2806</v>
      </c>
    </row>
    <row r="2378" spans="1:18" x14ac:dyDescent="0.25">
      <c r="A2378" s="28" t="str">
        <f t="shared" si="37"/>
        <v>00397217Webster Co School District28 State Route 1340DixonKY42409</v>
      </c>
      <c r="B2378" s="29" t="s">
        <v>8225</v>
      </c>
      <c r="C2378" t="s">
        <v>3215</v>
      </c>
      <c r="D2378" t="s">
        <v>6150</v>
      </c>
      <c r="E2378" t="s">
        <v>2807</v>
      </c>
      <c r="F2378" t="s">
        <v>3195</v>
      </c>
      <c r="G2378" t="s">
        <v>2816</v>
      </c>
      <c r="H2378" t="s">
        <v>54</v>
      </c>
      <c r="I2378" t="s">
        <v>2817</v>
      </c>
      <c r="J2378" t="s">
        <v>2807</v>
      </c>
      <c r="K2378" t="s">
        <v>2807</v>
      </c>
      <c r="L2378" t="s">
        <v>6146</v>
      </c>
      <c r="M2378" t="s">
        <v>3195</v>
      </c>
      <c r="N2378" t="s">
        <v>2816</v>
      </c>
      <c r="O2378" t="s">
        <v>54</v>
      </c>
      <c r="P2378" t="s">
        <v>2817</v>
      </c>
      <c r="Q2378" t="s">
        <v>3382</v>
      </c>
      <c r="R2378" t="s">
        <v>2806</v>
      </c>
    </row>
    <row r="2379" spans="1:18" x14ac:dyDescent="0.25">
      <c r="A2379" s="28" t="str">
        <f t="shared" si="37"/>
        <v>00397217Webster Co School District28 State Route 1340DixonKY42409</v>
      </c>
      <c r="B2379" s="29" t="s">
        <v>8225</v>
      </c>
      <c r="C2379" t="s">
        <v>3215</v>
      </c>
      <c r="D2379" t="s">
        <v>6151</v>
      </c>
      <c r="E2379" t="s">
        <v>2807</v>
      </c>
      <c r="F2379" t="s">
        <v>3195</v>
      </c>
      <c r="G2379" t="s">
        <v>2816</v>
      </c>
      <c r="H2379" t="s">
        <v>54</v>
      </c>
      <c r="I2379" t="s">
        <v>2817</v>
      </c>
      <c r="J2379" t="s">
        <v>2807</v>
      </c>
      <c r="K2379" t="s">
        <v>2807</v>
      </c>
      <c r="L2379" t="s">
        <v>6146</v>
      </c>
      <c r="M2379" t="s">
        <v>3195</v>
      </c>
      <c r="N2379" t="s">
        <v>2816</v>
      </c>
      <c r="O2379" t="s">
        <v>54</v>
      </c>
      <c r="P2379" t="s">
        <v>2817</v>
      </c>
      <c r="Q2379" t="s">
        <v>3382</v>
      </c>
      <c r="R2379" t="s">
        <v>2806</v>
      </c>
    </row>
    <row r="2380" spans="1:18" x14ac:dyDescent="0.25">
      <c r="A2380" s="28" t="str">
        <f t="shared" si="37"/>
        <v>00397217Webster Co School District28 State Route 1340DixonKY42409</v>
      </c>
      <c r="B2380" s="29" t="s">
        <v>8225</v>
      </c>
      <c r="C2380" t="s">
        <v>3215</v>
      </c>
      <c r="D2380" t="s">
        <v>6152</v>
      </c>
      <c r="E2380" t="s">
        <v>2807</v>
      </c>
      <c r="F2380" t="s">
        <v>3195</v>
      </c>
      <c r="G2380" t="s">
        <v>2816</v>
      </c>
      <c r="H2380" t="s">
        <v>54</v>
      </c>
      <c r="I2380" t="s">
        <v>2817</v>
      </c>
      <c r="J2380" t="s">
        <v>2807</v>
      </c>
      <c r="K2380" t="s">
        <v>2807</v>
      </c>
      <c r="L2380" t="s">
        <v>6146</v>
      </c>
      <c r="M2380" t="s">
        <v>3195</v>
      </c>
      <c r="N2380" t="s">
        <v>2816</v>
      </c>
      <c r="O2380" t="s">
        <v>54</v>
      </c>
      <c r="P2380" t="s">
        <v>2817</v>
      </c>
      <c r="Q2380" t="s">
        <v>3382</v>
      </c>
      <c r="R2380" t="s">
        <v>2806</v>
      </c>
    </row>
    <row r="2381" spans="1:18" x14ac:dyDescent="0.25">
      <c r="A2381" s="28" t="str">
        <f t="shared" si="37"/>
        <v>04932297Wesley Christian School103 Methodist LnAllenKY41601</v>
      </c>
      <c r="B2381" s="29" t="s">
        <v>8225</v>
      </c>
      <c r="C2381" t="s">
        <v>3215</v>
      </c>
      <c r="D2381" t="s">
        <v>5925</v>
      </c>
      <c r="E2381" t="s">
        <v>5926</v>
      </c>
      <c r="F2381" t="s">
        <v>5927</v>
      </c>
      <c r="G2381" t="s">
        <v>911</v>
      </c>
      <c r="H2381" t="s">
        <v>54</v>
      </c>
      <c r="I2381" t="s">
        <v>912</v>
      </c>
      <c r="J2381" t="s">
        <v>5926</v>
      </c>
      <c r="K2381" t="s">
        <v>5926</v>
      </c>
      <c r="L2381" t="s">
        <v>5928</v>
      </c>
      <c r="M2381" t="s">
        <v>5927</v>
      </c>
      <c r="N2381" t="s">
        <v>911</v>
      </c>
      <c r="O2381" t="s">
        <v>54</v>
      </c>
      <c r="P2381" t="s">
        <v>912</v>
      </c>
      <c r="Q2381" t="s">
        <v>3235</v>
      </c>
      <c r="R2381" t="s">
        <v>5929</v>
      </c>
    </row>
    <row r="2382" spans="1:18" x14ac:dyDescent="0.25">
      <c r="A2382" s="28" t="str">
        <f t="shared" si="37"/>
        <v>00385214West Point Ind School DistrictPo Box 367West PointKY40177</v>
      </c>
      <c r="B2382" s="29" t="s">
        <v>8225</v>
      </c>
      <c r="C2382" t="s">
        <v>3215</v>
      </c>
      <c r="D2382" t="s">
        <v>6254</v>
      </c>
      <c r="E2382" t="s">
        <v>2828</v>
      </c>
      <c r="F2382" t="s">
        <v>5015</v>
      </c>
      <c r="G2382" t="s">
        <v>390</v>
      </c>
      <c r="H2382" t="s">
        <v>54</v>
      </c>
      <c r="I2382" t="s">
        <v>391</v>
      </c>
      <c r="J2382" t="s">
        <v>2828</v>
      </c>
      <c r="K2382" t="s">
        <v>2828</v>
      </c>
      <c r="L2382" t="s">
        <v>6255</v>
      </c>
      <c r="M2382" t="s">
        <v>5015</v>
      </c>
      <c r="N2382" t="s">
        <v>390</v>
      </c>
      <c r="O2382" t="s">
        <v>54</v>
      </c>
      <c r="P2382" t="s">
        <v>391</v>
      </c>
      <c r="Q2382" t="s">
        <v>3358</v>
      </c>
      <c r="R2382" t="s">
        <v>2827</v>
      </c>
    </row>
    <row r="2383" spans="1:18" x14ac:dyDescent="0.25">
      <c r="A2383" s="28" t="str">
        <f t="shared" si="37"/>
        <v>00385214West Point Ind School District209 N 13th StWest PointKY40177</v>
      </c>
      <c r="B2383" s="29" t="s">
        <v>8225</v>
      </c>
      <c r="C2383" t="s">
        <v>3215</v>
      </c>
      <c r="D2383" t="s">
        <v>6256</v>
      </c>
      <c r="E2383" t="s">
        <v>2828</v>
      </c>
      <c r="F2383" t="s">
        <v>2831</v>
      </c>
      <c r="G2383" t="s">
        <v>390</v>
      </c>
      <c r="H2383" t="s">
        <v>54</v>
      </c>
      <c r="I2383" t="s">
        <v>391</v>
      </c>
      <c r="J2383" t="s">
        <v>2830</v>
      </c>
      <c r="K2383" t="s">
        <v>2828</v>
      </c>
      <c r="L2383" t="s">
        <v>6255</v>
      </c>
      <c r="M2383" t="s">
        <v>5015</v>
      </c>
      <c r="N2383" t="s">
        <v>390</v>
      </c>
      <c r="O2383" t="s">
        <v>54</v>
      </c>
      <c r="P2383" t="s">
        <v>391</v>
      </c>
      <c r="Q2383" t="s">
        <v>3358</v>
      </c>
      <c r="R2383" t="s">
        <v>2827</v>
      </c>
    </row>
    <row r="2384" spans="1:18" x14ac:dyDescent="0.25">
      <c r="A2384" s="28" t="str">
        <f t="shared" si="37"/>
        <v>00397322Whitley Co School District3291 Highway 1804WilliamsburgKY40769</v>
      </c>
      <c r="B2384" s="29" t="s">
        <v>8225</v>
      </c>
      <c r="C2384" t="s">
        <v>3215</v>
      </c>
      <c r="D2384" t="s">
        <v>7899</v>
      </c>
      <c r="E2384" t="s">
        <v>2833</v>
      </c>
      <c r="F2384" t="s">
        <v>2836</v>
      </c>
      <c r="G2384" t="s">
        <v>2837</v>
      </c>
      <c r="H2384" t="s">
        <v>54</v>
      </c>
      <c r="I2384" t="s">
        <v>2838</v>
      </c>
      <c r="J2384" t="s">
        <v>2835</v>
      </c>
      <c r="K2384" t="s">
        <v>2833</v>
      </c>
      <c r="L2384" t="s">
        <v>7891</v>
      </c>
      <c r="M2384" t="s">
        <v>3196</v>
      </c>
      <c r="N2384" t="s">
        <v>2837</v>
      </c>
      <c r="O2384" t="s">
        <v>54</v>
      </c>
      <c r="P2384" t="s">
        <v>2838</v>
      </c>
      <c r="Q2384" t="s">
        <v>3295</v>
      </c>
      <c r="R2384" t="s">
        <v>2832</v>
      </c>
    </row>
    <row r="2385" spans="1:18" x14ac:dyDescent="0.25">
      <c r="A2385" s="28" t="str">
        <f t="shared" si="37"/>
        <v>00397322Whitley Co School District300 Main StWilliamsburgKY40769</v>
      </c>
      <c r="B2385" s="29" t="s">
        <v>8225</v>
      </c>
      <c r="C2385" t="s">
        <v>3215</v>
      </c>
      <c r="D2385" t="s">
        <v>7894</v>
      </c>
      <c r="E2385" t="s">
        <v>2833</v>
      </c>
      <c r="F2385" t="s">
        <v>3196</v>
      </c>
      <c r="G2385" t="s">
        <v>2837</v>
      </c>
      <c r="H2385" t="s">
        <v>54</v>
      </c>
      <c r="I2385" t="s">
        <v>2838</v>
      </c>
      <c r="J2385" t="s">
        <v>5258</v>
      </c>
      <c r="K2385" t="s">
        <v>2833</v>
      </c>
      <c r="L2385" t="s">
        <v>7891</v>
      </c>
      <c r="M2385" t="s">
        <v>3196</v>
      </c>
      <c r="N2385" t="s">
        <v>2837</v>
      </c>
      <c r="O2385" t="s">
        <v>54</v>
      </c>
      <c r="P2385" t="s">
        <v>2838</v>
      </c>
      <c r="Q2385" t="s">
        <v>3295</v>
      </c>
      <c r="R2385" t="s">
        <v>2832</v>
      </c>
    </row>
    <row r="2386" spans="1:18" x14ac:dyDescent="0.25">
      <c r="A2386" s="28" t="str">
        <f t="shared" si="37"/>
        <v>00397322Whitley Co School District2940 N Highway 25 WWilliamsburgKY40769</v>
      </c>
      <c r="B2386" s="29" t="s">
        <v>8225</v>
      </c>
      <c r="C2386" t="s">
        <v>3215</v>
      </c>
      <c r="D2386" t="s">
        <v>7901</v>
      </c>
      <c r="E2386" t="s">
        <v>2833</v>
      </c>
      <c r="F2386" t="s">
        <v>5269</v>
      </c>
      <c r="G2386" t="s">
        <v>2837</v>
      </c>
      <c r="H2386" t="s">
        <v>54</v>
      </c>
      <c r="I2386" t="s">
        <v>2838</v>
      </c>
      <c r="J2386" t="s">
        <v>5268</v>
      </c>
      <c r="K2386" t="s">
        <v>2833</v>
      </c>
      <c r="L2386" t="s">
        <v>7891</v>
      </c>
      <c r="M2386" t="s">
        <v>3196</v>
      </c>
      <c r="N2386" t="s">
        <v>2837</v>
      </c>
      <c r="O2386" t="s">
        <v>54</v>
      </c>
      <c r="P2386" t="s">
        <v>2838</v>
      </c>
      <c r="Q2386" t="s">
        <v>3295</v>
      </c>
      <c r="R2386" t="s">
        <v>2832</v>
      </c>
    </row>
    <row r="2387" spans="1:18" x14ac:dyDescent="0.25">
      <c r="A2387" s="28" t="str">
        <f t="shared" si="37"/>
        <v>00397322Whitley Co School District520 Boulevard Of Champions RdWilliamsburgKY40769</v>
      </c>
      <c r="B2387" s="29" t="s">
        <v>8225</v>
      </c>
      <c r="C2387" t="s">
        <v>3215</v>
      </c>
      <c r="D2387" t="s">
        <v>7892</v>
      </c>
      <c r="E2387" t="s">
        <v>2833</v>
      </c>
      <c r="F2387" t="s">
        <v>2846</v>
      </c>
      <c r="G2387" t="s">
        <v>2837</v>
      </c>
      <c r="H2387" t="s">
        <v>54</v>
      </c>
      <c r="I2387" t="s">
        <v>2838</v>
      </c>
      <c r="J2387" t="s">
        <v>2845</v>
      </c>
      <c r="K2387" t="s">
        <v>2833</v>
      </c>
      <c r="L2387" t="s">
        <v>7891</v>
      </c>
      <c r="M2387" t="s">
        <v>3196</v>
      </c>
      <c r="N2387" t="s">
        <v>2837</v>
      </c>
      <c r="O2387" t="s">
        <v>54</v>
      </c>
      <c r="P2387" t="s">
        <v>2838</v>
      </c>
      <c r="Q2387" t="s">
        <v>3295</v>
      </c>
      <c r="R2387" t="s">
        <v>2832</v>
      </c>
    </row>
    <row r="2388" spans="1:18" x14ac:dyDescent="0.25">
      <c r="A2388" s="28" t="str">
        <f t="shared" si="37"/>
        <v>00397322Whitley Co School District350 Boulevard Of Champions RdWilliamsburgKY40769</v>
      </c>
      <c r="B2388" s="29" t="s">
        <v>8225</v>
      </c>
      <c r="C2388" t="s">
        <v>3215</v>
      </c>
      <c r="D2388" t="s">
        <v>7893</v>
      </c>
      <c r="E2388" t="s">
        <v>2833</v>
      </c>
      <c r="F2388" t="s">
        <v>5255</v>
      </c>
      <c r="G2388" t="s">
        <v>2837</v>
      </c>
      <c r="H2388" t="s">
        <v>54</v>
      </c>
      <c r="I2388" t="s">
        <v>2838</v>
      </c>
      <c r="J2388" t="s">
        <v>5254</v>
      </c>
      <c r="K2388" t="s">
        <v>2833</v>
      </c>
      <c r="L2388" t="s">
        <v>7891</v>
      </c>
      <c r="M2388" t="s">
        <v>3196</v>
      </c>
      <c r="N2388" t="s">
        <v>2837</v>
      </c>
      <c r="O2388" t="s">
        <v>54</v>
      </c>
      <c r="P2388" t="s">
        <v>2838</v>
      </c>
      <c r="Q2388" t="s">
        <v>3295</v>
      </c>
      <c r="R2388" t="s">
        <v>2832</v>
      </c>
    </row>
    <row r="2389" spans="1:18" x14ac:dyDescent="0.25">
      <c r="A2389" s="28" t="str">
        <f t="shared" si="37"/>
        <v>00397322Whitley Co School District351 Boulevard Of Champions RdWilliamsburgKY40769</v>
      </c>
      <c r="B2389" s="29" t="s">
        <v>8225</v>
      </c>
      <c r="C2389" t="s">
        <v>3215</v>
      </c>
      <c r="D2389" t="s">
        <v>7897</v>
      </c>
      <c r="E2389" t="s">
        <v>2833</v>
      </c>
      <c r="F2389" t="s">
        <v>5262</v>
      </c>
      <c r="G2389" t="s">
        <v>2837</v>
      </c>
      <c r="H2389" t="s">
        <v>54</v>
      </c>
      <c r="I2389" t="s">
        <v>2838</v>
      </c>
      <c r="J2389" t="s">
        <v>5261</v>
      </c>
      <c r="K2389" t="s">
        <v>2833</v>
      </c>
      <c r="L2389" t="s">
        <v>7891</v>
      </c>
      <c r="M2389" t="s">
        <v>3196</v>
      </c>
      <c r="N2389" t="s">
        <v>2837</v>
      </c>
      <c r="O2389" t="s">
        <v>54</v>
      </c>
      <c r="P2389" t="s">
        <v>2838</v>
      </c>
      <c r="Q2389" t="s">
        <v>3295</v>
      </c>
      <c r="R2389" t="s">
        <v>2832</v>
      </c>
    </row>
    <row r="2390" spans="1:18" x14ac:dyDescent="0.25">
      <c r="A2390" s="28" t="str">
        <f t="shared" si="37"/>
        <v>00397322Whitley Co School District6670 Highway 26WilliamsburgKY40759</v>
      </c>
      <c r="B2390" s="29" t="s">
        <v>8225</v>
      </c>
      <c r="C2390" t="s">
        <v>3215</v>
      </c>
      <c r="D2390" t="s">
        <v>7900</v>
      </c>
      <c r="E2390" t="s">
        <v>2833</v>
      </c>
      <c r="F2390" t="s">
        <v>2848</v>
      </c>
      <c r="G2390" t="s">
        <v>2837</v>
      </c>
      <c r="H2390" t="s">
        <v>54</v>
      </c>
      <c r="I2390" t="s">
        <v>2850</v>
      </c>
      <c r="J2390" t="s">
        <v>5256</v>
      </c>
      <c r="K2390" t="s">
        <v>2833</v>
      </c>
      <c r="L2390" t="s">
        <v>7891</v>
      </c>
      <c r="M2390" t="s">
        <v>3196</v>
      </c>
      <c r="N2390" t="s">
        <v>2849</v>
      </c>
      <c r="O2390" t="s">
        <v>54</v>
      </c>
      <c r="P2390" t="s">
        <v>2838</v>
      </c>
      <c r="Q2390" t="s">
        <v>3295</v>
      </c>
      <c r="R2390" t="s">
        <v>2832</v>
      </c>
    </row>
    <row r="2391" spans="1:18" x14ac:dyDescent="0.25">
      <c r="A2391" s="28" t="str">
        <f t="shared" si="37"/>
        <v>00397322Whitley Co School District300 Main StWilliamsburgKY40769</v>
      </c>
      <c r="B2391" s="29" t="s">
        <v>8225</v>
      </c>
      <c r="C2391" t="s">
        <v>3215</v>
      </c>
      <c r="D2391" t="s">
        <v>7890</v>
      </c>
      <c r="E2391" t="s">
        <v>2833</v>
      </c>
      <c r="F2391" t="s">
        <v>3196</v>
      </c>
      <c r="G2391" t="s">
        <v>2837</v>
      </c>
      <c r="H2391" t="s">
        <v>54</v>
      </c>
      <c r="I2391" t="s">
        <v>2838</v>
      </c>
      <c r="J2391" t="s">
        <v>2833</v>
      </c>
      <c r="K2391" t="s">
        <v>2833</v>
      </c>
      <c r="L2391" t="s">
        <v>7891</v>
      </c>
      <c r="M2391" t="s">
        <v>3196</v>
      </c>
      <c r="N2391" t="s">
        <v>2837</v>
      </c>
      <c r="O2391" t="s">
        <v>54</v>
      </c>
      <c r="P2391" t="s">
        <v>2838</v>
      </c>
      <c r="Q2391" t="s">
        <v>3295</v>
      </c>
      <c r="R2391" t="s">
        <v>2832</v>
      </c>
    </row>
    <row r="2392" spans="1:18" x14ac:dyDescent="0.25">
      <c r="A2392" s="28" t="str">
        <f t="shared" si="37"/>
        <v>00397322Whitley Co School District300 Main StWilliamsburgKY40769</v>
      </c>
      <c r="B2392" s="29" t="s">
        <v>8225</v>
      </c>
      <c r="C2392" t="s">
        <v>3215</v>
      </c>
      <c r="D2392" t="s">
        <v>7895</v>
      </c>
      <c r="E2392" t="s">
        <v>2833</v>
      </c>
      <c r="F2392" t="s">
        <v>3196</v>
      </c>
      <c r="G2392" t="s">
        <v>2837</v>
      </c>
      <c r="H2392" t="s">
        <v>54</v>
      </c>
      <c r="I2392" t="s">
        <v>2838</v>
      </c>
      <c r="J2392" t="s">
        <v>2833</v>
      </c>
      <c r="K2392" t="s">
        <v>2833</v>
      </c>
      <c r="L2392" t="s">
        <v>7891</v>
      </c>
      <c r="M2392" t="s">
        <v>3196</v>
      </c>
      <c r="N2392" t="s">
        <v>2837</v>
      </c>
      <c r="O2392" t="s">
        <v>54</v>
      </c>
      <c r="P2392" t="s">
        <v>2838</v>
      </c>
      <c r="Q2392" t="s">
        <v>3295</v>
      </c>
      <c r="R2392" t="s">
        <v>2832</v>
      </c>
    </row>
    <row r="2393" spans="1:18" x14ac:dyDescent="0.25">
      <c r="A2393" s="28" t="str">
        <f t="shared" si="37"/>
        <v>00397322Whitley Co School District300 Main StWilliamsburgKY40769</v>
      </c>
      <c r="B2393" s="29" t="s">
        <v>8225</v>
      </c>
      <c r="C2393" t="s">
        <v>3215</v>
      </c>
      <c r="D2393" t="s">
        <v>7898</v>
      </c>
      <c r="E2393" t="s">
        <v>2833</v>
      </c>
      <c r="F2393" t="s">
        <v>3196</v>
      </c>
      <c r="G2393" t="s">
        <v>2837</v>
      </c>
      <c r="H2393" t="s">
        <v>54</v>
      </c>
      <c r="I2393" t="s">
        <v>2838</v>
      </c>
      <c r="J2393" t="s">
        <v>2833</v>
      </c>
      <c r="K2393" t="s">
        <v>2833</v>
      </c>
      <c r="L2393" t="s">
        <v>7891</v>
      </c>
      <c r="M2393" t="s">
        <v>3196</v>
      </c>
      <c r="N2393" t="s">
        <v>2837</v>
      </c>
      <c r="O2393" t="s">
        <v>54</v>
      </c>
      <c r="P2393" t="s">
        <v>2838</v>
      </c>
      <c r="Q2393" t="s">
        <v>3295</v>
      </c>
      <c r="R2393" t="s">
        <v>2832</v>
      </c>
    </row>
    <row r="2394" spans="1:18" x14ac:dyDescent="0.25">
      <c r="A2394" s="28" t="str">
        <f t="shared" si="37"/>
        <v>00397322Whitley Co School DistrictPo Box 949WilliamsburgKY40763</v>
      </c>
      <c r="B2394" s="29" t="s">
        <v>8225</v>
      </c>
      <c r="C2394" t="s">
        <v>3215</v>
      </c>
      <c r="D2394" t="s">
        <v>7896</v>
      </c>
      <c r="E2394" t="s">
        <v>2833</v>
      </c>
      <c r="F2394" t="s">
        <v>5264</v>
      </c>
      <c r="G2394" t="s">
        <v>2837</v>
      </c>
      <c r="H2394" t="s">
        <v>54</v>
      </c>
      <c r="I2394" t="s">
        <v>5266</v>
      </c>
      <c r="J2394" t="s">
        <v>5263</v>
      </c>
      <c r="K2394" t="s">
        <v>2833</v>
      </c>
      <c r="L2394" t="s">
        <v>7891</v>
      </c>
      <c r="M2394" t="s">
        <v>3196</v>
      </c>
      <c r="N2394" t="s">
        <v>5265</v>
      </c>
      <c r="O2394" t="s">
        <v>54</v>
      </c>
      <c r="P2394" t="s">
        <v>2838</v>
      </c>
      <c r="Q2394" t="s">
        <v>3295</v>
      </c>
      <c r="R2394" t="s">
        <v>2832</v>
      </c>
    </row>
    <row r="2395" spans="1:18" x14ac:dyDescent="0.25">
      <c r="A2395" s="28" t="str">
        <f t="shared" si="37"/>
        <v>00397475Williamsburg Ind School Dist1000 Main StWilliamsburgKY40769</v>
      </c>
      <c r="B2395" s="29" t="s">
        <v>8225</v>
      </c>
      <c r="C2395" t="s">
        <v>3215</v>
      </c>
      <c r="D2395" t="s">
        <v>5791</v>
      </c>
      <c r="E2395" t="s">
        <v>2853</v>
      </c>
      <c r="F2395" t="s">
        <v>2856</v>
      </c>
      <c r="G2395" t="s">
        <v>2837</v>
      </c>
      <c r="H2395" t="s">
        <v>54</v>
      </c>
      <c r="I2395" t="s">
        <v>2838</v>
      </c>
      <c r="J2395" t="s">
        <v>2855</v>
      </c>
      <c r="K2395" t="s">
        <v>2853</v>
      </c>
      <c r="L2395" t="s">
        <v>5792</v>
      </c>
      <c r="M2395" t="s">
        <v>2856</v>
      </c>
      <c r="N2395" t="s">
        <v>2837</v>
      </c>
      <c r="O2395" t="s">
        <v>54</v>
      </c>
      <c r="P2395" t="s">
        <v>2838</v>
      </c>
      <c r="Q2395" t="s">
        <v>3295</v>
      </c>
      <c r="R2395" t="s">
        <v>2852</v>
      </c>
    </row>
    <row r="2396" spans="1:18" x14ac:dyDescent="0.25">
      <c r="A2396" s="28" t="str">
        <f t="shared" si="37"/>
        <v>00397475Williamsburg Ind School Dist1000 Main StWilliamsburgKY40769</v>
      </c>
      <c r="B2396" s="29" t="s">
        <v>8225</v>
      </c>
      <c r="C2396" t="s">
        <v>3215</v>
      </c>
      <c r="D2396" t="s">
        <v>5793</v>
      </c>
      <c r="E2396" t="s">
        <v>2853</v>
      </c>
      <c r="F2396" t="s">
        <v>2856</v>
      </c>
      <c r="G2396" t="s">
        <v>2837</v>
      </c>
      <c r="H2396" t="s">
        <v>54</v>
      </c>
      <c r="I2396" t="s">
        <v>2838</v>
      </c>
      <c r="J2396" t="s">
        <v>2853</v>
      </c>
      <c r="K2396" t="s">
        <v>2853</v>
      </c>
      <c r="L2396" t="s">
        <v>5792</v>
      </c>
      <c r="M2396" t="s">
        <v>2856</v>
      </c>
      <c r="N2396" t="s">
        <v>2837</v>
      </c>
      <c r="O2396" t="s">
        <v>54</v>
      </c>
      <c r="P2396" t="s">
        <v>2838</v>
      </c>
      <c r="Q2396" t="s">
        <v>3295</v>
      </c>
      <c r="R2396" t="s">
        <v>2852</v>
      </c>
    </row>
    <row r="2397" spans="1:18" x14ac:dyDescent="0.25">
      <c r="A2397" s="28" t="str">
        <f t="shared" si="37"/>
        <v>00397475Williamsburg Ind School Dist1000 Main StWilliamsburgKY40769</v>
      </c>
      <c r="B2397" s="29" t="s">
        <v>8225</v>
      </c>
      <c r="C2397" t="s">
        <v>3215</v>
      </c>
      <c r="D2397" t="s">
        <v>5794</v>
      </c>
      <c r="E2397" t="s">
        <v>2853</v>
      </c>
      <c r="F2397" t="s">
        <v>2856</v>
      </c>
      <c r="G2397" t="s">
        <v>2837</v>
      </c>
      <c r="H2397" t="s">
        <v>54</v>
      </c>
      <c r="I2397" t="s">
        <v>2838</v>
      </c>
      <c r="J2397" t="s">
        <v>2853</v>
      </c>
      <c r="K2397" t="s">
        <v>2853</v>
      </c>
      <c r="L2397" t="s">
        <v>5792</v>
      </c>
      <c r="M2397" t="s">
        <v>2856</v>
      </c>
      <c r="N2397" t="s">
        <v>2837</v>
      </c>
      <c r="O2397" t="s">
        <v>54</v>
      </c>
      <c r="P2397" t="s">
        <v>2838</v>
      </c>
      <c r="Q2397" t="s">
        <v>3295</v>
      </c>
      <c r="R2397" t="s">
        <v>2852</v>
      </c>
    </row>
    <row r="2398" spans="1:18" x14ac:dyDescent="0.25">
      <c r="A2398" s="28" t="str">
        <f t="shared" si="37"/>
        <v>00397475Williamsburg Ind School Dist1000 Main StWilliamsburgKY40769</v>
      </c>
      <c r="B2398" s="29" t="s">
        <v>8225</v>
      </c>
      <c r="C2398" t="s">
        <v>3215</v>
      </c>
      <c r="D2398" t="s">
        <v>5795</v>
      </c>
      <c r="E2398" t="s">
        <v>2853</v>
      </c>
      <c r="F2398" t="s">
        <v>2856</v>
      </c>
      <c r="G2398" t="s">
        <v>2837</v>
      </c>
      <c r="H2398" t="s">
        <v>54</v>
      </c>
      <c r="I2398" t="s">
        <v>2838</v>
      </c>
      <c r="J2398" t="s">
        <v>2853</v>
      </c>
      <c r="K2398" t="s">
        <v>2853</v>
      </c>
      <c r="L2398" t="s">
        <v>5792</v>
      </c>
      <c r="M2398" t="s">
        <v>2856</v>
      </c>
      <c r="N2398" t="s">
        <v>2837</v>
      </c>
      <c r="O2398" t="s">
        <v>54</v>
      </c>
      <c r="P2398" t="s">
        <v>2838</v>
      </c>
      <c r="Q2398" t="s">
        <v>3295</v>
      </c>
      <c r="R2398" t="s">
        <v>2852</v>
      </c>
    </row>
    <row r="2399" spans="1:18" x14ac:dyDescent="0.25">
      <c r="A2399" s="28" t="str">
        <f t="shared" si="37"/>
        <v>00384337Williamstown Elementary School300 Helton StWilliamstownKY41097</v>
      </c>
      <c r="B2399" s="29" t="s">
        <v>8225</v>
      </c>
      <c r="C2399" t="s">
        <v>3215</v>
      </c>
      <c r="D2399" t="s">
        <v>5981</v>
      </c>
      <c r="E2399" t="s">
        <v>2858</v>
      </c>
      <c r="F2399" t="s">
        <v>2861</v>
      </c>
      <c r="G2399" t="s">
        <v>1049</v>
      </c>
      <c r="H2399" t="s">
        <v>54</v>
      </c>
      <c r="I2399" t="s">
        <v>1050</v>
      </c>
      <c r="J2399" t="s">
        <v>2860</v>
      </c>
      <c r="K2399" t="s">
        <v>2860</v>
      </c>
      <c r="L2399" t="s">
        <v>5982</v>
      </c>
      <c r="M2399" t="s">
        <v>2861</v>
      </c>
      <c r="N2399" t="s">
        <v>1049</v>
      </c>
      <c r="O2399" t="s">
        <v>54</v>
      </c>
      <c r="P2399" t="s">
        <v>1050</v>
      </c>
      <c r="Q2399" t="s">
        <v>3402</v>
      </c>
      <c r="R2399" t="s">
        <v>2859</v>
      </c>
    </row>
    <row r="2400" spans="1:18" x14ac:dyDescent="0.25">
      <c r="A2400" s="28" t="str">
        <f t="shared" si="37"/>
        <v>00384337Williamstown Elementary School300 Helton StWilliamstownKY41097</v>
      </c>
      <c r="B2400" s="29" t="s">
        <v>8225</v>
      </c>
      <c r="C2400" t="s">
        <v>3215</v>
      </c>
      <c r="D2400" t="s">
        <v>5983</v>
      </c>
      <c r="E2400" t="s">
        <v>2858</v>
      </c>
      <c r="F2400" t="s">
        <v>2861</v>
      </c>
      <c r="G2400" t="s">
        <v>1049</v>
      </c>
      <c r="H2400" t="s">
        <v>54</v>
      </c>
      <c r="I2400" t="s">
        <v>1050</v>
      </c>
      <c r="J2400" t="s">
        <v>2860</v>
      </c>
      <c r="K2400" t="s">
        <v>2860</v>
      </c>
      <c r="L2400" t="s">
        <v>5982</v>
      </c>
      <c r="M2400" t="s">
        <v>2861</v>
      </c>
      <c r="N2400" t="s">
        <v>1049</v>
      </c>
      <c r="O2400" t="s">
        <v>54</v>
      </c>
      <c r="P2400" t="s">
        <v>1050</v>
      </c>
      <c r="Q2400" t="s">
        <v>3402</v>
      </c>
      <c r="R2400" t="s">
        <v>2859</v>
      </c>
    </row>
    <row r="2401" spans="1:18" x14ac:dyDescent="0.25">
      <c r="A2401" s="28" t="str">
        <f t="shared" si="37"/>
        <v>00384337Williamstown Elementary School300 Helton StWilliamstownKY41097</v>
      </c>
      <c r="B2401" s="29" t="s">
        <v>8225</v>
      </c>
      <c r="C2401" t="s">
        <v>3215</v>
      </c>
      <c r="D2401" t="s">
        <v>5984</v>
      </c>
      <c r="E2401" t="s">
        <v>2858</v>
      </c>
      <c r="F2401" t="s">
        <v>2861</v>
      </c>
      <c r="G2401" t="s">
        <v>1049</v>
      </c>
      <c r="H2401" t="s">
        <v>54</v>
      </c>
      <c r="I2401" t="s">
        <v>1050</v>
      </c>
      <c r="J2401" t="s">
        <v>2860</v>
      </c>
      <c r="K2401" t="s">
        <v>2860</v>
      </c>
      <c r="L2401" t="s">
        <v>5982</v>
      </c>
      <c r="M2401" t="s">
        <v>2861</v>
      </c>
      <c r="N2401" t="s">
        <v>1049</v>
      </c>
      <c r="O2401" t="s">
        <v>54</v>
      </c>
      <c r="P2401" t="s">
        <v>1050</v>
      </c>
      <c r="Q2401" t="s">
        <v>3402</v>
      </c>
      <c r="R2401" t="s">
        <v>2859</v>
      </c>
    </row>
    <row r="2402" spans="1:18" x14ac:dyDescent="0.25">
      <c r="A2402" s="28" t="str">
        <f t="shared" si="37"/>
        <v>00397504Wolfe Co School DistrictPo Box 810CamptonKY41301</v>
      </c>
      <c r="B2402" s="29" t="s">
        <v>8225</v>
      </c>
      <c r="C2402" t="s">
        <v>3215</v>
      </c>
      <c r="D2402" t="s">
        <v>5964</v>
      </c>
      <c r="E2402" t="s">
        <v>2863</v>
      </c>
      <c r="F2402" t="s">
        <v>5277</v>
      </c>
      <c r="G2402" t="s">
        <v>2866</v>
      </c>
      <c r="H2402" t="s">
        <v>54</v>
      </c>
      <c r="I2402" t="s">
        <v>2867</v>
      </c>
      <c r="J2402" t="s">
        <v>2865</v>
      </c>
      <c r="K2402" t="s">
        <v>2863</v>
      </c>
      <c r="L2402" t="s">
        <v>5955</v>
      </c>
      <c r="M2402" t="s">
        <v>4988</v>
      </c>
      <c r="N2402" t="s">
        <v>2866</v>
      </c>
      <c r="O2402" t="s">
        <v>54</v>
      </c>
      <c r="P2402" t="s">
        <v>2867</v>
      </c>
      <c r="Q2402" t="s">
        <v>3343</v>
      </c>
      <c r="R2402" t="s">
        <v>2862</v>
      </c>
    </row>
    <row r="2403" spans="1:18" x14ac:dyDescent="0.25">
      <c r="A2403" s="28" t="str">
        <f t="shared" si="37"/>
        <v>00397530Campton Elementary SchoolPo Box 810CamptonKY41301</v>
      </c>
      <c r="B2403" s="29" t="s">
        <v>8225</v>
      </c>
      <c r="C2403" t="s">
        <v>3215</v>
      </c>
      <c r="D2403" t="s">
        <v>5724</v>
      </c>
      <c r="E2403" t="s">
        <v>2863</v>
      </c>
      <c r="F2403" t="s">
        <v>5277</v>
      </c>
      <c r="G2403" t="s">
        <v>2866</v>
      </c>
      <c r="H2403" t="s">
        <v>54</v>
      </c>
      <c r="I2403" t="s">
        <v>2867</v>
      </c>
      <c r="J2403" t="s">
        <v>2865</v>
      </c>
      <c r="K2403" t="s">
        <v>2865</v>
      </c>
      <c r="L2403" t="s">
        <v>5725</v>
      </c>
      <c r="M2403" t="s">
        <v>5277</v>
      </c>
      <c r="N2403" t="s">
        <v>2866</v>
      </c>
      <c r="O2403" t="s">
        <v>54</v>
      </c>
      <c r="P2403" t="s">
        <v>2867</v>
      </c>
      <c r="Q2403" t="s">
        <v>3343</v>
      </c>
      <c r="R2403" t="s">
        <v>2864</v>
      </c>
    </row>
    <row r="2404" spans="1:18" x14ac:dyDescent="0.25">
      <c r="A2404" s="28" t="str">
        <f t="shared" si="37"/>
        <v>00397530Campton Elementary SchoolPo Box 810CamptonKY41301</v>
      </c>
      <c r="B2404" s="29" t="s">
        <v>8225</v>
      </c>
      <c r="C2404" t="s">
        <v>3215</v>
      </c>
      <c r="D2404" t="s">
        <v>5726</v>
      </c>
      <c r="E2404" t="s">
        <v>2863</v>
      </c>
      <c r="F2404" t="s">
        <v>5277</v>
      </c>
      <c r="G2404" t="s">
        <v>2866</v>
      </c>
      <c r="H2404" t="s">
        <v>54</v>
      </c>
      <c r="I2404" t="s">
        <v>2867</v>
      </c>
      <c r="J2404" t="s">
        <v>2865</v>
      </c>
      <c r="K2404" t="s">
        <v>2865</v>
      </c>
      <c r="L2404" t="s">
        <v>5725</v>
      </c>
      <c r="M2404" t="s">
        <v>5277</v>
      </c>
      <c r="N2404" t="s">
        <v>2866</v>
      </c>
      <c r="O2404" t="s">
        <v>54</v>
      </c>
      <c r="P2404" t="s">
        <v>2867</v>
      </c>
      <c r="Q2404" t="s">
        <v>3343</v>
      </c>
      <c r="R2404" t="s">
        <v>2864</v>
      </c>
    </row>
    <row r="2405" spans="1:18" x14ac:dyDescent="0.25">
      <c r="A2405" s="28" t="str">
        <f t="shared" si="37"/>
        <v>00397530Campton Elementary SchoolPo Box 810CamptonKY41301</v>
      </c>
      <c r="B2405" s="29" t="s">
        <v>8225</v>
      </c>
      <c r="C2405" t="s">
        <v>3215</v>
      </c>
      <c r="D2405" t="s">
        <v>5727</v>
      </c>
      <c r="E2405" t="s">
        <v>2863</v>
      </c>
      <c r="F2405" t="s">
        <v>5277</v>
      </c>
      <c r="G2405" t="s">
        <v>2866</v>
      </c>
      <c r="H2405" t="s">
        <v>54</v>
      </c>
      <c r="I2405" t="s">
        <v>2867</v>
      </c>
      <c r="J2405" t="s">
        <v>2865</v>
      </c>
      <c r="K2405" t="s">
        <v>2865</v>
      </c>
      <c r="L2405" t="s">
        <v>5725</v>
      </c>
      <c r="M2405" t="s">
        <v>5277</v>
      </c>
      <c r="N2405" t="s">
        <v>2866</v>
      </c>
      <c r="O2405" t="s">
        <v>54</v>
      </c>
      <c r="P2405" t="s">
        <v>2867</v>
      </c>
      <c r="Q2405" t="s">
        <v>3343</v>
      </c>
      <c r="R2405" t="s">
        <v>2864</v>
      </c>
    </row>
    <row r="2406" spans="1:18" x14ac:dyDescent="0.25">
      <c r="A2406" s="28" t="str">
        <f t="shared" si="37"/>
        <v>00397504Wolfe Co School DistrictPo Box 15CamptonKY41301</v>
      </c>
      <c r="B2406" s="29" t="s">
        <v>8225</v>
      </c>
      <c r="C2406" t="s">
        <v>3215</v>
      </c>
      <c r="D2406" t="s">
        <v>5958</v>
      </c>
      <c r="E2406" t="s">
        <v>2863</v>
      </c>
      <c r="F2406" t="s">
        <v>5271</v>
      </c>
      <c r="G2406" t="s">
        <v>2866</v>
      </c>
      <c r="H2406" t="s">
        <v>54</v>
      </c>
      <c r="I2406" t="s">
        <v>2867</v>
      </c>
      <c r="J2406" t="s">
        <v>5270</v>
      </c>
      <c r="K2406" t="s">
        <v>2863</v>
      </c>
      <c r="L2406" t="s">
        <v>5955</v>
      </c>
      <c r="M2406" t="s">
        <v>4988</v>
      </c>
      <c r="N2406" t="s">
        <v>2866</v>
      </c>
      <c r="O2406" t="s">
        <v>54</v>
      </c>
      <c r="P2406" t="s">
        <v>2867</v>
      </c>
      <c r="Q2406" t="s">
        <v>3343</v>
      </c>
      <c r="R2406" t="s">
        <v>2862</v>
      </c>
    </row>
    <row r="2407" spans="1:18" x14ac:dyDescent="0.25">
      <c r="A2407" s="28" t="str">
        <f t="shared" si="37"/>
        <v>00397504Wolfe Co School DistrictPo Box 219CamptonKY41332</v>
      </c>
      <c r="B2407" s="29" t="s">
        <v>8225</v>
      </c>
      <c r="C2407" t="s">
        <v>3215</v>
      </c>
      <c r="D2407" t="s">
        <v>5963</v>
      </c>
      <c r="E2407" t="s">
        <v>2863</v>
      </c>
      <c r="F2407" t="s">
        <v>5279</v>
      </c>
      <c r="G2407" t="s">
        <v>2866</v>
      </c>
      <c r="H2407" t="s">
        <v>54</v>
      </c>
      <c r="I2407" t="s">
        <v>2870</v>
      </c>
      <c r="J2407" t="s">
        <v>5278</v>
      </c>
      <c r="K2407" t="s">
        <v>2863</v>
      </c>
      <c r="L2407" t="s">
        <v>5955</v>
      </c>
      <c r="M2407" t="s">
        <v>4988</v>
      </c>
      <c r="N2407" t="s">
        <v>2869</v>
      </c>
      <c r="O2407" t="s">
        <v>54</v>
      </c>
      <c r="P2407" t="s">
        <v>2867</v>
      </c>
      <c r="Q2407" t="s">
        <v>3343</v>
      </c>
      <c r="R2407" t="s">
        <v>2862</v>
      </c>
    </row>
    <row r="2408" spans="1:18" x14ac:dyDescent="0.25">
      <c r="A2408" s="28" t="str">
        <f t="shared" si="37"/>
        <v>00397516Red River Valley ESPo Box 219Hazel GreenKY41332</v>
      </c>
      <c r="B2408" s="29" t="s">
        <v>8225</v>
      </c>
      <c r="C2408" t="s">
        <v>3215</v>
      </c>
      <c r="D2408" t="s">
        <v>6025</v>
      </c>
      <c r="E2408" t="s">
        <v>2863</v>
      </c>
      <c r="F2408" t="s">
        <v>5279</v>
      </c>
      <c r="G2408" t="s">
        <v>2869</v>
      </c>
      <c r="H2408" t="s">
        <v>54</v>
      </c>
      <c r="I2408" t="s">
        <v>2870</v>
      </c>
      <c r="J2408" t="s">
        <v>5278</v>
      </c>
      <c r="K2408" t="s">
        <v>5278</v>
      </c>
      <c r="L2408" t="s">
        <v>6026</v>
      </c>
      <c r="M2408" t="s">
        <v>5279</v>
      </c>
      <c r="N2408" t="s">
        <v>2869</v>
      </c>
      <c r="O2408" t="s">
        <v>54</v>
      </c>
      <c r="P2408" t="s">
        <v>2870</v>
      </c>
      <c r="Q2408" t="s">
        <v>3343</v>
      </c>
      <c r="R2408" t="s">
        <v>2868</v>
      </c>
    </row>
    <row r="2409" spans="1:18" x14ac:dyDescent="0.25">
      <c r="A2409" s="28" t="str">
        <f t="shared" si="37"/>
        <v>00397504Wolfe Co School District1745 Ky 715CamptonKY41365</v>
      </c>
      <c r="B2409" s="29" t="s">
        <v>8225</v>
      </c>
      <c r="C2409" t="s">
        <v>3215</v>
      </c>
      <c r="D2409" t="s">
        <v>5961</v>
      </c>
      <c r="E2409" t="s">
        <v>2863</v>
      </c>
      <c r="F2409" t="s">
        <v>2872</v>
      </c>
      <c r="G2409" t="s">
        <v>2866</v>
      </c>
      <c r="H2409" t="s">
        <v>54</v>
      </c>
      <c r="I2409" t="s">
        <v>2874</v>
      </c>
      <c r="J2409" t="s">
        <v>5274</v>
      </c>
      <c r="K2409" t="s">
        <v>2863</v>
      </c>
      <c r="L2409" t="s">
        <v>5955</v>
      </c>
      <c r="M2409" t="s">
        <v>4988</v>
      </c>
      <c r="N2409" t="s">
        <v>2873</v>
      </c>
      <c r="O2409" t="s">
        <v>54</v>
      </c>
      <c r="P2409" t="s">
        <v>2867</v>
      </c>
      <c r="Q2409" t="s">
        <v>3343</v>
      </c>
      <c r="R2409" t="s">
        <v>2862</v>
      </c>
    </row>
    <row r="2410" spans="1:18" x14ac:dyDescent="0.25">
      <c r="A2410" s="28" t="str">
        <f t="shared" si="37"/>
        <v>00397504Wolfe Co School District1745 Ky 715CamptonKY41365</v>
      </c>
      <c r="B2410" s="29" t="s">
        <v>8225</v>
      </c>
      <c r="C2410" t="s">
        <v>3215</v>
      </c>
      <c r="D2410" t="s">
        <v>5965</v>
      </c>
      <c r="E2410" t="s">
        <v>2863</v>
      </c>
      <c r="F2410" t="s">
        <v>2872</v>
      </c>
      <c r="G2410" t="s">
        <v>2866</v>
      </c>
      <c r="H2410" t="s">
        <v>54</v>
      </c>
      <c r="I2410" t="s">
        <v>2874</v>
      </c>
      <c r="J2410" t="s">
        <v>5274</v>
      </c>
      <c r="K2410" t="s">
        <v>2863</v>
      </c>
      <c r="L2410" t="s">
        <v>5955</v>
      </c>
      <c r="M2410" t="s">
        <v>4988</v>
      </c>
      <c r="N2410" t="s">
        <v>2873</v>
      </c>
      <c r="O2410" t="s">
        <v>54</v>
      </c>
      <c r="P2410" t="s">
        <v>2867</v>
      </c>
      <c r="Q2410" t="s">
        <v>3343</v>
      </c>
      <c r="R2410" t="s">
        <v>2862</v>
      </c>
    </row>
    <row r="2411" spans="1:18" x14ac:dyDescent="0.25">
      <c r="A2411" s="28" t="str">
        <f t="shared" si="37"/>
        <v>00397528Rogers ES1745 Ky 715RogersKY41365</v>
      </c>
      <c r="B2411" s="29" t="s">
        <v>8225</v>
      </c>
      <c r="C2411" t="s">
        <v>3215</v>
      </c>
      <c r="D2411" t="s">
        <v>5392</v>
      </c>
      <c r="E2411" t="s">
        <v>2863</v>
      </c>
      <c r="F2411" t="s">
        <v>2872</v>
      </c>
      <c r="G2411" t="s">
        <v>2873</v>
      </c>
      <c r="H2411" t="s">
        <v>54</v>
      </c>
      <c r="I2411" t="s">
        <v>2874</v>
      </c>
      <c r="J2411" t="s">
        <v>5274</v>
      </c>
      <c r="K2411" t="s">
        <v>5274</v>
      </c>
      <c r="L2411" t="s">
        <v>5393</v>
      </c>
      <c r="M2411" t="s">
        <v>2872</v>
      </c>
      <c r="N2411" t="s">
        <v>2873</v>
      </c>
      <c r="O2411" t="s">
        <v>54</v>
      </c>
      <c r="P2411" t="s">
        <v>2874</v>
      </c>
      <c r="Q2411" t="s">
        <v>3343</v>
      </c>
      <c r="R2411" t="s">
        <v>2871</v>
      </c>
    </row>
    <row r="2412" spans="1:18" x14ac:dyDescent="0.25">
      <c r="A2412" s="28" t="str">
        <f t="shared" si="37"/>
        <v>00397528Rogers ES1745 Ky 715RogersKY41365</v>
      </c>
      <c r="B2412" s="29" t="s">
        <v>8225</v>
      </c>
      <c r="C2412" t="s">
        <v>3215</v>
      </c>
      <c r="D2412" t="s">
        <v>5394</v>
      </c>
      <c r="E2412" t="s">
        <v>2863</v>
      </c>
      <c r="F2412" t="s">
        <v>2872</v>
      </c>
      <c r="G2412" t="s">
        <v>2873</v>
      </c>
      <c r="H2412" t="s">
        <v>54</v>
      </c>
      <c r="I2412" t="s">
        <v>2874</v>
      </c>
      <c r="J2412" t="s">
        <v>5274</v>
      </c>
      <c r="K2412" t="s">
        <v>5274</v>
      </c>
      <c r="L2412" t="s">
        <v>5393</v>
      </c>
      <c r="M2412" t="s">
        <v>2872</v>
      </c>
      <c r="N2412" t="s">
        <v>2873</v>
      </c>
      <c r="O2412" t="s">
        <v>54</v>
      </c>
      <c r="P2412" t="s">
        <v>2874</v>
      </c>
      <c r="Q2412" t="s">
        <v>3343</v>
      </c>
      <c r="R2412" t="s">
        <v>2871</v>
      </c>
    </row>
    <row r="2413" spans="1:18" x14ac:dyDescent="0.25">
      <c r="A2413" s="28" t="str">
        <f t="shared" si="37"/>
        <v>00397504Wolfe Co School District5274 Ky 15 NCamptonKY41360</v>
      </c>
      <c r="B2413" s="29" t="s">
        <v>8225</v>
      </c>
      <c r="C2413" t="s">
        <v>3215</v>
      </c>
      <c r="D2413" t="s">
        <v>5957</v>
      </c>
      <c r="E2413" t="s">
        <v>2863</v>
      </c>
      <c r="F2413" t="s">
        <v>5280</v>
      </c>
      <c r="G2413" t="s">
        <v>2866</v>
      </c>
      <c r="H2413" t="s">
        <v>54</v>
      </c>
      <c r="I2413" t="s">
        <v>5282</v>
      </c>
      <c r="J2413" t="s">
        <v>4243</v>
      </c>
      <c r="K2413" t="s">
        <v>2863</v>
      </c>
      <c r="L2413" t="s">
        <v>5955</v>
      </c>
      <c r="M2413" t="s">
        <v>4988</v>
      </c>
      <c r="N2413" t="s">
        <v>5281</v>
      </c>
      <c r="O2413" t="s">
        <v>54</v>
      </c>
      <c r="P2413" t="s">
        <v>2867</v>
      </c>
      <c r="Q2413" t="s">
        <v>3343</v>
      </c>
      <c r="R2413" t="s">
        <v>2862</v>
      </c>
    </row>
    <row r="2414" spans="1:18" x14ac:dyDescent="0.25">
      <c r="A2414" s="28" t="str">
        <f t="shared" si="37"/>
        <v>00397504Wolfe Co School District20 High School RdCamptonKY41301</v>
      </c>
      <c r="B2414" s="29" t="s">
        <v>8225</v>
      </c>
      <c r="C2414" t="s">
        <v>3215</v>
      </c>
      <c r="D2414" t="s">
        <v>5956</v>
      </c>
      <c r="E2414" t="s">
        <v>2863</v>
      </c>
      <c r="F2414" t="s">
        <v>5276</v>
      </c>
      <c r="G2414" t="s">
        <v>2866</v>
      </c>
      <c r="H2414" t="s">
        <v>54</v>
      </c>
      <c r="I2414" t="s">
        <v>2867</v>
      </c>
      <c r="J2414" t="s">
        <v>5275</v>
      </c>
      <c r="K2414" t="s">
        <v>2863</v>
      </c>
      <c r="L2414" t="s">
        <v>5955</v>
      </c>
      <c r="M2414" t="s">
        <v>4988</v>
      </c>
      <c r="N2414" t="s">
        <v>2866</v>
      </c>
      <c r="O2414" t="s">
        <v>54</v>
      </c>
      <c r="P2414" t="s">
        <v>2867</v>
      </c>
      <c r="Q2414" t="s">
        <v>3343</v>
      </c>
      <c r="R2414" t="s">
        <v>2862</v>
      </c>
    </row>
    <row r="2415" spans="1:18" x14ac:dyDescent="0.25">
      <c r="A2415" s="28" t="str">
        <f t="shared" si="37"/>
        <v>00397504Wolfe Co School DistrictPo Box 460CamptonKY41301</v>
      </c>
      <c r="B2415" s="29" t="s">
        <v>8225</v>
      </c>
      <c r="C2415" t="s">
        <v>3215</v>
      </c>
      <c r="D2415" t="s">
        <v>5954</v>
      </c>
      <c r="E2415" t="s">
        <v>2863</v>
      </c>
      <c r="F2415" t="s">
        <v>5273</v>
      </c>
      <c r="G2415" t="s">
        <v>2866</v>
      </c>
      <c r="H2415" t="s">
        <v>54</v>
      </c>
      <c r="I2415" t="s">
        <v>2867</v>
      </c>
      <c r="J2415" t="s">
        <v>5272</v>
      </c>
      <c r="K2415" t="s">
        <v>2863</v>
      </c>
      <c r="L2415" t="s">
        <v>5955</v>
      </c>
      <c r="M2415" t="s">
        <v>4988</v>
      </c>
      <c r="N2415" t="s">
        <v>2866</v>
      </c>
      <c r="O2415" t="s">
        <v>54</v>
      </c>
      <c r="P2415" t="s">
        <v>2867</v>
      </c>
      <c r="Q2415" t="s">
        <v>3343</v>
      </c>
      <c r="R2415" t="s">
        <v>2862</v>
      </c>
    </row>
    <row r="2416" spans="1:18" x14ac:dyDescent="0.25">
      <c r="A2416" s="28" t="str">
        <f t="shared" si="37"/>
        <v>00397504Wolfe Co School DistrictPo Box 160CamptonKY41301</v>
      </c>
      <c r="B2416" s="29" t="s">
        <v>8225</v>
      </c>
      <c r="C2416" t="s">
        <v>3215</v>
      </c>
      <c r="D2416" t="s">
        <v>5959</v>
      </c>
      <c r="E2416" t="s">
        <v>2863</v>
      </c>
      <c r="F2416" t="s">
        <v>4988</v>
      </c>
      <c r="G2416" t="s">
        <v>2866</v>
      </c>
      <c r="H2416" t="s">
        <v>54</v>
      </c>
      <c r="I2416" t="s">
        <v>2867</v>
      </c>
      <c r="J2416" t="s">
        <v>2863</v>
      </c>
      <c r="K2416" t="s">
        <v>2863</v>
      </c>
      <c r="L2416" t="s">
        <v>5955</v>
      </c>
      <c r="M2416" t="s">
        <v>4988</v>
      </c>
      <c r="N2416" t="s">
        <v>2866</v>
      </c>
      <c r="O2416" t="s">
        <v>54</v>
      </c>
      <c r="P2416" t="s">
        <v>2867</v>
      </c>
      <c r="Q2416" t="s">
        <v>3343</v>
      </c>
      <c r="R2416" t="s">
        <v>2862</v>
      </c>
    </row>
    <row r="2417" spans="1:18" x14ac:dyDescent="0.25">
      <c r="A2417" s="28" t="str">
        <f t="shared" si="37"/>
        <v>00397504Wolfe Co School DistrictPo Box 160CamptonKY41301</v>
      </c>
      <c r="B2417" s="29" t="s">
        <v>8225</v>
      </c>
      <c r="C2417" t="s">
        <v>3215</v>
      </c>
      <c r="D2417" t="s">
        <v>5960</v>
      </c>
      <c r="E2417" t="s">
        <v>2863</v>
      </c>
      <c r="F2417" t="s">
        <v>4988</v>
      </c>
      <c r="G2417" t="s">
        <v>2866</v>
      </c>
      <c r="H2417" t="s">
        <v>54</v>
      </c>
      <c r="I2417" t="s">
        <v>2867</v>
      </c>
      <c r="J2417" t="s">
        <v>2863</v>
      </c>
      <c r="K2417" t="s">
        <v>2863</v>
      </c>
      <c r="L2417" t="s">
        <v>5955</v>
      </c>
      <c r="M2417" t="s">
        <v>4988</v>
      </c>
      <c r="N2417" t="s">
        <v>2866</v>
      </c>
      <c r="O2417" t="s">
        <v>54</v>
      </c>
      <c r="P2417" t="s">
        <v>2867</v>
      </c>
      <c r="Q2417" t="s">
        <v>3343</v>
      </c>
      <c r="R2417" t="s">
        <v>2862</v>
      </c>
    </row>
    <row r="2418" spans="1:18" x14ac:dyDescent="0.25">
      <c r="A2418" s="28" t="str">
        <f t="shared" si="37"/>
        <v>00397504Wolfe Co School DistrictPo Box 160CamptonKY41301</v>
      </c>
      <c r="B2418" s="29" t="s">
        <v>8225</v>
      </c>
      <c r="C2418" t="s">
        <v>3215</v>
      </c>
      <c r="D2418" t="s">
        <v>5962</v>
      </c>
      <c r="E2418" t="s">
        <v>2863</v>
      </c>
      <c r="F2418" t="s">
        <v>4988</v>
      </c>
      <c r="G2418" t="s">
        <v>2866</v>
      </c>
      <c r="H2418" t="s">
        <v>54</v>
      </c>
      <c r="I2418" t="s">
        <v>2867</v>
      </c>
      <c r="J2418" t="s">
        <v>2863</v>
      </c>
      <c r="K2418" t="s">
        <v>2863</v>
      </c>
      <c r="L2418" t="s">
        <v>5955</v>
      </c>
      <c r="M2418" t="s">
        <v>4988</v>
      </c>
      <c r="N2418" t="s">
        <v>2866</v>
      </c>
      <c r="O2418" t="s">
        <v>54</v>
      </c>
      <c r="P2418" t="s">
        <v>2867</v>
      </c>
      <c r="Q2418" t="s">
        <v>3343</v>
      </c>
      <c r="R2418" t="s">
        <v>2862</v>
      </c>
    </row>
    <row r="2419" spans="1:18" x14ac:dyDescent="0.25">
      <c r="A2419" s="28" t="str">
        <f t="shared" si="37"/>
        <v>00397554Woodford Co Public Schools120 Woodburn Hall DrVersaillesKY40383</v>
      </c>
      <c r="B2419" s="29" t="s">
        <v>8225</v>
      </c>
      <c r="C2419" t="s">
        <v>3215</v>
      </c>
      <c r="D2419" t="s">
        <v>5342</v>
      </c>
      <c r="E2419" t="s">
        <v>2876</v>
      </c>
      <c r="F2419" t="s">
        <v>2879</v>
      </c>
      <c r="G2419" t="s">
        <v>2880</v>
      </c>
      <c r="H2419" t="s">
        <v>54</v>
      </c>
      <c r="I2419" t="s">
        <v>2881</v>
      </c>
      <c r="J2419" t="s">
        <v>2878</v>
      </c>
      <c r="K2419" t="s">
        <v>2876</v>
      </c>
      <c r="L2419" t="s">
        <v>5334</v>
      </c>
      <c r="M2419" t="s">
        <v>3197</v>
      </c>
      <c r="N2419" t="s">
        <v>2880</v>
      </c>
      <c r="O2419" t="s">
        <v>54</v>
      </c>
      <c r="P2419" t="s">
        <v>2881</v>
      </c>
      <c r="Q2419" t="s">
        <v>3522</v>
      </c>
      <c r="R2419" t="s">
        <v>2875</v>
      </c>
    </row>
    <row r="2420" spans="1:18" x14ac:dyDescent="0.25">
      <c r="A2420" s="28" t="str">
        <f t="shared" si="37"/>
        <v>00397554Woodford Co Public Schools500 Northside DrVersaillesKY40347</v>
      </c>
      <c r="B2420" s="29" t="s">
        <v>8225</v>
      </c>
      <c r="C2420" t="s">
        <v>3215</v>
      </c>
      <c r="D2420" t="s">
        <v>5336</v>
      </c>
      <c r="E2420" t="s">
        <v>2876</v>
      </c>
      <c r="F2420" t="s">
        <v>2883</v>
      </c>
      <c r="G2420" t="s">
        <v>2880</v>
      </c>
      <c r="H2420" t="s">
        <v>54</v>
      </c>
      <c r="I2420" t="s">
        <v>2885</v>
      </c>
      <c r="J2420" t="s">
        <v>1221</v>
      </c>
      <c r="K2420" t="s">
        <v>2876</v>
      </c>
      <c r="L2420" t="s">
        <v>5334</v>
      </c>
      <c r="M2420" t="s">
        <v>3197</v>
      </c>
      <c r="N2420" t="s">
        <v>2884</v>
      </c>
      <c r="O2420" t="s">
        <v>54</v>
      </c>
      <c r="P2420" t="s">
        <v>2881</v>
      </c>
      <c r="Q2420" t="s">
        <v>3522</v>
      </c>
      <c r="R2420" t="s">
        <v>2875</v>
      </c>
    </row>
    <row r="2421" spans="1:18" x14ac:dyDescent="0.25">
      <c r="A2421" s="28" t="str">
        <f t="shared" si="37"/>
        <v>00397554Woodford Co Public Schools500 Northside DrVersaillesKY40347</v>
      </c>
      <c r="B2421" s="29" t="s">
        <v>8225</v>
      </c>
      <c r="C2421" t="s">
        <v>3215</v>
      </c>
      <c r="D2421" t="s">
        <v>5337</v>
      </c>
      <c r="E2421" t="s">
        <v>2876</v>
      </c>
      <c r="F2421" t="s">
        <v>2883</v>
      </c>
      <c r="G2421" t="s">
        <v>2880</v>
      </c>
      <c r="H2421" t="s">
        <v>54</v>
      </c>
      <c r="I2421" t="s">
        <v>2885</v>
      </c>
      <c r="J2421" t="s">
        <v>1221</v>
      </c>
      <c r="K2421" t="s">
        <v>2876</v>
      </c>
      <c r="L2421" t="s">
        <v>5334</v>
      </c>
      <c r="M2421" t="s">
        <v>3197</v>
      </c>
      <c r="N2421" t="s">
        <v>2884</v>
      </c>
      <c r="O2421" t="s">
        <v>54</v>
      </c>
      <c r="P2421" t="s">
        <v>2881</v>
      </c>
      <c r="Q2421" t="s">
        <v>3522</v>
      </c>
      <c r="R2421" t="s">
        <v>2875</v>
      </c>
    </row>
    <row r="2422" spans="1:18" x14ac:dyDescent="0.25">
      <c r="A2422" s="28" t="str">
        <f t="shared" si="37"/>
        <v>00397554Woodford Co Public Schools134 MacEy AveVersaillesKY40383</v>
      </c>
      <c r="B2422" s="29" t="s">
        <v>8225</v>
      </c>
      <c r="C2422" t="s">
        <v>3215</v>
      </c>
      <c r="D2422" t="s">
        <v>5339</v>
      </c>
      <c r="E2422" t="s">
        <v>2876</v>
      </c>
      <c r="F2422" t="s">
        <v>5287</v>
      </c>
      <c r="G2422" t="s">
        <v>2880</v>
      </c>
      <c r="H2422" t="s">
        <v>54</v>
      </c>
      <c r="I2422" t="s">
        <v>2881</v>
      </c>
      <c r="J2422" t="s">
        <v>5286</v>
      </c>
      <c r="K2422" t="s">
        <v>2876</v>
      </c>
      <c r="L2422" t="s">
        <v>5334</v>
      </c>
      <c r="M2422" t="s">
        <v>3197</v>
      </c>
      <c r="N2422" t="s">
        <v>2880</v>
      </c>
      <c r="O2422" t="s">
        <v>54</v>
      </c>
      <c r="P2422" t="s">
        <v>2881</v>
      </c>
      <c r="Q2422" t="s">
        <v>3522</v>
      </c>
      <c r="R2422" t="s">
        <v>2875</v>
      </c>
    </row>
    <row r="2423" spans="1:18" x14ac:dyDescent="0.25">
      <c r="A2423" s="28" t="str">
        <f t="shared" si="37"/>
        <v>00397554Woodford Co Public Schools830 Tyrone PikeVersaillesKY40383</v>
      </c>
      <c r="B2423" s="29" t="s">
        <v>8225</v>
      </c>
      <c r="C2423" t="s">
        <v>3215</v>
      </c>
      <c r="D2423" t="s">
        <v>5335</v>
      </c>
      <c r="E2423" t="s">
        <v>2876</v>
      </c>
      <c r="F2423" t="s">
        <v>2887</v>
      </c>
      <c r="G2423" t="s">
        <v>2880</v>
      </c>
      <c r="H2423" t="s">
        <v>54</v>
      </c>
      <c r="I2423" t="s">
        <v>2881</v>
      </c>
      <c r="J2423" t="s">
        <v>5283</v>
      </c>
      <c r="K2423" t="s">
        <v>2876</v>
      </c>
      <c r="L2423" t="s">
        <v>5334</v>
      </c>
      <c r="M2423" t="s">
        <v>3197</v>
      </c>
      <c r="N2423" t="s">
        <v>2880</v>
      </c>
      <c r="O2423" t="s">
        <v>54</v>
      </c>
      <c r="P2423" t="s">
        <v>2881</v>
      </c>
      <c r="Q2423" t="s">
        <v>3522</v>
      </c>
      <c r="R2423" t="s">
        <v>2875</v>
      </c>
    </row>
    <row r="2424" spans="1:18" x14ac:dyDescent="0.25">
      <c r="A2424" s="28" t="str">
        <f t="shared" si="37"/>
        <v>00397580Southside Elementary School1300 Troy PikeVersaillesKY40383</v>
      </c>
      <c r="B2424" s="29" t="s">
        <v>8225</v>
      </c>
      <c r="C2424" t="s">
        <v>3215</v>
      </c>
      <c r="D2424" t="s">
        <v>5330</v>
      </c>
      <c r="E2424" t="s">
        <v>2876</v>
      </c>
      <c r="F2424" t="s">
        <v>2889</v>
      </c>
      <c r="G2424" t="s">
        <v>2880</v>
      </c>
      <c r="H2424" t="s">
        <v>54</v>
      </c>
      <c r="I2424" t="s">
        <v>2881</v>
      </c>
      <c r="J2424" t="s">
        <v>1224</v>
      </c>
      <c r="K2424" t="s">
        <v>1224</v>
      </c>
      <c r="L2424" t="s">
        <v>5331</v>
      </c>
      <c r="M2424" t="s">
        <v>2889</v>
      </c>
      <c r="N2424" t="s">
        <v>2880</v>
      </c>
      <c r="O2424" t="s">
        <v>54</v>
      </c>
      <c r="P2424" t="s">
        <v>2881</v>
      </c>
      <c r="Q2424" t="s">
        <v>3522</v>
      </c>
      <c r="R2424" t="s">
        <v>2888</v>
      </c>
    </row>
    <row r="2425" spans="1:18" x14ac:dyDescent="0.25">
      <c r="A2425" s="28" t="str">
        <f t="shared" si="37"/>
        <v>00397580Southside Elementary School1300 Troy PikeVersaillesKY40383</v>
      </c>
      <c r="B2425" s="29" t="s">
        <v>8225</v>
      </c>
      <c r="C2425" t="s">
        <v>3215</v>
      </c>
      <c r="D2425" t="s">
        <v>5332</v>
      </c>
      <c r="E2425" t="s">
        <v>2876</v>
      </c>
      <c r="F2425" t="s">
        <v>2889</v>
      </c>
      <c r="G2425" t="s">
        <v>2880</v>
      </c>
      <c r="H2425" t="s">
        <v>54</v>
      </c>
      <c r="I2425" t="s">
        <v>2881</v>
      </c>
      <c r="J2425" t="s">
        <v>1224</v>
      </c>
      <c r="K2425" t="s">
        <v>1224</v>
      </c>
      <c r="L2425" t="s">
        <v>5331</v>
      </c>
      <c r="M2425" t="s">
        <v>2889</v>
      </c>
      <c r="N2425" t="s">
        <v>2880</v>
      </c>
      <c r="O2425" t="s">
        <v>54</v>
      </c>
      <c r="P2425" t="s">
        <v>2881</v>
      </c>
      <c r="Q2425" t="s">
        <v>3522</v>
      </c>
      <c r="R2425" t="s">
        <v>2888</v>
      </c>
    </row>
    <row r="2426" spans="1:18" x14ac:dyDescent="0.25">
      <c r="A2426" s="28" t="str">
        <f t="shared" si="37"/>
        <v>00397554Woodford Co Public Schools1300 Troy PikeVersaillesKY40383</v>
      </c>
      <c r="B2426" s="29" t="s">
        <v>8225</v>
      </c>
      <c r="C2426" t="s">
        <v>3215</v>
      </c>
      <c r="D2426" t="s">
        <v>5343</v>
      </c>
      <c r="E2426" t="s">
        <v>2876</v>
      </c>
      <c r="F2426" t="s">
        <v>2889</v>
      </c>
      <c r="G2426" t="s">
        <v>2880</v>
      </c>
      <c r="H2426" t="s">
        <v>54</v>
      </c>
      <c r="I2426" t="s">
        <v>2881</v>
      </c>
      <c r="J2426" t="s">
        <v>1224</v>
      </c>
      <c r="K2426" t="s">
        <v>2876</v>
      </c>
      <c r="L2426" t="s">
        <v>5334</v>
      </c>
      <c r="M2426" t="s">
        <v>3197</v>
      </c>
      <c r="N2426" t="s">
        <v>2880</v>
      </c>
      <c r="O2426" t="s">
        <v>54</v>
      </c>
      <c r="P2426" t="s">
        <v>2881</v>
      </c>
      <c r="Q2426" t="s">
        <v>3522</v>
      </c>
      <c r="R2426" t="s">
        <v>2875</v>
      </c>
    </row>
    <row r="2427" spans="1:18" x14ac:dyDescent="0.25">
      <c r="A2427" s="28" t="str">
        <f t="shared" si="37"/>
        <v>00397554Woodford Co Public Schools1300 Troy PikeVersaillesKY40383</v>
      </c>
      <c r="B2427" s="29" t="s">
        <v>8225</v>
      </c>
      <c r="C2427" t="s">
        <v>3215</v>
      </c>
      <c r="D2427" t="s">
        <v>5344</v>
      </c>
      <c r="E2427" t="s">
        <v>2876</v>
      </c>
      <c r="F2427" t="s">
        <v>2889</v>
      </c>
      <c r="G2427" t="s">
        <v>2880</v>
      </c>
      <c r="H2427" t="s">
        <v>54</v>
      </c>
      <c r="I2427" t="s">
        <v>2881</v>
      </c>
      <c r="J2427" t="s">
        <v>1224</v>
      </c>
      <c r="K2427" t="s">
        <v>2876</v>
      </c>
      <c r="L2427" t="s">
        <v>5334</v>
      </c>
      <c r="M2427" t="s">
        <v>3197</v>
      </c>
      <c r="N2427" t="s">
        <v>2880</v>
      </c>
      <c r="O2427" t="s">
        <v>54</v>
      </c>
      <c r="P2427" t="s">
        <v>2881</v>
      </c>
      <c r="Q2427" t="s">
        <v>3522</v>
      </c>
      <c r="R2427" t="s">
        <v>2875</v>
      </c>
    </row>
    <row r="2428" spans="1:18" x14ac:dyDescent="0.25">
      <c r="A2428" s="28" t="str">
        <f t="shared" ref="A2428:A2491" si="38">R2428&amp;K2428&amp;F2428&amp;G2428&amp;H2428&amp;I2428</f>
        <v>00397554Woodford Co Public Schools180 Frankfort StVersaillesKY40383</v>
      </c>
      <c r="B2428" s="29" t="s">
        <v>8225</v>
      </c>
      <c r="C2428" t="s">
        <v>3215</v>
      </c>
      <c r="D2428" t="s">
        <v>5338</v>
      </c>
      <c r="E2428" t="s">
        <v>2876</v>
      </c>
      <c r="F2428" t="s">
        <v>5285</v>
      </c>
      <c r="G2428" t="s">
        <v>2880</v>
      </c>
      <c r="H2428" t="s">
        <v>54</v>
      </c>
      <c r="I2428" t="s">
        <v>2881</v>
      </c>
      <c r="J2428" t="s">
        <v>5284</v>
      </c>
      <c r="K2428" t="s">
        <v>2876</v>
      </c>
      <c r="L2428" t="s">
        <v>5334</v>
      </c>
      <c r="M2428" t="s">
        <v>3197</v>
      </c>
      <c r="N2428" t="s">
        <v>2880</v>
      </c>
      <c r="O2428" t="s">
        <v>54</v>
      </c>
      <c r="P2428" t="s">
        <v>2881</v>
      </c>
      <c r="Q2428" t="s">
        <v>3522</v>
      </c>
      <c r="R2428" t="s">
        <v>2875</v>
      </c>
    </row>
    <row r="2429" spans="1:18" x14ac:dyDescent="0.25">
      <c r="A2429" s="28" t="str">
        <f t="shared" si="38"/>
        <v>00397554Woodford Co Public Schools100 School House RdVersaillesKY40383</v>
      </c>
      <c r="B2429" s="29" t="s">
        <v>8225</v>
      </c>
      <c r="C2429" t="s">
        <v>3215</v>
      </c>
      <c r="D2429" t="s">
        <v>5333</v>
      </c>
      <c r="E2429" t="s">
        <v>2876</v>
      </c>
      <c r="F2429" t="s">
        <v>5289</v>
      </c>
      <c r="G2429" t="s">
        <v>2880</v>
      </c>
      <c r="H2429" t="s">
        <v>54</v>
      </c>
      <c r="I2429" t="s">
        <v>2881</v>
      </c>
      <c r="J2429" t="s">
        <v>5288</v>
      </c>
      <c r="K2429" t="s">
        <v>2876</v>
      </c>
      <c r="L2429" t="s">
        <v>5334</v>
      </c>
      <c r="M2429" t="s">
        <v>3197</v>
      </c>
      <c r="N2429" t="s">
        <v>2880</v>
      </c>
      <c r="O2429" t="s">
        <v>54</v>
      </c>
      <c r="P2429" t="s">
        <v>2881</v>
      </c>
      <c r="Q2429" t="s">
        <v>3522</v>
      </c>
      <c r="R2429" t="s">
        <v>2875</v>
      </c>
    </row>
    <row r="2430" spans="1:18" x14ac:dyDescent="0.25">
      <c r="A2430" s="28" t="str">
        <f t="shared" si="38"/>
        <v>00397554Woodford Co Public Schools330 Pisgah PikeVersaillesKY40383</v>
      </c>
      <c r="B2430" s="29" t="s">
        <v>8225</v>
      </c>
      <c r="C2430" t="s">
        <v>3215</v>
      </c>
      <c r="D2430" t="s">
        <v>5340</v>
      </c>
      <c r="E2430" t="s">
        <v>2876</v>
      </c>
      <c r="F2430" t="s">
        <v>3197</v>
      </c>
      <c r="G2430" t="s">
        <v>2880</v>
      </c>
      <c r="H2430" t="s">
        <v>54</v>
      </c>
      <c r="I2430" t="s">
        <v>2881</v>
      </c>
      <c r="J2430" t="s">
        <v>2876</v>
      </c>
      <c r="K2430" t="s">
        <v>2876</v>
      </c>
      <c r="L2430" t="s">
        <v>5334</v>
      </c>
      <c r="M2430" t="s">
        <v>3197</v>
      </c>
      <c r="N2430" t="s">
        <v>2880</v>
      </c>
      <c r="O2430" t="s">
        <v>54</v>
      </c>
      <c r="P2430" t="s">
        <v>2881</v>
      </c>
      <c r="Q2430" t="s">
        <v>3522</v>
      </c>
      <c r="R2430" t="s">
        <v>2875</v>
      </c>
    </row>
    <row r="2431" spans="1:18" x14ac:dyDescent="0.25">
      <c r="A2431" s="28" t="str">
        <f t="shared" si="38"/>
        <v>00397554Woodford Co Public Schools330 Pisgah PikeVersaillesKY40383</v>
      </c>
      <c r="B2431" s="29" t="s">
        <v>8225</v>
      </c>
      <c r="C2431" t="s">
        <v>3215</v>
      </c>
      <c r="D2431" t="s">
        <v>5341</v>
      </c>
      <c r="E2431" t="s">
        <v>2876</v>
      </c>
      <c r="F2431" t="s">
        <v>3197</v>
      </c>
      <c r="G2431" t="s">
        <v>2880</v>
      </c>
      <c r="H2431" t="s">
        <v>54</v>
      </c>
      <c r="I2431" t="s">
        <v>2881</v>
      </c>
      <c r="J2431" t="s">
        <v>2876</v>
      </c>
      <c r="K2431" t="s">
        <v>2876</v>
      </c>
      <c r="L2431" t="s">
        <v>5334</v>
      </c>
      <c r="M2431" t="s">
        <v>3197</v>
      </c>
      <c r="N2431" t="s">
        <v>2880</v>
      </c>
      <c r="O2431" t="s">
        <v>54</v>
      </c>
      <c r="P2431" t="s">
        <v>2881</v>
      </c>
      <c r="Q2431" t="s">
        <v>3522</v>
      </c>
      <c r="R2431" t="s">
        <v>2875</v>
      </c>
    </row>
    <row r="2432" spans="1:18" x14ac:dyDescent="0.25">
      <c r="A2432" s="28" t="str">
        <f t="shared" si="38"/>
        <v>00397554Woodford Co Public Schools330 Pisgah PikeVersaillesKY40383</v>
      </c>
      <c r="B2432" s="29" t="s">
        <v>8225</v>
      </c>
      <c r="C2432" t="s">
        <v>3215</v>
      </c>
      <c r="D2432" t="s">
        <v>5345</v>
      </c>
      <c r="E2432" t="s">
        <v>2876</v>
      </c>
      <c r="F2432" t="s">
        <v>3197</v>
      </c>
      <c r="G2432" t="s">
        <v>2880</v>
      </c>
      <c r="H2432" t="s">
        <v>54</v>
      </c>
      <c r="I2432" t="s">
        <v>2881</v>
      </c>
      <c r="J2432" t="s">
        <v>2876</v>
      </c>
      <c r="K2432" t="s">
        <v>2876</v>
      </c>
      <c r="L2432" t="s">
        <v>5334</v>
      </c>
      <c r="M2432" t="s">
        <v>3197</v>
      </c>
      <c r="N2432" t="s">
        <v>2880</v>
      </c>
      <c r="O2432" t="s">
        <v>54</v>
      </c>
      <c r="P2432" t="s">
        <v>2881</v>
      </c>
      <c r="Q2432" t="s">
        <v>3522</v>
      </c>
      <c r="R2432" t="s">
        <v>2875</v>
      </c>
    </row>
    <row r="2433" spans="1:18" x14ac:dyDescent="0.25">
      <c r="A2433" s="28" t="str">
        <f t="shared" si="38"/>
        <v>00397554Woodford Co Public Schools330 Pisgah PikeVersaillesKY40383</v>
      </c>
      <c r="B2433" s="29" t="s">
        <v>8225</v>
      </c>
      <c r="C2433" t="s">
        <v>3215</v>
      </c>
      <c r="D2433" t="s">
        <v>5346</v>
      </c>
      <c r="E2433" t="s">
        <v>2876</v>
      </c>
      <c r="F2433" t="s">
        <v>3197</v>
      </c>
      <c r="G2433" t="s">
        <v>2880</v>
      </c>
      <c r="H2433" t="s">
        <v>54</v>
      </c>
      <c r="I2433" t="s">
        <v>2881</v>
      </c>
      <c r="J2433" t="s">
        <v>2876</v>
      </c>
      <c r="K2433" t="s">
        <v>2876</v>
      </c>
      <c r="L2433" t="s">
        <v>5334</v>
      </c>
      <c r="M2433" t="s">
        <v>3197</v>
      </c>
      <c r="N2433" t="s">
        <v>2880</v>
      </c>
      <c r="O2433" t="s">
        <v>54</v>
      </c>
      <c r="P2433" t="s">
        <v>2881</v>
      </c>
      <c r="Q2433" t="s">
        <v>3522</v>
      </c>
      <c r="R2433" t="s">
        <v>2875</v>
      </c>
    </row>
    <row r="2434" spans="1:18" x14ac:dyDescent="0.25">
      <c r="A2434" s="28" t="str">
        <f t="shared" si="38"/>
        <v>00394332Bardstown Elementary School420 N 5th StBardstownKY40004</v>
      </c>
      <c r="B2434" s="29" t="s">
        <v>8225</v>
      </c>
      <c r="C2434" t="s">
        <v>3215</v>
      </c>
      <c r="D2434" t="s">
        <v>6201</v>
      </c>
      <c r="E2434" t="s">
        <v>4091</v>
      </c>
      <c r="F2434" t="s">
        <v>4092</v>
      </c>
      <c r="G2434" t="s">
        <v>122</v>
      </c>
      <c r="H2434" t="s">
        <v>54</v>
      </c>
      <c r="I2434" t="s">
        <v>123</v>
      </c>
      <c r="J2434" t="s">
        <v>4066</v>
      </c>
      <c r="K2434" t="s">
        <v>4091</v>
      </c>
      <c r="L2434" t="s">
        <v>6200</v>
      </c>
      <c r="M2434" t="s">
        <v>4092</v>
      </c>
      <c r="N2434" t="s">
        <v>122</v>
      </c>
      <c r="O2434" t="s">
        <v>54</v>
      </c>
      <c r="P2434" t="s">
        <v>123</v>
      </c>
      <c r="Q2434" t="s">
        <v>3246</v>
      </c>
      <c r="R2434" t="s">
        <v>4090</v>
      </c>
    </row>
    <row r="2435" spans="1:18" x14ac:dyDescent="0.25">
      <c r="A2435" s="28" t="str">
        <f t="shared" si="38"/>
        <v>00394643Crestwood Elementary School6500 W Highway 146CrestwoodKY40014</v>
      </c>
      <c r="B2435" s="29" t="s">
        <v>8225</v>
      </c>
      <c r="C2435" t="s">
        <v>3215</v>
      </c>
      <c r="D2435" t="s">
        <v>6202</v>
      </c>
      <c r="E2435" t="s">
        <v>2336</v>
      </c>
      <c r="F2435" t="s">
        <v>2337</v>
      </c>
      <c r="G2435" t="s">
        <v>2330</v>
      </c>
      <c r="H2435" t="s">
        <v>54</v>
      </c>
      <c r="I2435" t="s">
        <v>2331</v>
      </c>
      <c r="J2435" t="s">
        <v>2321</v>
      </c>
      <c r="K2435" t="s">
        <v>2336</v>
      </c>
      <c r="L2435" t="s">
        <v>6203</v>
      </c>
      <c r="M2435" t="s">
        <v>2337</v>
      </c>
      <c r="N2435" t="s">
        <v>2330</v>
      </c>
      <c r="O2435" t="s">
        <v>54</v>
      </c>
      <c r="P2435" t="s">
        <v>2331</v>
      </c>
      <c r="Q2435" t="s">
        <v>3313</v>
      </c>
      <c r="R2435" t="s">
        <v>2335</v>
      </c>
    </row>
    <row r="2436" spans="1:18" x14ac:dyDescent="0.25">
      <c r="A2436" s="28" t="str">
        <f t="shared" si="38"/>
        <v>00394643Crestwood Elementary School6500 W Highway 146CrestwoodKY40014</v>
      </c>
      <c r="B2436" s="29" t="s">
        <v>8225</v>
      </c>
      <c r="C2436" t="s">
        <v>3215</v>
      </c>
      <c r="D2436" t="s">
        <v>6204</v>
      </c>
      <c r="E2436" t="s">
        <v>2336</v>
      </c>
      <c r="F2436" t="s">
        <v>2337</v>
      </c>
      <c r="G2436" t="s">
        <v>2330</v>
      </c>
      <c r="H2436" t="s">
        <v>54</v>
      </c>
      <c r="I2436" t="s">
        <v>2331</v>
      </c>
      <c r="J2436" t="s">
        <v>2321</v>
      </c>
      <c r="K2436" t="s">
        <v>2336</v>
      </c>
      <c r="L2436" t="s">
        <v>6203</v>
      </c>
      <c r="M2436" t="s">
        <v>2337</v>
      </c>
      <c r="N2436" t="s">
        <v>2330</v>
      </c>
      <c r="O2436" t="s">
        <v>54</v>
      </c>
      <c r="P2436" t="s">
        <v>2331</v>
      </c>
      <c r="Q2436" t="s">
        <v>3313</v>
      </c>
      <c r="R2436" t="s">
        <v>2335</v>
      </c>
    </row>
    <row r="2437" spans="1:18" x14ac:dyDescent="0.25">
      <c r="A2437" s="28" t="str">
        <f t="shared" si="38"/>
        <v>00394796Phillip A Sharp Middle School35 Wright RdButlerKY41006</v>
      </c>
      <c r="B2437" s="29" t="s">
        <v>8225</v>
      </c>
      <c r="C2437" t="s">
        <v>3215</v>
      </c>
      <c r="D2437" t="s">
        <v>6205</v>
      </c>
      <c r="E2437" t="s">
        <v>4968</v>
      </c>
      <c r="F2437" t="s">
        <v>4969</v>
      </c>
      <c r="G2437" t="s">
        <v>2395</v>
      </c>
      <c r="H2437" t="s">
        <v>54</v>
      </c>
      <c r="I2437" t="s">
        <v>2396</v>
      </c>
      <c r="J2437" t="s">
        <v>2392</v>
      </c>
      <c r="K2437" t="s">
        <v>4968</v>
      </c>
      <c r="L2437" t="s">
        <v>6206</v>
      </c>
      <c r="M2437" t="s">
        <v>4969</v>
      </c>
      <c r="N2437" t="s">
        <v>2395</v>
      </c>
      <c r="O2437" t="s">
        <v>54</v>
      </c>
      <c r="P2437" t="s">
        <v>2396</v>
      </c>
      <c r="Q2437" t="s">
        <v>3665</v>
      </c>
      <c r="R2437" t="s">
        <v>4967</v>
      </c>
    </row>
    <row r="2438" spans="1:18" x14ac:dyDescent="0.25">
      <c r="A2438" s="28" t="str">
        <f t="shared" si="38"/>
        <v>00394796Phillip A Sharp Middle School35 Wright RdButlerKY41006</v>
      </c>
      <c r="B2438" s="29" t="s">
        <v>8225</v>
      </c>
      <c r="C2438" t="s">
        <v>3215</v>
      </c>
      <c r="D2438" t="s">
        <v>6207</v>
      </c>
      <c r="E2438" t="s">
        <v>4968</v>
      </c>
      <c r="F2438" t="s">
        <v>4969</v>
      </c>
      <c r="G2438" t="s">
        <v>2395</v>
      </c>
      <c r="H2438" t="s">
        <v>54</v>
      </c>
      <c r="I2438" t="s">
        <v>2396</v>
      </c>
      <c r="J2438" t="s">
        <v>2392</v>
      </c>
      <c r="K2438" t="s">
        <v>4968</v>
      </c>
      <c r="L2438" t="s">
        <v>6206</v>
      </c>
      <c r="M2438" t="s">
        <v>4969</v>
      </c>
      <c r="N2438" t="s">
        <v>2395</v>
      </c>
      <c r="O2438" t="s">
        <v>54</v>
      </c>
      <c r="P2438" t="s">
        <v>2396</v>
      </c>
      <c r="Q2438" t="s">
        <v>3665</v>
      </c>
      <c r="R2438" t="s">
        <v>4967</v>
      </c>
    </row>
    <row r="2439" spans="1:18" x14ac:dyDescent="0.25">
      <c r="A2439" s="28" t="str">
        <f t="shared" si="38"/>
        <v>00383876Osborne Elementary School43 Osborne BrBevinsvilleKY41606</v>
      </c>
      <c r="B2439" s="29" t="s">
        <v>8225</v>
      </c>
      <c r="C2439" t="s">
        <v>3215</v>
      </c>
      <c r="D2439" t="s">
        <v>6208</v>
      </c>
      <c r="E2439" t="s">
        <v>3681</v>
      </c>
      <c r="F2439" t="s">
        <v>3682</v>
      </c>
      <c r="G2439" t="s">
        <v>3683</v>
      </c>
      <c r="H2439" t="s">
        <v>54</v>
      </c>
      <c r="I2439" t="s">
        <v>3680</v>
      </c>
      <c r="J2439" t="s">
        <v>908</v>
      </c>
      <c r="K2439" t="s">
        <v>3681</v>
      </c>
      <c r="L2439" t="s">
        <v>6209</v>
      </c>
      <c r="M2439" t="s">
        <v>3682</v>
      </c>
      <c r="N2439" t="s">
        <v>3683</v>
      </c>
      <c r="O2439" t="s">
        <v>54</v>
      </c>
      <c r="P2439" t="s">
        <v>3680</v>
      </c>
      <c r="Q2439" t="s">
        <v>3235</v>
      </c>
      <c r="R2439" t="s">
        <v>3684</v>
      </c>
    </row>
    <row r="2440" spans="1:18" x14ac:dyDescent="0.25">
      <c r="A2440" s="28" t="str">
        <f t="shared" si="38"/>
        <v>00383876Osborne Elementary School43 Osborne BrBevinsvilleKY41606</v>
      </c>
      <c r="B2440" s="29" t="s">
        <v>8225</v>
      </c>
      <c r="C2440" t="s">
        <v>3215</v>
      </c>
      <c r="D2440" t="s">
        <v>6210</v>
      </c>
      <c r="E2440" t="s">
        <v>3681</v>
      </c>
      <c r="F2440" t="s">
        <v>3682</v>
      </c>
      <c r="G2440" t="s">
        <v>3683</v>
      </c>
      <c r="H2440" t="s">
        <v>54</v>
      </c>
      <c r="I2440" t="s">
        <v>3680</v>
      </c>
      <c r="J2440" t="s">
        <v>908</v>
      </c>
      <c r="K2440" t="s">
        <v>3681</v>
      </c>
      <c r="L2440" t="s">
        <v>6209</v>
      </c>
      <c r="M2440" t="s">
        <v>3682</v>
      </c>
      <c r="N2440" t="s">
        <v>3683</v>
      </c>
      <c r="O2440" t="s">
        <v>54</v>
      </c>
      <c r="P2440" t="s">
        <v>3680</v>
      </c>
      <c r="Q2440" t="s">
        <v>3235</v>
      </c>
      <c r="R2440" t="s">
        <v>3684</v>
      </c>
    </row>
    <row r="2441" spans="1:18" x14ac:dyDescent="0.25">
      <c r="A2441" s="28" t="str">
        <f t="shared" si="38"/>
        <v>03248275McKell Middle School129 Bulldog LnSouth ShoreKY41175</v>
      </c>
      <c r="B2441" s="29" t="s">
        <v>8225</v>
      </c>
      <c r="C2441" t="s">
        <v>3215</v>
      </c>
      <c r="D2441" t="s">
        <v>6211</v>
      </c>
      <c r="E2441" t="s">
        <v>1111</v>
      </c>
      <c r="F2441" t="s">
        <v>4312</v>
      </c>
      <c r="G2441" t="s">
        <v>1125</v>
      </c>
      <c r="H2441" t="s">
        <v>54</v>
      </c>
      <c r="I2441" t="s">
        <v>1126</v>
      </c>
      <c r="J2441" t="s">
        <v>1111</v>
      </c>
      <c r="K2441" t="s">
        <v>4311</v>
      </c>
      <c r="L2441" t="s">
        <v>6212</v>
      </c>
      <c r="M2441" t="s">
        <v>3115</v>
      </c>
      <c r="N2441" t="s">
        <v>1120</v>
      </c>
      <c r="O2441" t="s">
        <v>54</v>
      </c>
      <c r="P2441" t="s">
        <v>1121</v>
      </c>
      <c r="Q2441" t="s">
        <v>1120</v>
      </c>
      <c r="R2441" t="s">
        <v>4310</v>
      </c>
    </row>
    <row r="2442" spans="1:18" x14ac:dyDescent="0.25">
      <c r="A2442" s="28" t="str">
        <f t="shared" si="38"/>
        <v>00384703Greenup Co High School196 Musketeer DrGreenupKY41144</v>
      </c>
      <c r="B2442" s="29" t="s">
        <v>8225</v>
      </c>
      <c r="C2442" t="s">
        <v>3215</v>
      </c>
      <c r="D2442" t="s">
        <v>6213</v>
      </c>
      <c r="E2442" t="s">
        <v>1111</v>
      </c>
      <c r="F2442" t="s">
        <v>4309</v>
      </c>
      <c r="G2442" t="s">
        <v>1120</v>
      </c>
      <c r="H2442" t="s">
        <v>54</v>
      </c>
      <c r="I2442" t="s">
        <v>1121</v>
      </c>
      <c r="J2442" t="s">
        <v>1111</v>
      </c>
      <c r="K2442" t="s">
        <v>4308</v>
      </c>
      <c r="L2442" t="s">
        <v>6212</v>
      </c>
      <c r="M2442" t="s">
        <v>3115</v>
      </c>
      <c r="N2442" t="s">
        <v>1120</v>
      </c>
      <c r="O2442" t="s">
        <v>54</v>
      </c>
      <c r="P2442" t="s">
        <v>1121</v>
      </c>
      <c r="Q2442" t="s">
        <v>1120</v>
      </c>
      <c r="R2442" t="s">
        <v>4307</v>
      </c>
    </row>
    <row r="2443" spans="1:18" x14ac:dyDescent="0.25">
      <c r="A2443" s="28" t="str">
        <f t="shared" si="38"/>
        <v>00384674Greenup Co School District45 Musketeer DrGreenupKY41144</v>
      </c>
      <c r="B2443" s="29" t="s">
        <v>8225</v>
      </c>
      <c r="C2443" t="s">
        <v>3215</v>
      </c>
      <c r="D2443" t="s">
        <v>6214</v>
      </c>
      <c r="E2443" t="s">
        <v>1111</v>
      </c>
      <c r="F2443" t="s">
        <v>3115</v>
      </c>
      <c r="G2443" t="s">
        <v>1120</v>
      </c>
      <c r="H2443" t="s">
        <v>54</v>
      </c>
      <c r="I2443" t="s">
        <v>1121</v>
      </c>
      <c r="J2443" t="s">
        <v>1111</v>
      </c>
      <c r="K2443" t="s">
        <v>1111</v>
      </c>
      <c r="L2443" t="s">
        <v>6212</v>
      </c>
      <c r="M2443" t="s">
        <v>3115</v>
      </c>
      <c r="N2443" t="s">
        <v>1120</v>
      </c>
      <c r="O2443" t="s">
        <v>54</v>
      </c>
      <c r="P2443" t="s">
        <v>1121</v>
      </c>
      <c r="Q2443" t="s">
        <v>1120</v>
      </c>
      <c r="R2443" t="s">
        <v>1110</v>
      </c>
    </row>
    <row r="2444" spans="1:18" x14ac:dyDescent="0.25">
      <c r="A2444" s="28" t="str">
        <f t="shared" si="38"/>
        <v>00384674Greenup Co School District45 Musketeer DrGreenupKY41175</v>
      </c>
      <c r="B2444" s="29" t="s">
        <v>8225</v>
      </c>
      <c r="C2444" t="s">
        <v>3215</v>
      </c>
      <c r="D2444" t="s">
        <v>6215</v>
      </c>
      <c r="E2444" t="s">
        <v>1111</v>
      </c>
      <c r="F2444" t="s">
        <v>3115</v>
      </c>
      <c r="G2444" t="s">
        <v>1120</v>
      </c>
      <c r="H2444" t="s">
        <v>54</v>
      </c>
      <c r="I2444" t="s">
        <v>1126</v>
      </c>
      <c r="J2444" t="s">
        <v>1111</v>
      </c>
      <c r="K2444" t="s">
        <v>1111</v>
      </c>
      <c r="L2444" t="s">
        <v>6212</v>
      </c>
      <c r="M2444" t="s">
        <v>3115</v>
      </c>
      <c r="N2444" t="s">
        <v>1120</v>
      </c>
      <c r="O2444" t="s">
        <v>54</v>
      </c>
      <c r="P2444" t="s">
        <v>1121</v>
      </c>
      <c r="Q2444" t="s">
        <v>1120</v>
      </c>
      <c r="R2444" t="s">
        <v>1110</v>
      </c>
    </row>
    <row r="2445" spans="1:18" x14ac:dyDescent="0.25">
      <c r="A2445" s="28" t="str">
        <f t="shared" si="38"/>
        <v>00384674Greenup Co School District45 Musketeer DrGreenupKY41144</v>
      </c>
      <c r="B2445" s="29" t="s">
        <v>8225</v>
      </c>
      <c r="C2445" t="s">
        <v>3215</v>
      </c>
      <c r="D2445" t="s">
        <v>6216</v>
      </c>
      <c r="E2445" t="s">
        <v>1111</v>
      </c>
      <c r="F2445" t="s">
        <v>3115</v>
      </c>
      <c r="G2445" t="s">
        <v>1120</v>
      </c>
      <c r="H2445" t="s">
        <v>54</v>
      </c>
      <c r="I2445" t="s">
        <v>1121</v>
      </c>
      <c r="J2445" t="s">
        <v>1111</v>
      </c>
      <c r="K2445" t="s">
        <v>1111</v>
      </c>
      <c r="L2445" t="s">
        <v>6212</v>
      </c>
      <c r="M2445" t="s">
        <v>3115</v>
      </c>
      <c r="N2445" t="s">
        <v>1120</v>
      </c>
      <c r="O2445" t="s">
        <v>54</v>
      </c>
      <c r="P2445" t="s">
        <v>1121</v>
      </c>
      <c r="Q2445" t="s">
        <v>1120</v>
      </c>
      <c r="R2445" t="s">
        <v>1110</v>
      </c>
    </row>
    <row r="2446" spans="1:18" x14ac:dyDescent="0.25">
      <c r="A2446" s="28" t="str">
        <f t="shared" si="38"/>
        <v>00384727Greysbranch Elementary School1487 Ohio River RdGreenupKY41144</v>
      </c>
      <c r="B2446" s="29" t="s">
        <v>8225</v>
      </c>
      <c r="C2446" t="s">
        <v>3215</v>
      </c>
      <c r="D2446" t="s">
        <v>6217</v>
      </c>
      <c r="E2446" t="s">
        <v>1111</v>
      </c>
      <c r="F2446" t="s">
        <v>1119</v>
      </c>
      <c r="G2446" t="s">
        <v>1120</v>
      </c>
      <c r="H2446" t="s">
        <v>54</v>
      </c>
      <c r="I2446" t="s">
        <v>1121</v>
      </c>
      <c r="J2446" t="s">
        <v>1111</v>
      </c>
      <c r="K2446" t="s">
        <v>1118</v>
      </c>
      <c r="L2446" t="s">
        <v>6212</v>
      </c>
      <c r="M2446" t="s">
        <v>3115</v>
      </c>
      <c r="N2446" t="s">
        <v>1120</v>
      </c>
      <c r="O2446" t="s">
        <v>54</v>
      </c>
      <c r="P2446" t="s">
        <v>1121</v>
      </c>
      <c r="Q2446" t="s">
        <v>1120</v>
      </c>
      <c r="R2446" t="s">
        <v>1117</v>
      </c>
    </row>
    <row r="2447" spans="1:18" x14ac:dyDescent="0.25">
      <c r="A2447" s="28" t="str">
        <f t="shared" si="38"/>
        <v>00384741McKell Elementary School28978 Us 23 HwySouth ShoreKY41175</v>
      </c>
      <c r="B2447" s="29" t="s">
        <v>8225</v>
      </c>
      <c r="C2447" t="s">
        <v>3215</v>
      </c>
      <c r="D2447" t="s">
        <v>6218</v>
      </c>
      <c r="E2447" t="s">
        <v>1111</v>
      </c>
      <c r="F2447" t="s">
        <v>1124</v>
      </c>
      <c r="G2447" t="s">
        <v>1125</v>
      </c>
      <c r="H2447" t="s">
        <v>54</v>
      </c>
      <c r="I2447" t="s">
        <v>1126</v>
      </c>
      <c r="J2447" t="s">
        <v>1111</v>
      </c>
      <c r="K2447" t="s">
        <v>1123</v>
      </c>
      <c r="L2447" t="s">
        <v>6212</v>
      </c>
      <c r="M2447" t="s">
        <v>3115</v>
      </c>
      <c r="N2447" t="s">
        <v>1120</v>
      </c>
      <c r="O2447" t="s">
        <v>54</v>
      </c>
      <c r="P2447" t="s">
        <v>1121</v>
      </c>
      <c r="Q2447" t="s">
        <v>1120</v>
      </c>
      <c r="R2447" t="s">
        <v>1122</v>
      </c>
    </row>
    <row r="2448" spans="1:18" x14ac:dyDescent="0.25">
      <c r="A2448" s="28" t="str">
        <f t="shared" si="38"/>
        <v>03248287Wurtland Middle School700 Center StWurtlandKY41144</v>
      </c>
      <c r="B2448" s="29" t="s">
        <v>8225</v>
      </c>
      <c r="C2448" t="s">
        <v>3215</v>
      </c>
      <c r="D2448" t="s">
        <v>6219</v>
      </c>
      <c r="E2448" t="s">
        <v>1111</v>
      </c>
      <c r="F2448" t="s">
        <v>3861</v>
      </c>
      <c r="G2448" t="s">
        <v>1130</v>
      </c>
      <c r="H2448" t="s">
        <v>54</v>
      </c>
      <c r="I2448" t="s">
        <v>1121</v>
      </c>
      <c r="J2448" t="s">
        <v>1111</v>
      </c>
      <c r="K2448" t="s">
        <v>3860</v>
      </c>
      <c r="L2448" t="s">
        <v>6212</v>
      </c>
      <c r="M2448" t="s">
        <v>3115</v>
      </c>
      <c r="N2448" t="s">
        <v>1120</v>
      </c>
      <c r="O2448" t="s">
        <v>54</v>
      </c>
      <c r="P2448" t="s">
        <v>1121</v>
      </c>
      <c r="Q2448" t="s">
        <v>1120</v>
      </c>
      <c r="R2448" t="s">
        <v>3862</v>
      </c>
    </row>
    <row r="2449" spans="1:18" x14ac:dyDescent="0.25">
      <c r="A2449" s="28" t="str">
        <f t="shared" si="38"/>
        <v>00384806Wurtland Elementary School611 East StWurtlandKY41144</v>
      </c>
      <c r="B2449" s="29" t="s">
        <v>8225</v>
      </c>
      <c r="C2449" t="s">
        <v>3215</v>
      </c>
      <c r="D2449" t="s">
        <v>6220</v>
      </c>
      <c r="E2449" t="s">
        <v>1111</v>
      </c>
      <c r="F2449" t="s">
        <v>1129</v>
      </c>
      <c r="G2449" t="s">
        <v>1130</v>
      </c>
      <c r="H2449" t="s">
        <v>54</v>
      </c>
      <c r="I2449" t="s">
        <v>1121</v>
      </c>
      <c r="J2449" t="s">
        <v>1111</v>
      </c>
      <c r="K2449" t="s">
        <v>1128</v>
      </c>
      <c r="L2449" t="s">
        <v>6212</v>
      </c>
      <c r="M2449" t="s">
        <v>3115</v>
      </c>
      <c r="N2449" t="s">
        <v>1120</v>
      </c>
      <c r="O2449" t="s">
        <v>54</v>
      </c>
      <c r="P2449" t="s">
        <v>1121</v>
      </c>
      <c r="Q2449" t="s">
        <v>1120</v>
      </c>
      <c r="R2449" t="s">
        <v>1127</v>
      </c>
    </row>
    <row r="2450" spans="1:18" x14ac:dyDescent="0.25">
      <c r="A2450" s="28" t="str">
        <f t="shared" si="38"/>
        <v>00384686Argillite Elementary School4157 State Route 1ArgilliteKY41121</v>
      </c>
      <c r="B2450" s="29" t="s">
        <v>8225</v>
      </c>
      <c r="C2450" t="s">
        <v>3215</v>
      </c>
      <c r="D2450" t="s">
        <v>6221</v>
      </c>
      <c r="E2450" t="s">
        <v>1111</v>
      </c>
      <c r="F2450" t="s">
        <v>1114</v>
      </c>
      <c r="G2450" t="s">
        <v>1115</v>
      </c>
      <c r="H2450" t="s">
        <v>54</v>
      </c>
      <c r="I2450" t="s">
        <v>1116</v>
      </c>
      <c r="J2450" t="s">
        <v>1111</v>
      </c>
      <c r="K2450" t="s">
        <v>1113</v>
      </c>
      <c r="L2450" t="s">
        <v>6212</v>
      </c>
      <c r="M2450" t="s">
        <v>3115</v>
      </c>
      <c r="N2450" t="s">
        <v>1120</v>
      </c>
      <c r="O2450" t="s">
        <v>54</v>
      </c>
      <c r="P2450" t="s">
        <v>1121</v>
      </c>
      <c r="Q2450" t="s">
        <v>1120</v>
      </c>
      <c r="R2450" t="s">
        <v>1112</v>
      </c>
    </row>
    <row r="2451" spans="1:18" x14ac:dyDescent="0.25">
      <c r="A2451" s="28" t="str">
        <f t="shared" si="38"/>
        <v>00384686Argillite Elementary School4157 State Route 1ArgilliteKY41121</v>
      </c>
      <c r="B2451" s="29" t="s">
        <v>8225</v>
      </c>
      <c r="C2451" t="s">
        <v>3215</v>
      </c>
      <c r="D2451" t="s">
        <v>6222</v>
      </c>
      <c r="E2451" t="s">
        <v>1111</v>
      </c>
      <c r="F2451" t="s">
        <v>1114</v>
      </c>
      <c r="G2451" t="s">
        <v>1115</v>
      </c>
      <c r="H2451" t="s">
        <v>54</v>
      </c>
      <c r="I2451" t="s">
        <v>1116</v>
      </c>
      <c r="J2451" t="s">
        <v>1111</v>
      </c>
      <c r="K2451" t="s">
        <v>1113</v>
      </c>
      <c r="L2451" t="s">
        <v>6212</v>
      </c>
      <c r="M2451" t="s">
        <v>3115</v>
      </c>
      <c r="N2451" t="s">
        <v>1120</v>
      </c>
      <c r="O2451" t="s">
        <v>54</v>
      </c>
      <c r="P2451" t="s">
        <v>1121</v>
      </c>
      <c r="Q2451" t="s">
        <v>1120</v>
      </c>
      <c r="R2451" t="s">
        <v>1112</v>
      </c>
    </row>
    <row r="2452" spans="1:18" x14ac:dyDescent="0.25">
      <c r="A2452" s="28" t="str">
        <f t="shared" si="38"/>
        <v>04019223College View Ed Ctr521 Charlemagne BlvdElizabethtownKY42701</v>
      </c>
      <c r="B2452" s="29" t="s">
        <v>8225</v>
      </c>
      <c r="C2452" t="s">
        <v>3215</v>
      </c>
      <c r="D2452" t="s">
        <v>6223</v>
      </c>
      <c r="E2452" t="s">
        <v>1144</v>
      </c>
      <c r="F2452" t="s">
        <v>4335</v>
      </c>
      <c r="G2452" t="s">
        <v>727</v>
      </c>
      <c r="H2452" t="s">
        <v>54</v>
      </c>
      <c r="I2452" t="s">
        <v>728</v>
      </c>
      <c r="J2452" t="s">
        <v>1144</v>
      </c>
      <c r="K2452" t="s">
        <v>4334</v>
      </c>
      <c r="L2452" t="s">
        <v>6224</v>
      </c>
      <c r="M2452" t="s">
        <v>3117</v>
      </c>
      <c r="N2452" t="s">
        <v>727</v>
      </c>
      <c r="O2452" t="s">
        <v>54</v>
      </c>
      <c r="P2452" t="s">
        <v>728</v>
      </c>
      <c r="Q2452" t="s">
        <v>3358</v>
      </c>
      <c r="R2452" t="s">
        <v>4333</v>
      </c>
    </row>
    <row r="2453" spans="1:18" x14ac:dyDescent="0.25">
      <c r="A2453" s="28" t="str">
        <f t="shared" si="38"/>
        <v>02129080New Highland ES110 W A Jenkins RdElizabethtownKY42701</v>
      </c>
      <c r="B2453" s="29" t="s">
        <v>8225</v>
      </c>
      <c r="C2453" t="s">
        <v>3215</v>
      </c>
      <c r="D2453" t="s">
        <v>6225</v>
      </c>
      <c r="E2453" t="s">
        <v>1144</v>
      </c>
      <c r="F2453" t="s">
        <v>1166</v>
      </c>
      <c r="G2453" t="s">
        <v>727</v>
      </c>
      <c r="H2453" t="s">
        <v>54</v>
      </c>
      <c r="I2453" t="s">
        <v>728</v>
      </c>
      <c r="J2453" t="s">
        <v>1144</v>
      </c>
      <c r="K2453" t="s">
        <v>4319</v>
      </c>
      <c r="L2453" t="s">
        <v>6224</v>
      </c>
      <c r="M2453" t="s">
        <v>3117</v>
      </c>
      <c r="N2453" t="s">
        <v>727</v>
      </c>
      <c r="O2453" t="s">
        <v>54</v>
      </c>
      <c r="P2453" t="s">
        <v>728</v>
      </c>
      <c r="Q2453" t="s">
        <v>3358</v>
      </c>
      <c r="R2453" t="s">
        <v>1165</v>
      </c>
    </row>
    <row r="2454" spans="1:18" x14ac:dyDescent="0.25">
      <c r="A2454" s="28" t="str">
        <f t="shared" si="38"/>
        <v>04750441Woodland ES6000 S Woodland DrRadcliffKY40160</v>
      </c>
      <c r="B2454" s="29" t="s">
        <v>8225</v>
      </c>
      <c r="C2454" t="s">
        <v>3215</v>
      </c>
      <c r="D2454" t="s">
        <v>6226</v>
      </c>
      <c r="E2454" t="s">
        <v>1144</v>
      </c>
      <c r="F2454" t="s">
        <v>4373</v>
      </c>
      <c r="G2454" t="s">
        <v>1163</v>
      </c>
      <c r="H2454" t="s">
        <v>54</v>
      </c>
      <c r="I2454" t="s">
        <v>1164</v>
      </c>
      <c r="J2454" t="s">
        <v>1144</v>
      </c>
      <c r="K2454" t="s">
        <v>4372</v>
      </c>
      <c r="L2454" t="s">
        <v>6224</v>
      </c>
      <c r="M2454" t="s">
        <v>3117</v>
      </c>
      <c r="N2454" t="s">
        <v>727</v>
      </c>
      <c r="O2454" t="s">
        <v>54</v>
      </c>
      <c r="P2454" t="s">
        <v>728</v>
      </c>
      <c r="Q2454" t="s">
        <v>3358</v>
      </c>
      <c r="R2454" t="s">
        <v>4371</v>
      </c>
    </row>
    <row r="2455" spans="1:18" x14ac:dyDescent="0.25">
      <c r="A2455" s="28" t="str">
        <f t="shared" si="38"/>
        <v>00385082Cecilia Valley ES931 E Main StCeciliaKY42724</v>
      </c>
      <c r="B2455" s="29" t="s">
        <v>8225</v>
      </c>
      <c r="C2455" t="s">
        <v>3215</v>
      </c>
      <c r="D2455" t="s">
        <v>6227</v>
      </c>
      <c r="E2455" t="s">
        <v>1144</v>
      </c>
      <c r="F2455" t="s">
        <v>1146</v>
      </c>
      <c r="G2455" t="s">
        <v>1147</v>
      </c>
      <c r="H2455" t="s">
        <v>54</v>
      </c>
      <c r="I2455" t="s">
        <v>1148</v>
      </c>
      <c r="J2455" t="s">
        <v>1144</v>
      </c>
      <c r="K2455" t="s">
        <v>4349</v>
      </c>
      <c r="L2455" t="s">
        <v>6224</v>
      </c>
      <c r="M2455" t="s">
        <v>3117</v>
      </c>
      <c r="N2455" t="s">
        <v>727</v>
      </c>
      <c r="O2455" t="s">
        <v>54</v>
      </c>
      <c r="P2455" t="s">
        <v>728</v>
      </c>
      <c r="Q2455" t="s">
        <v>3358</v>
      </c>
      <c r="R2455" t="s">
        <v>1145</v>
      </c>
    </row>
    <row r="2456" spans="1:18" x14ac:dyDescent="0.25">
      <c r="A2456" s="28" t="str">
        <f t="shared" si="38"/>
        <v>03009770Meadow View ES1255 W Vine StRadcliffKY40160</v>
      </c>
      <c r="B2456" s="29" t="s">
        <v>8225</v>
      </c>
      <c r="C2456" t="s">
        <v>3215</v>
      </c>
      <c r="D2456" t="s">
        <v>6228</v>
      </c>
      <c r="E2456" t="s">
        <v>1144</v>
      </c>
      <c r="F2456" t="s">
        <v>1162</v>
      </c>
      <c r="G2456" t="s">
        <v>1163</v>
      </c>
      <c r="H2456" t="s">
        <v>54</v>
      </c>
      <c r="I2456" t="s">
        <v>1164</v>
      </c>
      <c r="J2456" t="s">
        <v>1144</v>
      </c>
      <c r="K2456" t="s">
        <v>4323</v>
      </c>
      <c r="L2456" t="s">
        <v>6224</v>
      </c>
      <c r="M2456" t="s">
        <v>3117</v>
      </c>
      <c r="N2456" t="s">
        <v>727</v>
      </c>
      <c r="O2456" t="s">
        <v>54</v>
      </c>
      <c r="P2456" t="s">
        <v>728</v>
      </c>
      <c r="Q2456" t="s">
        <v>3358</v>
      </c>
      <c r="R2456" t="s">
        <v>1161</v>
      </c>
    </row>
    <row r="2457" spans="1:18" x14ac:dyDescent="0.25">
      <c r="A2457" s="28" t="str">
        <f t="shared" si="38"/>
        <v>00385068Central Hardin HS3040 Leitchfield RdCeciliaKY42724</v>
      </c>
      <c r="B2457" s="29" t="s">
        <v>8225</v>
      </c>
      <c r="C2457" t="s">
        <v>3215</v>
      </c>
      <c r="D2457" t="s">
        <v>6229</v>
      </c>
      <c r="E2457" t="s">
        <v>1144</v>
      </c>
      <c r="F2457" t="s">
        <v>4367</v>
      </c>
      <c r="G2457" t="s">
        <v>1147</v>
      </c>
      <c r="H2457" t="s">
        <v>54</v>
      </c>
      <c r="I2457" t="s">
        <v>1148</v>
      </c>
      <c r="J2457" t="s">
        <v>1144</v>
      </c>
      <c r="K2457" t="s">
        <v>4366</v>
      </c>
      <c r="L2457" t="s">
        <v>6224</v>
      </c>
      <c r="M2457" t="s">
        <v>3117</v>
      </c>
      <c r="N2457" t="s">
        <v>727</v>
      </c>
      <c r="O2457" t="s">
        <v>54</v>
      </c>
      <c r="P2457" t="s">
        <v>728</v>
      </c>
      <c r="Q2457" t="s">
        <v>3358</v>
      </c>
      <c r="R2457" t="s">
        <v>4365</v>
      </c>
    </row>
    <row r="2458" spans="1:18" x14ac:dyDescent="0.25">
      <c r="A2458" s="28" t="str">
        <f t="shared" si="38"/>
        <v>00385111North Hardin HS801 S Logsdon PkwyRadcliffKY40160</v>
      </c>
      <c r="B2458" s="29" t="s">
        <v>8225</v>
      </c>
      <c r="C2458" t="s">
        <v>3215</v>
      </c>
      <c r="D2458" t="s">
        <v>6230</v>
      </c>
      <c r="E2458" t="s">
        <v>1144</v>
      </c>
      <c r="F2458" t="s">
        <v>4363</v>
      </c>
      <c r="G2458" t="s">
        <v>1163</v>
      </c>
      <c r="H2458" t="s">
        <v>54</v>
      </c>
      <c r="I2458" t="s">
        <v>1164</v>
      </c>
      <c r="J2458" t="s">
        <v>1144</v>
      </c>
      <c r="K2458" t="s">
        <v>4362</v>
      </c>
      <c r="L2458" t="s">
        <v>6224</v>
      </c>
      <c r="M2458" t="s">
        <v>3117</v>
      </c>
      <c r="N2458" t="s">
        <v>727</v>
      </c>
      <c r="O2458" t="s">
        <v>54</v>
      </c>
      <c r="P2458" t="s">
        <v>728</v>
      </c>
      <c r="Q2458" t="s">
        <v>3358</v>
      </c>
      <c r="R2458" t="s">
        <v>4361</v>
      </c>
    </row>
    <row r="2459" spans="1:18" x14ac:dyDescent="0.25">
      <c r="A2459" s="28" t="str">
        <f t="shared" si="38"/>
        <v>00385147North MS100 Trojan WayRadcliffKY40160</v>
      </c>
      <c r="B2459" s="29" t="s">
        <v>8225</v>
      </c>
      <c r="C2459" t="s">
        <v>3215</v>
      </c>
      <c r="D2459" t="s">
        <v>6231</v>
      </c>
      <c r="E2459" t="s">
        <v>1144</v>
      </c>
      <c r="F2459" t="s">
        <v>4322</v>
      </c>
      <c r="G2459" t="s">
        <v>1163</v>
      </c>
      <c r="H2459" t="s">
        <v>54</v>
      </c>
      <c r="I2459" t="s">
        <v>1164</v>
      </c>
      <c r="J2459" t="s">
        <v>1144</v>
      </c>
      <c r="K2459" t="s">
        <v>4321</v>
      </c>
      <c r="L2459" t="s">
        <v>6224</v>
      </c>
      <c r="M2459" t="s">
        <v>3117</v>
      </c>
      <c r="N2459" t="s">
        <v>727</v>
      </c>
      <c r="O2459" t="s">
        <v>54</v>
      </c>
      <c r="P2459" t="s">
        <v>728</v>
      </c>
      <c r="Q2459" t="s">
        <v>3358</v>
      </c>
      <c r="R2459" t="s">
        <v>4320</v>
      </c>
    </row>
    <row r="2460" spans="1:18" x14ac:dyDescent="0.25">
      <c r="A2460" s="28" t="str">
        <f t="shared" si="38"/>
        <v>03327912Bluegrass MS170 W A Jenkins RdElizabethtownKY42701</v>
      </c>
      <c r="B2460" s="29" t="s">
        <v>8225</v>
      </c>
      <c r="C2460" t="s">
        <v>3215</v>
      </c>
      <c r="D2460" t="s">
        <v>6232</v>
      </c>
      <c r="E2460" t="s">
        <v>1144</v>
      </c>
      <c r="F2460" t="s">
        <v>4370</v>
      </c>
      <c r="G2460" t="s">
        <v>727</v>
      </c>
      <c r="H2460" t="s">
        <v>54</v>
      </c>
      <c r="I2460" t="s">
        <v>728</v>
      </c>
      <c r="J2460" t="s">
        <v>1144</v>
      </c>
      <c r="K2460" t="s">
        <v>4369</v>
      </c>
      <c r="L2460" t="s">
        <v>6224</v>
      </c>
      <c r="M2460" t="s">
        <v>3117</v>
      </c>
      <c r="N2460" t="s">
        <v>727</v>
      </c>
      <c r="O2460" t="s">
        <v>54</v>
      </c>
      <c r="P2460" t="s">
        <v>728</v>
      </c>
      <c r="Q2460" t="s">
        <v>3358</v>
      </c>
      <c r="R2460" t="s">
        <v>4368</v>
      </c>
    </row>
    <row r="2461" spans="1:18" x14ac:dyDescent="0.25">
      <c r="A2461" s="28" t="str">
        <f t="shared" si="38"/>
        <v>10005561Hardin Co Day Treatment Ctr643 Westport RdElizabethtownKY42701</v>
      </c>
      <c r="B2461" s="29" t="s">
        <v>8225</v>
      </c>
      <c r="C2461" t="s">
        <v>3215</v>
      </c>
      <c r="D2461" t="s">
        <v>6233</v>
      </c>
      <c r="E2461" t="s">
        <v>1144</v>
      </c>
      <c r="F2461" t="s">
        <v>4354</v>
      </c>
      <c r="G2461" t="s">
        <v>727</v>
      </c>
      <c r="H2461" t="s">
        <v>54</v>
      </c>
      <c r="I2461" t="s">
        <v>728</v>
      </c>
      <c r="J2461" t="s">
        <v>1144</v>
      </c>
      <c r="K2461" t="s">
        <v>4353</v>
      </c>
      <c r="L2461" t="s">
        <v>6224</v>
      </c>
      <c r="M2461" t="s">
        <v>3117</v>
      </c>
      <c r="N2461" t="s">
        <v>727</v>
      </c>
      <c r="O2461" t="s">
        <v>54</v>
      </c>
      <c r="P2461" t="s">
        <v>728</v>
      </c>
      <c r="Q2461" t="s">
        <v>3358</v>
      </c>
      <c r="R2461" t="s">
        <v>4352</v>
      </c>
    </row>
    <row r="2462" spans="1:18" x14ac:dyDescent="0.25">
      <c r="A2462" s="28" t="str">
        <f t="shared" si="38"/>
        <v>12031164Early College+Career Center200 University DrElizabethtownKY42701</v>
      </c>
      <c r="B2462" s="29" t="s">
        <v>8225</v>
      </c>
      <c r="C2462" t="s">
        <v>3215</v>
      </c>
      <c r="D2462" t="s">
        <v>6234</v>
      </c>
      <c r="E2462" t="s">
        <v>1144</v>
      </c>
      <c r="F2462" t="s">
        <v>4357</v>
      </c>
      <c r="G2462" t="s">
        <v>727</v>
      </c>
      <c r="H2462" t="s">
        <v>54</v>
      </c>
      <c r="I2462" t="s">
        <v>728</v>
      </c>
      <c r="J2462" t="s">
        <v>1144</v>
      </c>
      <c r="K2462" t="s">
        <v>4356</v>
      </c>
      <c r="L2462" t="s">
        <v>6224</v>
      </c>
      <c r="M2462" t="s">
        <v>3117</v>
      </c>
      <c r="N2462" t="s">
        <v>727</v>
      </c>
      <c r="O2462" t="s">
        <v>54</v>
      </c>
      <c r="P2462" t="s">
        <v>728</v>
      </c>
      <c r="Q2462" t="s">
        <v>3358</v>
      </c>
      <c r="R2462" t="s">
        <v>4355</v>
      </c>
    </row>
    <row r="2463" spans="1:18" x14ac:dyDescent="0.25">
      <c r="A2463" s="28" t="str">
        <f t="shared" si="38"/>
        <v>01520297East Hardin MS129 College StGlendaleKY42740</v>
      </c>
      <c r="B2463" s="29" t="s">
        <v>8225</v>
      </c>
      <c r="C2463" t="s">
        <v>3215</v>
      </c>
      <c r="D2463" t="s">
        <v>6235</v>
      </c>
      <c r="E2463" t="s">
        <v>1144</v>
      </c>
      <c r="F2463" t="s">
        <v>4330</v>
      </c>
      <c r="G2463" t="s">
        <v>4331</v>
      </c>
      <c r="H2463" t="s">
        <v>54</v>
      </c>
      <c r="I2463" t="s">
        <v>4332</v>
      </c>
      <c r="J2463" t="s">
        <v>1144</v>
      </c>
      <c r="K2463" t="s">
        <v>4329</v>
      </c>
      <c r="L2463" t="s">
        <v>6224</v>
      </c>
      <c r="M2463" t="s">
        <v>3117</v>
      </c>
      <c r="N2463" t="s">
        <v>727</v>
      </c>
      <c r="O2463" t="s">
        <v>54</v>
      </c>
      <c r="P2463" t="s">
        <v>728</v>
      </c>
      <c r="Q2463" t="s">
        <v>3358</v>
      </c>
      <c r="R2463" t="s">
        <v>4328</v>
      </c>
    </row>
    <row r="2464" spans="1:18" x14ac:dyDescent="0.25">
      <c r="A2464" s="28" t="str">
        <f t="shared" si="38"/>
        <v>00385070G C Burkhead ES1323 Saint John RdElizabethtownKY42701</v>
      </c>
      <c r="B2464" s="29" t="s">
        <v>8225</v>
      </c>
      <c r="C2464" t="s">
        <v>3215</v>
      </c>
      <c r="D2464" t="s">
        <v>6236</v>
      </c>
      <c r="E2464" t="s">
        <v>1144</v>
      </c>
      <c r="F2464" t="s">
        <v>1154</v>
      </c>
      <c r="G2464" t="s">
        <v>727</v>
      </c>
      <c r="H2464" t="s">
        <v>54</v>
      </c>
      <c r="I2464" t="s">
        <v>728</v>
      </c>
      <c r="J2464" t="s">
        <v>1144</v>
      </c>
      <c r="K2464" t="s">
        <v>4327</v>
      </c>
      <c r="L2464" t="s">
        <v>6224</v>
      </c>
      <c r="M2464" t="s">
        <v>3117</v>
      </c>
      <c r="N2464" t="s">
        <v>727</v>
      </c>
      <c r="O2464" t="s">
        <v>54</v>
      </c>
      <c r="P2464" t="s">
        <v>728</v>
      </c>
      <c r="Q2464" t="s">
        <v>3358</v>
      </c>
      <c r="R2464" t="s">
        <v>1153</v>
      </c>
    </row>
    <row r="2465" spans="1:18" x14ac:dyDescent="0.25">
      <c r="A2465" s="28" t="str">
        <f t="shared" si="38"/>
        <v>00385135North Park ES1080 S Logsdon PkwyRadcliffKY40160</v>
      </c>
      <c r="B2465" s="29" t="s">
        <v>8225</v>
      </c>
      <c r="C2465" t="s">
        <v>3215</v>
      </c>
      <c r="D2465" t="s">
        <v>6237</v>
      </c>
      <c r="E2465" t="s">
        <v>1144</v>
      </c>
      <c r="F2465" t="s">
        <v>1168</v>
      </c>
      <c r="G2465" t="s">
        <v>1163</v>
      </c>
      <c r="H2465" t="s">
        <v>54</v>
      </c>
      <c r="I2465" t="s">
        <v>1164</v>
      </c>
      <c r="J2465" t="s">
        <v>1144</v>
      </c>
      <c r="K2465" t="s">
        <v>4350</v>
      </c>
      <c r="L2465" t="s">
        <v>6224</v>
      </c>
      <c r="M2465" t="s">
        <v>3117</v>
      </c>
      <c r="N2465" t="s">
        <v>727</v>
      </c>
      <c r="O2465" t="s">
        <v>54</v>
      </c>
      <c r="P2465" t="s">
        <v>728</v>
      </c>
      <c r="Q2465" t="s">
        <v>3358</v>
      </c>
      <c r="R2465" t="s">
        <v>1167</v>
      </c>
    </row>
    <row r="2466" spans="1:18" x14ac:dyDescent="0.25">
      <c r="A2466" s="28" t="str">
        <f t="shared" si="38"/>
        <v>00385056Hardin Co School District65 W A Jenkins RdElizabethtownKY42701</v>
      </c>
      <c r="B2466" s="29" t="s">
        <v>8225</v>
      </c>
      <c r="C2466" t="s">
        <v>3215</v>
      </c>
      <c r="D2466" t="s">
        <v>6238</v>
      </c>
      <c r="E2466" t="s">
        <v>1144</v>
      </c>
      <c r="F2466" t="s">
        <v>3117</v>
      </c>
      <c r="G2466" t="s">
        <v>727</v>
      </c>
      <c r="H2466" t="s">
        <v>54</v>
      </c>
      <c r="I2466" t="s">
        <v>728</v>
      </c>
      <c r="J2466" t="s">
        <v>1144</v>
      </c>
      <c r="K2466" t="s">
        <v>1144</v>
      </c>
      <c r="L2466" t="s">
        <v>6224</v>
      </c>
      <c r="M2466" t="s">
        <v>3117</v>
      </c>
      <c r="N2466" t="s">
        <v>727</v>
      </c>
      <c r="O2466" t="s">
        <v>54</v>
      </c>
      <c r="P2466" t="s">
        <v>728</v>
      </c>
      <c r="Q2466" t="s">
        <v>3358</v>
      </c>
      <c r="R2466" t="s">
        <v>1143</v>
      </c>
    </row>
    <row r="2467" spans="1:18" x14ac:dyDescent="0.25">
      <c r="A2467" s="28" t="str">
        <f t="shared" si="38"/>
        <v>00385109Lakewood ES265 Learning Place LnCeciliaKY42724</v>
      </c>
      <c r="B2467" s="29" t="s">
        <v>8225</v>
      </c>
      <c r="C2467" t="s">
        <v>3215</v>
      </c>
      <c r="D2467" t="s">
        <v>6239</v>
      </c>
      <c r="E2467" t="s">
        <v>1144</v>
      </c>
      <c r="F2467" t="s">
        <v>1158</v>
      </c>
      <c r="G2467" t="s">
        <v>1147</v>
      </c>
      <c r="H2467" t="s">
        <v>54</v>
      </c>
      <c r="I2467" t="s">
        <v>1148</v>
      </c>
      <c r="J2467" t="s">
        <v>1144</v>
      </c>
      <c r="K2467" t="s">
        <v>4324</v>
      </c>
      <c r="L2467" t="s">
        <v>6224</v>
      </c>
      <c r="M2467" t="s">
        <v>3117</v>
      </c>
      <c r="N2467" t="s">
        <v>727</v>
      </c>
      <c r="O2467" t="s">
        <v>54</v>
      </c>
      <c r="P2467" t="s">
        <v>728</v>
      </c>
      <c r="Q2467" t="s">
        <v>3358</v>
      </c>
      <c r="R2467" t="s">
        <v>1157</v>
      </c>
    </row>
    <row r="2468" spans="1:18" x14ac:dyDescent="0.25">
      <c r="A2468" s="28" t="str">
        <f t="shared" si="38"/>
        <v>00385159Rineyville ES275 Rineyville School RdRineyvilleKY40162</v>
      </c>
      <c r="B2468" s="29" t="s">
        <v>8225</v>
      </c>
      <c r="C2468" t="s">
        <v>3215</v>
      </c>
      <c r="D2468" t="s">
        <v>6240</v>
      </c>
      <c r="E2468" t="s">
        <v>1144</v>
      </c>
      <c r="F2468" t="s">
        <v>1170</v>
      </c>
      <c r="G2468" t="s">
        <v>1171</v>
      </c>
      <c r="H2468" t="s">
        <v>54</v>
      </c>
      <c r="I2468" t="s">
        <v>1172</v>
      </c>
      <c r="J2468" t="s">
        <v>1144</v>
      </c>
      <c r="K2468" t="s">
        <v>4364</v>
      </c>
      <c r="L2468" t="s">
        <v>6224</v>
      </c>
      <c r="M2468" t="s">
        <v>3117</v>
      </c>
      <c r="N2468" t="s">
        <v>727</v>
      </c>
      <c r="O2468" t="s">
        <v>54</v>
      </c>
      <c r="P2468" t="s">
        <v>728</v>
      </c>
      <c r="Q2468" t="s">
        <v>3358</v>
      </c>
      <c r="R2468" t="s">
        <v>1169</v>
      </c>
    </row>
    <row r="2469" spans="1:18" x14ac:dyDescent="0.25">
      <c r="A2469" s="28" t="str">
        <f t="shared" si="38"/>
        <v>00385056Hardin Co School District65 W A Jenkins RdElizabethtownKY42701</v>
      </c>
      <c r="B2469" s="29" t="s">
        <v>8225</v>
      </c>
      <c r="C2469" t="s">
        <v>3215</v>
      </c>
      <c r="D2469" t="s">
        <v>6241</v>
      </c>
      <c r="E2469" t="s">
        <v>1144</v>
      </c>
      <c r="F2469" t="s">
        <v>3117</v>
      </c>
      <c r="G2469" t="s">
        <v>727</v>
      </c>
      <c r="H2469" t="s">
        <v>54</v>
      </c>
      <c r="I2469" t="s">
        <v>728</v>
      </c>
      <c r="J2469" t="s">
        <v>1144</v>
      </c>
      <c r="K2469" t="s">
        <v>1144</v>
      </c>
      <c r="L2469" t="s">
        <v>6224</v>
      </c>
      <c r="M2469" t="s">
        <v>3117</v>
      </c>
      <c r="N2469" t="s">
        <v>727</v>
      </c>
      <c r="O2469" t="s">
        <v>54</v>
      </c>
      <c r="P2469" t="s">
        <v>728</v>
      </c>
      <c r="Q2469" t="s">
        <v>3358</v>
      </c>
      <c r="R2469" t="s">
        <v>1143</v>
      </c>
    </row>
    <row r="2470" spans="1:18" x14ac:dyDescent="0.25">
      <c r="A2470" s="28" t="str">
        <f t="shared" si="38"/>
        <v>00385056Hardin Co School District65 W A Jenkins RdElizabethtownKY42701</v>
      </c>
      <c r="B2470" s="29" t="s">
        <v>8225</v>
      </c>
      <c r="C2470" t="s">
        <v>3215</v>
      </c>
      <c r="D2470" t="s">
        <v>6242</v>
      </c>
      <c r="E2470" t="s">
        <v>1144</v>
      </c>
      <c r="F2470" t="s">
        <v>3117</v>
      </c>
      <c r="G2470" t="s">
        <v>727</v>
      </c>
      <c r="H2470" t="s">
        <v>54</v>
      </c>
      <c r="I2470" t="s">
        <v>728</v>
      </c>
      <c r="J2470" t="s">
        <v>1144</v>
      </c>
      <c r="K2470" t="s">
        <v>1144</v>
      </c>
      <c r="L2470" t="s">
        <v>6224</v>
      </c>
      <c r="M2470" t="s">
        <v>3117</v>
      </c>
      <c r="N2470" t="s">
        <v>727</v>
      </c>
      <c r="O2470" t="s">
        <v>54</v>
      </c>
      <c r="P2470" t="s">
        <v>728</v>
      </c>
      <c r="Q2470" t="s">
        <v>3358</v>
      </c>
      <c r="R2470" t="s">
        <v>1143</v>
      </c>
    </row>
    <row r="2471" spans="1:18" x14ac:dyDescent="0.25">
      <c r="A2471" s="28" t="str">
        <f t="shared" si="38"/>
        <v>00385123James T Alton MS100 Country Club RdVine GroveKY40175</v>
      </c>
      <c r="B2471" s="29" t="s">
        <v>8225</v>
      </c>
      <c r="C2471" t="s">
        <v>3215</v>
      </c>
      <c r="D2471" t="s">
        <v>6243</v>
      </c>
      <c r="E2471" t="s">
        <v>1144</v>
      </c>
      <c r="F2471" t="s">
        <v>4338</v>
      </c>
      <c r="G2471" t="s">
        <v>4339</v>
      </c>
      <c r="H2471" t="s">
        <v>54</v>
      </c>
      <c r="I2471" t="s">
        <v>4340</v>
      </c>
      <c r="J2471" t="s">
        <v>1144</v>
      </c>
      <c r="K2471" t="s">
        <v>4337</v>
      </c>
      <c r="L2471" t="s">
        <v>6224</v>
      </c>
      <c r="M2471" t="s">
        <v>3117</v>
      </c>
      <c r="N2471" t="s">
        <v>727</v>
      </c>
      <c r="O2471" t="s">
        <v>54</v>
      </c>
      <c r="P2471" t="s">
        <v>728</v>
      </c>
      <c r="Q2471" t="s">
        <v>3358</v>
      </c>
      <c r="R2471" t="s">
        <v>4336</v>
      </c>
    </row>
    <row r="2472" spans="1:18" x14ac:dyDescent="0.25">
      <c r="A2472" s="28" t="str">
        <f t="shared" si="38"/>
        <v>00385094Lincoln Trail ES3154 Bardstown RdElizabethtownKY42701</v>
      </c>
      <c r="B2472" s="29" t="s">
        <v>8225</v>
      </c>
      <c r="C2472" t="s">
        <v>3215</v>
      </c>
      <c r="D2472" t="s">
        <v>6244</v>
      </c>
      <c r="E2472" t="s">
        <v>1144</v>
      </c>
      <c r="F2472" t="s">
        <v>1160</v>
      </c>
      <c r="G2472" t="s">
        <v>727</v>
      </c>
      <c r="H2472" t="s">
        <v>54</v>
      </c>
      <c r="I2472" t="s">
        <v>728</v>
      </c>
      <c r="J2472" t="s">
        <v>1144</v>
      </c>
      <c r="K2472" t="s">
        <v>4325</v>
      </c>
      <c r="L2472" t="s">
        <v>6224</v>
      </c>
      <c r="M2472" t="s">
        <v>3117</v>
      </c>
      <c r="N2472" t="s">
        <v>727</v>
      </c>
      <c r="O2472" t="s">
        <v>54</v>
      </c>
      <c r="P2472" t="s">
        <v>728</v>
      </c>
      <c r="Q2472" t="s">
        <v>3358</v>
      </c>
      <c r="R2472" t="s">
        <v>1159</v>
      </c>
    </row>
    <row r="2473" spans="1:18" x14ac:dyDescent="0.25">
      <c r="A2473" s="28" t="str">
        <f t="shared" si="38"/>
        <v>00385094Lincoln Trail ES3154 Bardstown RdElizabethtownKY42701</v>
      </c>
      <c r="B2473" s="29" t="s">
        <v>8225</v>
      </c>
      <c r="C2473" t="s">
        <v>3215</v>
      </c>
      <c r="D2473" t="s">
        <v>6245</v>
      </c>
      <c r="E2473" t="s">
        <v>1144</v>
      </c>
      <c r="F2473" t="s">
        <v>1160</v>
      </c>
      <c r="G2473" t="s">
        <v>727</v>
      </c>
      <c r="H2473" t="s">
        <v>54</v>
      </c>
      <c r="I2473" t="s">
        <v>728</v>
      </c>
      <c r="J2473" t="s">
        <v>1144</v>
      </c>
      <c r="K2473" t="s">
        <v>4325</v>
      </c>
      <c r="L2473" t="s">
        <v>6224</v>
      </c>
      <c r="M2473" t="s">
        <v>3117</v>
      </c>
      <c r="N2473" t="s">
        <v>727</v>
      </c>
      <c r="O2473" t="s">
        <v>54</v>
      </c>
      <c r="P2473" t="s">
        <v>728</v>
      </c>
      <c r="Q2473" t="s">
        <v>3358</v>
      </c>
      <c r="R2473" t="s">
        <v>1159</v>
      </c>
    </row>
    <row r="2474" spans="1:18" x14ac:dyDescent="0.25">
      <c r="A2474" s="28" t="str">
        <f t="shared" si="38"/>
        <v>00385185Vine Grove ES309 1st StVine GroveKY40175</v>
      </c>
      <c r="B2474" s="29" t="s">
        <v>8225</v>
      </c>
      <c r="C2474" t="s">
        <v>3215</v>
      </c>
      <c r="D2474" t="s">
        <v>6246</v>
      </c>
      <c r="E2474" t="s">
        <v>1144</v>
      </c>
      <c r="F2474" t="s">
        <v>4360</v>
      </c>
      <c r="G2474" t="s">
        <v>4339</v>
      </c>
      <c r="H2474" t="s">
        <v>54</v>
      </c>
      <c r="I2474" t="s">
        <v>4340</v>
      </c>
      <c r="J2474" t="s">
        <v>1144</v>
      </c>
      <c r="K2474" t="s">
        <v>4359</v>
      </c>
      <c r="L2474" t="s">
        <v>6224</v>
      </c>
      <c r="M2474" t="s">
        <v>3117</v>
      </c>
      <c r="N2474" t="s">
        <v>727</v>
      </c>
      <c r="O2474" t="s">
        <v>54</v>
      </c>
      <c r="P2474" t="s">
        <v>728</v>
      </c>
      <c r="Q2474" t="s">
        <v>3358</v>
      </c>
      <c r="R2474" t="s">
        <v>4358</v>
      </c>
    </row>
    <row r="2475" spans="1:18" x14ac:dyDescent="0.25">
      <c r="A2475" s="28" t="str">
        <f t="shared" si="38"/>
        <v>00385161Creekside ES151 Horseshoe Bend RdSonoraKY42776</v>
      </c>
      <c r="B2475" s="29" t="s">
        <v>8225</v>
      </c>
      <c r="C2475" t="s">
        <v>3215</v>
      </c>
      <c r="D2475" t="s">
        <v>6247</v>
      </c>
      <c r="E2475" t="s">
        <v>1144</v>
      </c>
      <c r="F2475" t="s">
        <v>1150</v>
      </c>
      <c r="G2475" t="s">
        <v>1151</v>
      </c>
      <c r="H2475" t="s">
        <v>54</v>
      </c>
      <c r="I2475" t="s">
        <v>1152</v>
      </c>
      <c r="J2475" t="s">
        <v>1144</v>
      </c>
      <c r="K2475" t="s">
        <v>4326</v>
      </c>
      <c r="L2475" t="s">
        <v>6224</v>
      </c>
      <c r="M2475" t="s">
        <v>3117</v>
      </c>
      <c r="N2475" t="s">
        <v>727</v>
      </c>
      <c r="O2475" t="s">
        <v>54</v>
      </c>
      <c r="P2475" t="s">
        <v>728</v>
      </c>
      <c r="Q2475" t="s">
        <v>3358</v>
      </c>
      <c r="R2475" t="s">
        <v>1149</v>
      </c>
    </row>
    <row r="2476" spans="1:18" x14ac:dyDescent="0.25">
      <c r="A2476" s="28" t="str">
        <f t="shared" si="38"/>
        <v>03327950West Hardin MS10471 Leitchfield RdCeciliaKY42724</v>
      </c>
      <c r="B2476" s="29" t="s">
        <v>8225</v>
      </c>
      <c r="C2476" t="s">
        <v>3215</v>
      </c>
      <c r="D2476" t="s">
        <v>6248</v>
      </c>
      <c r="E2476" t="s">
        <v>1144</v>
      </c>
      <c r="F2476" t="s">
        <v>4348</v>
      </c>
      <c r="G2476" t="s">
        <v>1147</v>
      </c>
      <c r="H2476" t="s">
        <v>54</v>
      </c>
      <c r="I2476" t="s">
        <v>1148</v>
      </c>
      <c r="J2476" t="s">
        <v>1144</v>
      </c>
      <c r="K2476" t="s">
        <v>4347</v>
      </c>
      <c r="L2476" t="s">
        <v>6224</v>
      </c>
      <c r="M2476" t="s">
        <v>3117</v>
      </c>
      <c r="N2476" t="s">
        <v>727</v>
      </c>
      <c r="O2476" t="s">
        <v>54</v>
      </c>
      <c r="P2476" t="s">
        <v>728</v>
      </c>
      <c r="Q2476" t="s">
        <v>3358</v>
      </c>
      <c r="R2476" t="s">
        <v>4346</v>
      </c>
    </row>
    <row r="2477" spans="1:18" x14ac:dyDescent="0.25">
      <c r="A2477" s="28" t="str">
        <f t="shared" si="38"/>
        <v>04943002John Hardin HS384 W A Jenkins RdElizabethtownKY42701</v>
      </c>
      <c r="B2477" s="29" t="s">
        <v>8225</v>
      </c>
      <c r="C2477" t="s">
        <v>3215</v>
      </c>
      <c r="D2477" t="s">
        <v>6249</v>
      </c>
      <c r="E2477" t="s">
        <v>1144</v>
      </c>
      <c r="F2477" t="s">
        <v>4376</v>
      </c>
      <c r="G2477" t="s">
        <v>727</v>
      </c>
      <c r="H2477" t="s">
        <v>54</v>
      </c>
      <c r="I2477" t="s">
        <v>728</v>
      </c>
      <c r="J2477" t="s">
        <v>1144</v>
      </c>
      <c r="K2477" t="s">
        <v>4375</v>
      </c>
      <c r="L2477" t="s">
        <v>6224</v>
      </c>
      <c r="M2477" t="s">
        <v>3117</v>
      </c>
      <c r="N2477" t="s">
        <v>727</v>
      </c>
      <c r="O2477" t="s">
        <v>54</v>
      </c>
      <c r="P2477" t="s">
        <v>728</v>
      </c>
      <c r="Q2477" t="s">
        <v>3358</v>
      </c>
      <c r="R2477" t="s">
        <v>4374</v>
      </c>
    </row>
    <row r="2478" spans="1:18" x14ac:dyDescent="0.25">
      <c r="A2478" s="28" t="str">
        <f t="shared" si="38"/>
        <v>11071173Heartland ES2300 Nelson DrElizabethtownKY42701</v>
      </c>
      <c r="B2478" s="29" t="s">
        <v>8225</v>
      </c>
      <c r="C2478" t="s">
        <v>3215</v>
      </c>
      <c r="D2478" t="s">
        <v>6250</v>
      </c>
      <c r="E2478" t="s">
        <v>1144</v>
      </c>
      <c r="F2478" t="s">
        <v>1156</v>
      </c>
      <c r="G2478" t="s">
        <v>727</v>
      </c>
      <c r="H2478" t="s">
        <v>54</v>
      </c>
      <c r="I2478" t="s">
        <v>728</v>
      </c>
      <c r="J2478" t="s">
        <v>1144</v>
      </c>
      <c r="K2478" t="s">
        <v>4351</v>
      </c>
      <c r="L2478" t="s">
        <v>6224</v>
      </c>
      <c r="M2478" t="s">
        <v>3117</v>
      </c>
      <c r="N2478" t="s">
        <v>727</v>
      </c>
      <c r="O2478" t="s">
        <v>54</v>
      </c>
      <c r="P2478" t="s">
        <v>728</v>
      </c>
      <c r="Q2478" t="s">
        <v>3358</v>
      </c>
      <c r="R2478" t="s">
        <v>1155</v>
      </c>
    </row>
    <row r="2479" spans="1:18" x14ac:dyDescent="0.25">
      <c r="A2479" s="28" t="str">
        <f t="shared" si="38"/>
        <v>11553767Radcliff ES1145 S Dixie BlvdRadcliffKY40160</v>
      </c>
      <c r="B2479" s="29" t="s">
        <v>8225</v>
      </c>
      <c r="C2479" t="s">
        <v>3215</v>
      </c>
      <c r="D2479" t="s">
        <v>6251</v>
      </c>
      <c r="E2479" t="s">
        <v>1144</v>
      </c>
      <c r="F2479" t="s">
        <v>4345</v>
      </c>
      <c r="G2479" t="s">
        <v>1163</v>
      </c>
      <c r="H2479" t="s">
        <v>54</v>
      </c>
      <c r="I2479" t="s">
        <v>1164</v>
      </c>
      <c r="J2479" t="s">
        <v>1144</v>
      </c>
      <c r="K2479" t="s">
        <v>4344</v>
      </c>
      <c r="L2479" t="s">
        <v>6224</v>
      </c>
      <c r="M2479" t="s">
        <v>3117</v>
      </c>
      <c r="N2479" t="s">
        <v>727</v>
      </c>
      <c r="O2479" t="s">
        <v>54</v>
      </c>
      <c r="P2479" t="s">
        <v>728</v>
      </c>
      <c r="Q2479" t="s">
        <v>3358</v>
      </c>
      <c r="R2479" t="s">
        <v>4343</v>
      </c>
    </row>
    <row r="2480" spans="1:18" x14ac:dyDescent="0.25">
      <c r="A2480" s="28" t="str">
        <f t="shared" si="38"/>
        <v>03009770Meadow View ES1255 W Vine StRadcliffKY40160</v>
      </c>
      <c r="B2480" s="29" t="s">
        <v>8225</v>
      </c>
      <c r="C2480" t="s">
        <v>3215</v>
      </c>
      <c r="D2480" t="s">
        <v>6252</v>
      </c>
      <c r="E2480" t="s">
        <v>1144</v>
      </c>
      <c r="F2480" t="s">
        <v>1162</v>
      </c>
      <c r="G2480" t="s">
        <v>1163</v>
      </c>
      <c r="H2480" t="s">
        <v>54</v>
      </c>
      <c r="I2480" t="s">
        <v>1164</v>
      </c>
      <c r="J2480" t="s">
        <v>1144</v>
      </c>
      <c r="K2480" t="s">
        <v>4323</v>
      </c>
      <c r="L2480" t="s">
        <v>6224</v>
      </c>
      <c r="M2480" t="s">
        <v>3117</v>
      </c>
      <c r="N2480" t="s">
        <v>727</v>
      </c>
      <c r="O2480" t="s">
        <v>54</v>
      </c>
      <c r="P2480" t="s">
        <v>728</v>
      </c>
      <c r="Q2480" t="s">
        <v>3358</v>
      </c>
      <c r="R2480" t="s">
        <v>1161</v>
      </c>
    </row>
    <row r="2481" spans="1:18" x14ac:dyDescent="0.25">
      <c r="A2481" s="28" t="str">
        <f t="shared" si="38"/>
        <v>00385082Cecilia Valley ES931 E Main StCeciliaKY42724</v>
      </c>
      <c r="B2481" s="29" t="s">
        <v>8225</v>
      </c>
      <c r="C2481" t="s">
        <v>3215</v>
      </c>
      <c r="D2481" t="s">
        <v>6253</v>
      </c>
      <c r="E2481" t="s">
        <v>1144</v>
      </c>
      <c r="F2481" t="s">
        <v>1146</v>
      </c>
      <c r="G2481" t="s">
        <v>1147</v>
      </c>
      <c r="H2481" t="s">
        <v>54</v>
      </c>
      <c r="I2481" t="s">
        <v>1148</v>
      </c>
      <c r="J2481" t="s">
        <v>1144</v>
      </c>
      <c r="K2481" t="s">
        <v>4349</v>
      </c>
      <c r="L2481" t="s">
        <v>6224</v>
      </c>
      <c r="M2481" t="s">
        <v>3117</v>
      </c>
      <c r="N2481" t="s">
        <v>727</v>
      </c>
      <c r="O2481" t="s">
        <v>54</v>
      </c>
      <c r="P2481" t="s">
        <v>728</v>
      </c>
      <c r="Q2481" t="s">
        <v>3358</v>
      </c>
      <c r="R2481" t="s">
        <v>1145</v>
      </c>
    </row>
    <row r="2482" spans="1:18" x14ac:dyDescent="0.25">
      <c r="A2482" s="28" t="str">
        <f t="shared" si="38"/>
        <v>00385214West Point Ind School DistrictPo Box 367West PointKY40177</v>
      </c>
      <c r="B2482" s="29" t="s">
        <v>8225</v>
      </c>
      <c r="C2482" t="s">
        <v>3215</v>
      </c>
      <c r="D2482" t="s">
        <v>6254</v>
      </c>
      <c r="E2482" t="s">
        <v>2828</v>
      </c>
      <c r="F2482" t="s">
        <v>5015</v>
      </c>
      <c r="G2482" t="s">
        <v>390</v>
      </c>
      <c r="H2482" t="s">
        <v>54</v>
      </c>
      <c r="I2482" t="s">
        <v>391</v>
      </c>
      <c r="J2482" t="s">
        <v>2828</v>
      </c>
      <c r="K2482" t="s">
        <v>2828</v>
      </c>
      <c r="L2482" t="s">
        <v>6255</v>
      </c>
      <c r="M2482" t="s">
        <v>5015</v>
      </c>
      <c r="N2482" t="s">
        <v>390</v>
      </c>
      <c r="O2482" t="s">
        <v>54</v>
      </c>
      <c r="P2482" t="s">
        <v>391</v>
      </c>
      <c r="Q2482" t="s">
        <v>3358</v>
      </c>
      <c r="R2482" t="s">
        <v>2827</v>
      </c>
    </row>
    <row r="2483" spans="1:18" x14ac:dyDescent="0.25">
      <c r="A2483" s="28" t="str">
        <f t="shared" si="38"/>
        <v>00385226West Point Independent School209 N 13th StWest PointKY40177</v>
      </c>
      <c r="B2483" s="29" t="s">
        <v>8225</v>
      </c>
      <c r="C2483" t="s">
        <v>3215</v>
      </c>
      <c r="D2483" t="s">
        <v>6256</v>
      </c>
      <c r="E2483" t="s">
        <v>2828</v>
      </c>
      <c r="F2483" t="s">
        <v>2831</v>
      </c>
      <c r="G2483" t="s">
        <v>390</v>
      </c>
      <c r="H2483" t="s">
        <v>54</v>
      </c>
      <c r="I2483" t="s">
        <v>391</v>
      </c>
      <c r="J2483" t="s">
        <v>2828</v>
      </c>
      <c r="K2483" t="s">
        <v>2830</v>
      </c>
      <c r="L2483" t="s">
        <v>6255</v>
      </c>
      <c r="M2483" t="s">
        <v>5015</v>
      </c>
      <c r="N2483" t="s">
        <v>390</v>
      </c>
      <c r="O2483" t="s">
        <v>54</v>
      </c>
      <c r="P2483" t="s">
        <v>391</v>
      </c>
      <c r="Q2483" t="s">
        <v>3358</v>
      </c>
      <c r="R2483" t="s">
        <v>2829</v>
      </c>
    </row>
    <row r="2484" spans="1:18" x14ac:dyDescent="0.25">
      <c r="A2484" s="28" t="str">
        <f t="shared" si="38"/>
        <v>00385111North Hardin HS801 S Logsdon PkwyRadcliffKY40160</v>
      </c>
      <c r="B2484" s="29" t="s">
        <v>8225</v>
      </c>
      <c r="C2484" t="s">
        <v>3215</v>
      </c>
      <c r="D2484" t="s">
        <v>6257</v>
      </c>
      <c r="E2484" t="s">
        <v>4362</v>
      </c>
      <c r="F2484" t="s">
        <v>4363</v>
      </c>
      <c r="G2484" t="s">
        <v>1163</v>
      </c>
      <c r="H2484" t="s">
        <v>54</v>
      </c>
      <c r="I2484" t="s">
        <v>1164</v>
      </c>
      <c r="J2484" t="s">
        <v>1144</v>
      </c>
      <c r="K2484" t="s">
        <v>4362</v>
      </c>
      <c r="L2484" t="s">
        <v>6258</v>
      </c>
      <c r="M2484" t="s">
        <v>4363</v>
      </c>
      <c r="N2484" t="s">
        <v>1163</v>
      </c>
      <c r="O2484" t="s">
        <v>54</v>
      </c>
      <c r="P2484" t="s">
        <v>1164</v>
      </c>
      <c r="Q2484" t="s">
        <v>3358</v>
      </c>
      <c r="R2484" t="s">
        <v>4361</v>
      </c>
    </row>
    <row r="2485" spans="1:18" x14ac:dyDescent="0.25">
      <c r="A2485" s="28" t="str">
        <f t="shared" si="38"/>
        <v>00394289Longest Elementary School1020 N Main StGreenvilleKY42345</v>
      </c>
      <c r="B2485" s="29" t="s">
        <v>8225</v>
      </c>
      <c r="C2485" t="s">
        <v>3215</v>
      </c>
      <c r="D2485" t="s">
        <v>6259</v>
      </c>
      <c r="E2485" t="s">
        <v>2243</v>
      </c>
      <c r="F2485" t="s">
        <v>2244</v>
      </c>
      <c r="G2485" t="s">
        <v>2240</v>
      </c>
      <c r="H2485" t="s">
        <v>54</v>
      </c>
      <c r="I2485" t="s">
        <v>2241</v>
      </c>
      <c r="J2485" t="s">
        <v>2226</v>
      </c>
      <c r="K2485" t="s">
        <v>2243</v>
      </c>
      <c r="L2485" t="s">
        <v>6260</v>
      </c>
      <c r="M2485" t="s">
        <v>2244</v>
      </c>
      <c r="N2485" t="s">
        <v>2240</v>
      </c>
      <c r="O2485" t="s">
        <v>54</v>
      </c>
      <c r="P2485" t="s">
        <v>2241</v>
      </c>
      <c r="Q2485" t="s">
        <v>3305</v>
      </c>
      <c r="R2485" t="s">
        <v>2242</v>
      </c>
    </row>
    <row r="2486" spans="1:18" x14ac:dyDescent="0.25">
      <c r="A2486" s="28" t="str">
        <f t="shared" si="38"/>
        <v>00394289Longest Elementary School1020 N Main StGreenvilleKY42345</v>
      </c>
      <c r="B2486" s="29" t="s">
        <v>8225</v>
      </c>
      <c r="C2486" t="s">
        <v>3215</v>
      </c>
      <c r="D2486" t="s">
        <v>6261</v>
      </c>
      <c r="E2486" t="s">
        <v>2243</v>
      </c>
      <c r="F2486" t="s">
        <v>2244</v>
      </c>
      <c r="G2486" t="s">
        <v>2240</v>
      </c>
      <c r="H2486" t="s">
        <v>54</v>
      </c>
      <c r="I2486" t="s">
        <v>2241</v>
      </c>
      <c r="J2486" t="s">
        <v>2226</v>
      </c>
      <c r="K2486" t="s">
        <v>2243</v>
      </c>
      <c r="L2486" t="s">
        <v>6260</v>
      </c>
      <c r="M2486" t="s">
        <v>2244</v>
      </c>
      <c r="N2486" t="s">
        <v>2240</v>
      </c>
      <c r="O2486" t="s">
        <v>54</v>
      </c>
      <c r="P2486" t="s">
        <v>2241</v>
      </c>
      <c r="Q2486" t="s">
        <v>3305</v>
      </c>
      <c r="R2486" t="s">
        <v>2242</v>
      </c>
    </row>
    <row r="2487" spans="1:18" x14ac:dyDescent="0.25">
      <c r="A2487" s="28" t="str">
        <f t="shared" si="38"/>
        <v>00394289Longest Elementary School1020 N Main StGreenvilleKY42345</v>
      </c>
      <c r="B2487" s="29" t="s">
        <v>8225</v>
      </c>
      <c r="C2487" t="s">
        <v>3215</v>
      </c>
      <c r="D2487" t="s">
        <v>6262</v>
      </c>
      <c r="E2487" t="s">
        <v>2243</v>
      </c>
      <c r="F2487" t="s">
        <v>2244</v>
      </c>
      <c r="G2487" t="s">
        <v>2240</v>
      </c>
      <c r="H2487" t="s">
        <v>54</v>
      </c>
      <c r="I2487" t="s">
        <v>2241</v>
      </c>
      <c r="J2487" t="s">
        <v>2226</v>
      </c>
      <c r="K2487" t="s">
        <v>2243</v>
      </c>
      <c r="L2487" t="s">
        <v>6260</v>
      </c>
      <c r="M2487" t="s">
        <v>2244</v>
      </c>
      <c r="N2487" t="s">
        <v>2240</v>
      </c>
      <c r="O2487" t="s">
        <v>54</v>
      </c>
      <c r="P2487" t="s">
        <v>2241</v>
      </c>
      <c r="Q2487" t="s">
        <v>3305</v>
      </c>
      <c r="R2487" t="s">
        <v>2242</v>
      </c>
    </row>
    <row r="2488" spans="1:18" x14ac:dyDescent="0.25">
      <c r="A2488" s="28" t="str">
        <f t="shared" si="38"/>
        <v>XREP0067Ben Stavros2225 Hawthorne AveLouisvilleKY40205</v>
      </c>
      <c r="B2488" s="29" t="s">
        <v>8225</v>
      </c>
      <c r="C2488" t="s">
        <v>3215</v>
      </c>
      <c r="D2488" t="s">
        <v>6263</v>
      </c>
      <c r="E2488" t="s">
        <v>6264</v>
      </c>
      <c r="F2488" t="s">
        <v>6265</v>
      </c>
      <c r="G2488" t="s">
        <v>382</v>
      </c>
      <c r="H2488" t="s">
        <v>54</v>
      </c>
      <c r="I2488" t="s">
        <v>1498</v>
      </c>
      <c r="J2488" t="s">
        <v>5373</v>
      </c>
      <c r="K2488" t="s">
        <v>6264</v>
      </c>
      <c r="L2488" t="s">
        <v>6266</v>
      </c>
      <c r="M2488" t="s">
        <v>6265</v>
      </c>
      <c r="N2488" t="s">
        <v>382</v>
      </c>
      <c r="O2488" t="s">
        <v>54</v>
      </c>
      <c r="P2488" t="s">
        <v>1498</v>
      </c>
      <c r="Q2488" t="s">
        <v>3224</v>
      </c>
      <c r="R2488" t="s">
        <v>6267</v>
      </c>
    </row>
    <row r="2489" spans="1:18" x14ac:dyDescent="0.25">
      <c r="A2489" s="28" t="str">
        <f t="shared" si="38"/>
        <v>00389571Paintsville ES325 2nd StPaintsvilleKY41240</v>
      </c>
      <c r="B2489" s="29" t="s">
        <v>8225</v>
      </c>
      <c r="C2489" t="s">
        <v>3215</v>
      </c>
      <c r="D2489" t="s">
        <v>6268</v>
      </c>
      <c r="E2489" t="s">
        <v>6269</v>
      </c>
      <c r="F2489" t="s">
        <v>2385</v>
      </c>
      <c r="G2489" t="s">
        <v>1676</v>
      </c>
      <c r="H2489" t="s">
        <v>54</v>
      </c>
      <c r="I2489" t="s">
        <v>1677</v>
      </c>
      <c r="J2489" t="s">
        <v>3327</v>
      </c>
      <c r="K2489" t="s">
        <v>4961</v>
      </c>
      <c r="L2489" t="s">
        <v>6270</v>
      </c>
      <c r="M2489" t="s">
        <v>6271</v>
      </c>
      <c r="N2489" t="s">
        <v>1676</v>
      </c>
      <c r="O2489" t="s">
        <v>54</v>
      </c>
      <c r="P2489" t="s">
        <v>1677</v>
      </c>
      <c r="Q2489" t="s">
        <v>3363</v>
      </c>
      <c r="R2489" t="s">
        <v>2384</v>
      </c>
    </row>
    <row r="2490" spans="1:18" x14ac:dyDescent="0.25">
      <c r="A2490" s="28" t="str">
        <f t="shared" si="38"/>
        <v>XKY00014Big Sandy Cmty Action Head Start230 Court StPaintsvilleKY41240</v>
      </c>
      <c r="B2490" s="29" t="s">
        <v>8225</v>
      </c>
      <c r="C2490" t="s">
        <v>3215</v>
      </c>
      <c r="D2490" t="s">
        <v>6273</v>
      </c>
      <c r="E2490" t="s">
        <v>6269</v>
      </c>
      <c r="F2490" t="s">
        <v>6271</v>
      </c>
      <c r="G2490" t="s">
        <v>1676</v>
      </c>
      <c r="H2490" t="s">
        <v>54</v>
      </c>
      <c r="I2490" t="s">
        <v>1677</v>
      </c>
      <c r="J2490" t="s">
        <v>3327</v>
      </c>
      <c r="K2490" t="s">
        <v>6269</v>
      </c>
      <c r="L2490" t="s">
        <v>6270</v>
      </c>
      <c r="M2490" t="s">
        <v>6271</v>
      </c>
      <c r="N2490" t="s">
        <v>1676</v>
      </c>
      <c r="O2490" t="s">
        <v>54</v>
      </c>
      <c r="P2490" t="s">
        <v>1677</v>
      </c>
      <c r="Q2490" t="s">
        <v>3363</v>
      </c>
      <c r="R2490" t="s">
        <v>6272</v>
      </c>
    </row>
    <row r="2491" spans="1:18" x14ac:dyDescent="0.25">
      <c r="A2491" s="28" t="str">
        <f t="shared" si="38"/>
        <v>XKY00014Big Sandy Cmty Action Head Start230 Court StPaintsvilleKY41240</v>
      </c>
      <c r="B2491" s="29" t="s">
        <v>8225</v>
      </c>
      <c r="C2491" t="s">
        <v>3215</v>
      </c>
      <c r="D2491" t="s">
        <v>6274</v>
      </c>
      <c r="E2491" t="s">
        <v>6269</v>
      </c>
      <c r="F2491" t="s">
        <v>6271</v>
      </c>
      <c r="G2491" t="s">
        <v>1676</v>
      </c>
      <c r="H2491" t="s">
        <v>54</v>
      </c>
      <c r="I2491" t="s">
        <v>1677</v>
      </c>
      <c r="J2491" t="s">
        <v>3327</v>
      </c>
      <c r="K2491" t="s">
        <v>6269</v>
      </c>
      <c r="L2491" t="s">
        <v>6270</v>
      </c>
      <c r="M2491" t="s">
        <v>6271</v>
      </c>
      <c r="N2491" t="s">
        <v>1676</v>
      </c>
      <c r="O2491" t="s">
        <v>54</v>
      </c>
      <c r="P2491" t="s">
        <v>1677</v>
      </c>
      <c r="Q2491" t="s">
        <v>3363</v>
      </c>
      <c r="R2491" t="s">
        <v>6272</v>
      </c>
    </row>
    <row r="2492" spans="1:18" x14ac:dyDescent="0.25">
      <c r="A2492" s="28" t="str">
        <f t="shared" ref="A2492:A2555" si="39">R2492&amp;K2492&amp;F2492&amp;G2492&amp;H2492&amp;I2492</f>
        <v>XKY00014Big Sandy Cmty Action Head Start230 Court StPaintsvilleKY41240</v>
      </c>
      <c r="B2492" s="29" t="s">
        <v>8225</v>
      </c>
      <c r="C2492" t="s">
        <v>3215</v>
      </c>
      <c r="D2492" t="s">
        <v>6275</v>
      </c>
      <c r="E2492" t="s">
        <v>6269</v>
      </c>
      <c r="F2492" t="s">
        <v>6271</v>
      </c>
      <c r="G2492" t="s">
        <v>1676</v>
      </c>
      <c r="H2492" t="s">
        <v>54</v>
      </c>
      <c r="I2492" t="s">
        <v>1677</v>
      </c>
      <c r="J2492" t="s">
        <v>3327</v>
      </c>
      <c r="K2492" t="s">
        <v>6269</v>
      </c>
      <c r="L2492" t="s">
        <v>6270</v>
      </c>
      <c r="M2492" t="s">
        <v>6271</v>
      </c>
      <c r="N2492" t="s">
        <v>1676</v>
      </c>
      <c r="O2492" t="s">
        <v>54</v>
      </c>
      <c r="P2492" t="s">
        <v>1677</v>
      </c>
      <c r="Q2492" t="s">
        <v>3363</v>
      </c>
      <c r="R2492" t="s">
        <v>6272</v>
      </c>
    </row>
    <row r="2493" spans="1:18" x14ac:dyDescent="0.25">
      <c r="A2493" s="28" t="str">
        <f t="shared" si="39"/>
        <v>XKY00014Big Sandy Cmty Action Head Start230 Court StPaintsvilleKY41240</v>
      </c>
      <c r="B2493" s="29" t="s">
        <v>8225</v>
      </c>
      <c r="C2493" t="s">
        <v>3215</v>
      </c>
      <c r="D2493" t="s">
        <v>6276</v>
      </c>
      <c r="E2493" t="s">
        <v>6269</v>
      </c>
      <c r="F2493" t="s">
        <v>6271</v>
      </c>
      <c r="G2493" t="s">
        <v>1676</v>
      </c>
      <c r="H2493" t="s">
        <v>54</v>
      </c>
      <c r="I2493" t="s">
        <v>1677</v>
      </c>
      <c r="J2493" t="s">
        <v>3327</v>
      </c>
      <c r="K2493" t="s">
        <v>6269</v>
      </c>
      <c r="L2493" t="s">
        <v>6270</v>
      </c>
      <c r="M2493" t="s">
        <v>6271</v>
      </c>
      <c r="N2493" t="s">
        <v>1676</v>
      </c>
      <c r="O2493" t="s">
        <v>54</v>
      </c>
      <c r="P2493" t="s">
        <v>1677</v>
      </c>
      <c r="Q2493" t="s">
        <v>3363</v>
      </c>
      <c r="R2493" t="s">
        <v>6272</v>
      </c>
    </row>
    <row r="2494" spans="1:18" x14ac:dyDescent="0.25">
      <c r="A2494" s="28" t="str">
        <f t="shared" si="39"/>
        <v>XKY00014Big Sandy Cmty Action Head Start230 Court StPaintsvilleKY41501</v>
      </c>
      <c r="B2494" s="29" t="s">
        <v>8225</v>
      </c>
      <c r="C2494" t="s">
        <v>3215</v>
      </c>
      <c r="D2494" t="s">
        <v>6277</v>
      </c>
      <c r="E2494" t="s">
        <v>6269</v>
      </c>
      <c r="F2494" t="s">
        <v>6271</v>
      </c>
      <c r="G2494" t="s">
        <v>1676</v>
      </c>
      <c r="H2494" t="s">
        <v>54</v>
      </c>
      <c r="I2494" t="s">
        <v>2456</v>
      </c>
      <c r="J2494" t="s">
        <v>3327</v>
      </c>
      <c r="K2494" t="s">
        <v>6269</v>
      </c>
      <c r="L2494" t="s">
        <v>6270</v>
      </c>
      <c r="M2494" t="s">
        <v>6271</v>
      </c>
      <c r="N2494" t="s">
        <v>1676</v>
      </c>
      <c r="O2494" t="s">
        <v>54</v>
      </c>
      <c r="P2494" t="s">
        <v>1677</v>
      </c>
      <c r="Q2494" t="s">
        <v>3363</v>
      </c>
      <c r="R2494" t="s">
        <v>6272</v>
      </c>
    </row>
    <row r="2495" spans="1:18" x14ac:dyDescent="0.25">
      <c r="A2495" s="28" t="str">
        <f t="shared" si="39"/>
        <v>XKY00014Big Sandy Cmty Action Head Start230 Court StPaintsvilleKY41240</v>
      </c>
      <c r="B2495" s="29" t="s">
        <v>8225</v>
      </c>
      <c r="C2495" t="s">
        <v>3215</v>
      </c>
      <c r="D2495" t="s">
        <v>6278</v>
      </c>
      <c r="E2495" t="s">
        <v>6269</v>
      </c>
      <c r="F2495" t="s">
        <v>6271</v>
      </c>
      <c r="G2495" t="s">
        <v>1676</v>
      </c>
      <c r="H2495" t="s">
        <v>54</v>
      </c>
      <c r="I2495" t="s">
        <v>1677</v>
      </c>
      <c r="J2495" t="s">
        <v>3327</v>
      </c>
      <c r="K2495" t="s">
        <v>6269</v>
      </c>
      <c r="L2495" t="s">
        <v>6270</v>
      </c>
      <c r="M2495" t="s">
        <v>6271</v>
      </c>
      <c r="N2495" t="s">
        <v>1676</v>
      </c>
      <c r="O2495" t="s">
        <v>54</v>
      </c>
      <c r="P2495" t="s">
        <v>1677</v>
      </c>
      <c r="Q2495" t="s">
        <v>3363</v>
      </c>
      <c r="R2495" t="s">
        <v>6272</v>
      </c>
    </row>
    <row r="2496" spans="1:18" x14ac:dyDescent="0.25">
      <c r="A2496" s="28" t="str">
        <f t="shared" si="39"/>
        <v>FY160585Model City Head Start152 Bank StPikevilleKY41501</v>
      </c>
      <c r="B2496" s="29" t="s">
        <v>8225</v>
      </c>
      <c r="C2496" t="s">
        <v>3215</v>
      </c>
      <c r="D2496" t="s">
        <v>6279</v>
      </c>
      <c r="E2496" t="s">
        <v>6269</v>
      </c>
      <c r="F2496" t="s">
        <v>6281</v>
      </c>
      <c r="G2496" t="s">
        <v>2455</v>
      </c>
      <c r="H2496" t="s">
        <v>54</v>
      </c>
      <c r="I2496" t="s">
        <v>2456</v>
      </c>
      <c r="J2496" t="s">
        <v>3327</v>
      </c>
      <c r="K2496" t="s">
        <v>6280</v>
      </c>
      <c r="L2496" t="s">
        <v>6270</v>
      </c>
      <c r="M2496" t="s">
        <v>6271</v>
      </c>
      <c r="N2496" t="s">
        <v>1676</v>
      </c>
      <c r="O2496" t="s">
        <v>54</v>
      </c>
      <c r="P2496" t="s">
        <v>1677</v>
      </c>
      <c r="Q2496" t="s">
        <v>3363</v>
      </c>
      <c r="R2496" t="s">
        <v>8214</v>
      </c>
    </row>
    <row r="2497" spans="1:18" x14ac:dyDescent="0.25">
      <c r="A2497" s="28" t="str">
        <f t="shared" si="39"/>
        <v>XKY00015Boyle County CECCPO Box 398DanvilleKY40423</v>
      </c>
      <c r="B2497" s="29" t="s">
        <v>8225</v>
      </c>
      <c r="C2497" t="s">
        <v>3215</v>
      </c>
      <c r="D2497" t="s">
        <v>6282</v>
      </c>
      <c r="E2497" t="s">
        <v>6283</v>
      </c>
      <c r="F2497" t="s">
        <v>6284</v>
      </c>
      <c r="G2497" t="s">
        <v>312</v>
      </c>
      <c r="H2497" t="s">
        <v>54</v>
      </c>
      <c r="I2497" t="s">
        <v>4517</v>
      </c>
      <c r="J2497" t="s">
        <v>3327</v>
      </c>
      <c r="K2497" t="s">
        <v>6283</v>
      </c>
      <c r="L2497" t="s">
        <v>6285</v>
      </c>
      <c r="M2497" t="s">
        <v>6284</v>
      </c>
      <c r="N2497" t="s">
        <v>312</v>
      </c>
      <c r="O2497" t="s">
        <v>54</v>
      </c>
      <c r="P2497" t="s">
        <v>4517</v>
      </c>
      <c r="Q2497" t="s">
        <v>3415</v>
      </c>
      <c r="R2497" t="s">
        <v>6286</v>
      </c>
    </row>
    <row r="2498" spans="1:18" x14ac:dyDescent="0.25">
      <c r="A2498" s="28" t="str">
        <f t="shared" si="39"/>
        <v>XKY00015Boyle County CECCPO Box 398DanvilleKY40422</v>
      </c>
      <c r="B2498" s="29" t="s">
        <v>8225</v>
      </c>
      <c r="C2498" t="s">
        <v>3215</v>
      </c>
      <c r="D2498" t="s">
        <v>6287</v>
      </c>
      <c r="E2498" t="s">
        <v>6283</v>
      </c>
      <c r="F2498" t="s">
        <v>6284</v>
      </c>
      <c r="G2498" t="s">
        <v>312</v>
      </c>
      <c r="H2498" t="s">
        <v>54</v>
      </c>
      <c r="I2498" t="s">
        <v>313</v>
      </c>
      <c r="J2498" t="s">
        <v>3327</v>
      </c>
      <c r="K2498" t="s">
        <v>6283</v>
      </c>
      <c r="L2498" t="s">
        <v>6285</v>
      </c>
      <c r="M2498" t="s">
        <v>6284</v>
      </c>
      <c r="N2498" t="s">
        <v>312</v>
      </c>
      <c r="O2498" t="s">
        <v>54</v>
      </c>
      <c r="P2498" t="s">
        <v>4517</v>
      </c>
      <c r="Q2498" t="s">
        <v>3415</v>
      </c>
      <c r="R2498" t="s">
        <v>6286</v>
      </c>
    </row>
    <row r="2499" spans="1:18" x14ac:dyDescent="0.25">
      <c r="A2499" s="28" t="str">
        <f t="shared" si="39"/>
        <v>XKY00005Allen County Health Department107 North Court StScottsvilleKY42164</v>
      </c>
      <c r="B2499" s="29" t="s">
        <v>8225</v>
      </c>
      <c r="C2499" t="s">
        <v>3215</v>
      </c>
      <c r="D2499" t="s">
        <v>6288</v>
      </c>
      <c r="E2499" t="s">
        <v>6289</v>
      </c>
      <c r="F2499" t="s">
        <v>6290</v>
      </c>
      <c r="G2499" t="s">
        <v>61</v>
      </c>
      <c r="H2499" t="s">
        <v>54</v>
      </c>
      <c r="I2499" t="s">
        <v>62</v>
      </c>
      <c r="J2499" t="s">
        <v>3327</v>
      </c>
      <c r="K2499" t="s">
        <v>6289</v>
      </c>
      <c r="L2499" t="s">
        <v>6291</v>
      </c>
      <c r="M2499" t="s">
        <v>6290</v>
      </c>
      <c r="N2499" t="s">
        <v>61</v>
      </c>
      <c r="O2499" t="s">
        <v>54</v>
      </c>
      <c r="P2499" t="s">
        <v>62</v>
      </c>
      <c r="Q2499" t="s">
        <v>911</v>
      </c>
      <c r="R2499" t="s">
        <v>6292</v>
      </c>
    </row>
    <row r="2500" spans="1:18" x14ac:dyDescent="0.25">
      <c r="A2500" s="28" t="str">
        <f t="shared" si="39"/>
        <v>XKY00005Allen County Health Department107 North Court StScottsvilleKY42164</v>
      </c>
      <c r="B2500" s="29" t="s">
        <v>8225</v>
      </c>
      <c r="C2500" t="s">
        <v>3215</v>
      </c>
      <c r="D2500" t="s">
        <v>6293</v>
      </c>
      <c r="E2500" t="s">
        <v>6289</v>
      </c>
      <c r="F2500" t="s">
        <v>6290</v>
      </c>
      <c r="G2500" t="s">
        <v>61</v>
      </c>
      <c r="H2500" t="s">
        <v>54</v>
      </c>
      <c r="I2500" t="s">
        <v>62</v>
      </c>
      <c r="J2500" t="s">
        <v>3327</v>
      </c>
      <c r="K2500" t="s">
        <v>6289</v>
      </c>
      <c r="L2500" t="s">
        <v>6291</v>
      </c>
      <c r="M2500" t="s">
        <v>6290</v>
      </c>
      <c r="N2500" t="s">
        <v>61</v>
      </c>
      <c r="O2500" t="s">
        <v>54</v>
      </c>
      <c r="P2500" t="s">
        <v>62</v>
      </c>
      <c r="Q2500" t="s">
        <v>911</v>
      </c>
      <c r="R2500" t="s">
        <v>6292</v>
      </c>
    </row>
    <row r="2501" spans="1:18" x14ac:dyDescent="0.25">
      <c r="A2501" s="28" t="str">
        <f t="shared" si="39"/>
        <v>XKY00008Baptist Health Madison900 Hospital DrMadisonvilleKY42431</v>
      </c>
      <c r="B2501" s="29" t="s">
        <v>8225</v>
      </c>
      <c r="C2501" t="s">
        <v>3215</v>
      </c>
      <c r="D2501" t="s">
        <v>6294</v>
      </c>
      <c r="E2501" t="s">
        <v>6295</v>
      </c>
      <c r="F2501" t="s">
        <v>6296</v>
      </c>
      <c r="G2501" t="s">
        <v>1322</v>
      </c>
      <c r="H2501" t="s">
        <v>54</v>
      </c>
      <c r="I2501" t="s">
        <v>1323</v>
      </c>
      <c r="J2501" t="s">
        <v>5329</v>
      </c>
      <c r="K2501" t="s">
        <v>6295</v>
      </c>
      <c r="L2501" t="s">
        <v>6297</v>
      </c>
      <c r="M2501" t="s">
        <v>6296</v>
      </c>
      <c r="N2501" t="s">
        <v>1322</v>
      </c>
      <c r="O2501" t="s">
        <v>54</v>
      </c>
      <c r="P2501" t="s">
        <v>1323</v>
      </c>
      <c r="Q2501" t="s">
        <v>3418</v>
      </c>
      <c r="R2501" t="s">
        <v>6298</v>
      </c>
    </row>
    <row r="2502" spans="1:18" x14ac:dyDescent="0.25">
      <c r="A2502" s="28" t="str">
        <f t="shared" si="39"/>
        <v>XKY00008Baptist Health Madison900 Hospital DrMadisonvilleKY42431</v>
      </c>
      <c r="B2502" s="29" t="s">
        <v>8225</v>
      </c>
      <c r="C2502" t="s">
        <v>3215</v>
      </c>
      <c r="D2502" t="s">
        <v>6299</v>
      </c>
      <c r="E2502" t="s">
        <v>6295</v>
      </c>
      <c r="F2502" t="s">
        <v>6296</v>
      </c>
      <c r="G2502" t="s">
        <v>1322</v>
      </c>
      <c r="H2502" t="s">
        <v>54</v>
      </c>
      <c r="I2502" t="s">
        <v>1323</v>
      </c>
      <c r="J2502" t="s">
        <v>5329</v>
      </c>
      <c r="K2502" t="s">
        <v>6295</v>
      </c>
      <c r="L2502" t="s">
        <v>6297</v>
      </c>
      <c r="M2502" t="s">
        <v>6296</v>
      </c>
      <c r="N2502" t="s">
        <v>1322</v>
      </c>
      <c r="O2502" t="s">
        <v>54</v>
      </c>
      <c r="P2502" t="s">
        <v>1323</v>
      </c>
      <c r="Q2502" t="s">
        <v>3418</v>
      </c>
      <c r="R2502" t="s">
        <v>6298</v>
      </c>
    </row>
    <row r="2503" spans="1:18" x14ac:dyDescent="0.25">
      <c r="A2503" s="28" t="str">
        <f t="shared" si="39"/>
        <v>XKY00074Pennyroyal Center735 North DrHopkinsvilleKY42240</v>
      </c>
      <c r="B2503" s="29" t="s">
        <v>8225</v>
      </c>
      <c r="C2503" t="s">
        <v>3215</v>
      </c>
      <c r="D2503" t="s">
        <v>6300</v>
      </c>
      <c r="E2503" t="s">
        <v>6301</v>
      </c>
      <c r="F2503" t="s">
        <v>6302</v>
      </c>
      <c r="G2503" t="s">
        <v>522</v>
      </c>
      <c r="H2503" t="s">
        <v>54</v>
      </c>
      <c r="I2503" t="s">
        <v>523</v>
      </c>
      <c r="J2503" t="s">
        <v>3327</v>
      </c>
      <c r="K2503" t="s">
        <v>6301</v>
      </c>
      <c r="L2503" t="s">
        <v>6303</v>
      </c>
      <c r="M2503" t="s">
        <v>6302</v>
      </c>
      <c r="N2503" t="s">
        <v>522</v>
      </c>
      <c r="O2503" t="s">
        <v>54</v>
      </c>
      <c r="P2503" t="s">
        <v>523</v>
      </c>
      <c r="Q2503" t="s">
        <v>3263</v>
      </c>
      <c r="R2503" t="s">
        <v>6304</v>
      </c>
    </row>
    <row r="2504" spans="1:18" x14ac:dyDescent="0.25">
      <c r="A2504" s="28" t="str">
        <f t="shared" si="39"/>
        <v>XKY00074Pennyroyal Center735 North DrHopkinsvilleKY42240</v>
      </c>
      <c r="B2504" s="29" t="s">
        <v>8225</v>
      </c>
      <c r="C2504" t="s">
        <v>3215</v>
      </c>
      <c r="D2504" t="s">
        <v>6305</v>
      </c>
      <c r="E2504" t="s">
        <v>6301</v>
      </c>
      <c r="F2504" t="s">
        <v>6302</v>
      </c>
      <c r="G2504" t="s">
        <v>522</v>
      </c>
      <c r="H2504" t="s">
        <v>54</v>
      </c>
      <c r="I2504" t="s">
        <v>523</v>
      </c>
      <c r="J2504" t="s">
        <v>3327</v>
      </c>
      <c r="K2504" t="s">
        <v>6301</v>
      </c>
      <c r="L2504" t="s">
        <v>6303</v>
      </c>
      <c r="M2504" t="s">
        <v>6302</v>
      </c>
      <c r="N2504" t="s">
        <v>522</v>
      </c>
      <c r="O2504" t="s">
        <v>54</v>
      </c>
      <c r="P2504" t="s">
        <v>523</v>
      </c>
      <c r="Q2504" t="s">
        <v>3263</v>
      </c>
      <c r="R2504" t="s">
        <v>6304</v>
      </c>
    </row>
    <row r="2505" spans="1:18" x14ac:dyDescent="0.25">
      <c r="A2505" s="28" t="str">
        <f t="shared" si="39"/>
        <v>11552452Crossroads Elementary School156 Erin CirMt WashingtonKY40047</v>
      </c>
      <c r="B2505" s="29" t="s">
        <v>8225</v>
      </c>
      <c r="C2505" t="s">
        <v>3215</v>
      </c>
      <c r="D2505" t="s">
        <v>6306</v>
      </c>
      <c r="E2505" t="s">
        <v>156</v>
      </c>
      <c r="F2505" t="s">
        <v>368</v>
      </c>
      <c r="G2505" t="s">
        <v>369</v>
      </c>
      <c r="H2505" t="s">
        <v>54</v>
      </c>
      <c r="I2505" t="s">
        <v>370</v>
      </c>
      <c r="J2505" t="s">
        <v>356</v>
      </c>
      <c r="K2505" t="s">
        <v>156</v>
      </c>
      <c r="L2505" t="s">
        <v>6307</v>
      </c>
      <c r="M2505" t="s">
        <v>368</v>
      </c>
      <c r="N2505" t="s">
        <v>369</v>
      </c>
      <c r="O2505" t="s">
        <v>54</v>
      </c>
      <c r="P2505" t="s">
        <v>370</v>
      </c>
      <c r="Q2505" t="s">
        <v>3311</v>
      </c>
      <c r="R2505" t="s">
        <v>367</v>
      </c>
    </row>
    <row r="2506" spans="1:18" x14ac:dyDescent="0.25">
      <c r="A2506" s="28" t="str">
        <f t="shared" si="39"/>
        <v>00388357Beth Haven Christian School5515 Johnsontown RdLouisvilleKY40272</v>
      </c>
      <c r="B2506" s="29" t="s">
        <v>8225</v>
      </c>
      <c r="C2506" t="s">
        <v>3215</v>
      </c>
      <c r="D2506" t="s">
        <v>6308</v>
      </c>
      <c r="E2506" t="s">
        <v>6309</v>
      </c>
      <c r="F2506" t="s">
        <v>6310</v>
      </c>
      <c r="G2506" t="s">
        <v>382</v>
      </c>
      <c r="H2506" t="s">
        <v>54</v>
      </c>
      <c r="I2506" t="s">
        <v>1444</v>
      </c>
      <c r="J2506" t="s">
        <v>6309</v>
      </c>
      <c r="K2506" t="s">
        <v>6309</v>
      </c>
      <c r="L2506" t="s">
        <v>6311</v>
      </c>
      <c r="M2506" t="s">
        <v>6310</v>
      </c>
      <c r="N2506" t="s">
        <v>382</v>
      </c>
      <c r="O2506" t="s">
        <v>54</v>
      </c>
      <c r="P2506" t="s">
        <v>1444</v>
      </c>
      <c r="Q2506" t="s">
        <v>3224</v>
      </c>
      <c r="R2506" t="s">
        <v>6312</v>
      </c>
    </row>
    <row r="2507" spans="1:18" x14ac:dyDescent="0.25">
      <c r="A2507" s="28" t="str">
        <f t="shared" si="39"/>
        <v>FY160997KEDC118 James Ct #60LexingtonKY40505</v>
      </c>
      <c r="B2507" s="29" t="s">
        <v>8225</v>
      </c>
      <c r="C2507" t="s">
        <v>3215</v>
      </c>
      <c r="D2507" t="s">
        <v>6313</v>
      </c>
      <c r="E2507" t="s">
        <v>5480</v>
      </c>
      <c r="F2507" t="s">
        <v>5481</v>
      </c>
      <c r="G2507" t="s">
        <v>776</v>
      </c>
      <c r="H2507" t="s">
        <v>54</v>
      </c>
      <c r="I2507" t="s">
        <v>781</v>
      </c>
      <c r="J2507" t="s">
        <v>5364</v>
      </c>
      <c r="K2507" t="s">
        <v>5480</v>
      </c>
      <c r="L2507" t="s">
        <v>6314</v>
      </c>
      <c r="M2507" t="s">
        <v>5481</v>
      </c>
      <c r="N2507" t="s">
        <v>776</v>
      </c>
      <c r="O2507" t="s">
        <v>54</v>
      </c>
      <c r="P2507" t="s">
        <v>781</v>
      </c>
      <c r="Q2507" t="s">
        <v>3240</v>
      </c>
      <c r="R2507" t="s">
        <v>6315</v>
      </c>
    </row>
    <row r="2508" spans="1:18" x14ac:dyDescent="0.25">
      <c r="A2508" s="28" t="str">
        <f t="shared" si="39"/>
        <v>FY160997KEDC118 James Ct #60LexingtonKY40505</v>
      </c>
      <c r="B2508" s="29" t="s">
        <v>8225</v>
      </c>
      <c r="C2508" t="s">
        <v>3215</v>
      </c>
      <c r="D2508" t="s">
        <v>6316</v>
      </c>
      <c r="E2508" t="s">
        <v>5480</v>
      </c>
      <c r="F2508" t="s">
        <v>5481</v>
      </c>
      <c r="G2508" t="s">
        <v>776</v>
      </c>
      <c r="H2508" t="s">
        <v>54</v>
      </c>
      <c r="I2508" t="s">
        <v>781</v>
      </c>
      <c r="J2508" t="s">
        <v>5364</v>
      </c>
      <c r="K2508" t="s">
        <v>5480</v>
      </c>
      <c r="L2508" t="s">
        <v>6314</v>
      </c>
      <c r="M2508" t="s">
        <v>5481</v>
      </c>
      <c r="N2508" t="s">
        <v>776</v>
      </c>
      <c r="O2508" t="s">
        <v>54</v>
      </c>
      <c r="P2508" t="s">
        <v>781</v>
      </c>
      <c r="Q2508" t="s">
        <v>3240</v>
      </c>
      <c r="R2508" t="s">
        <v>6315</v>
      </c>
    </row>
    <row r="2509" spans="1:18" x14ac:dyDescent="0.25">
      <c r="A2509" s="28" t="str">
        <f t="shared" si="39"/>
        <v>04783462St Michael School3703 Stone Lakes DrLouisvilleKY40299</v>
      </c>
      <c r="B2509" s="29" t="s">
        <v>8225</v>
      </c>
      <c r="C2509" t="s">
        <v>3215</v>
      </c>
      <c r="D2509" t="s">
        <v>6317</v>
      </c>
      <c r="E2509" t="s">
        <v>5695</v>
      </c>
      <c r="F2509" t="s">
        <v>5696</v>
      </c>
      <c r="G2509" t="s">
        <v>382</v>
      </c>
      <c r="H2509" t="s">
        <v>54</v>
      </c>
      <c r="I2509" t="s">
        <v>1427</v>
      </c>
      <c r="J2509" t="s">
        <v>4064</v>
      </c>
      <c r="K2509" t="s">
        <v>5695</v>
      </c>
      <c r="L2509" t="s">
        <v>6318</v>
      </c>
      <c r="M2509" t="s">
        <v>5696</v>
      </c>
      <c r="N2509" t="s">
        <v>382</v>
      </c>
      <c r="O2509" t="s">
        <v>54</v>
      </c>
      <c r="P2509" t="s">
        <v>1427</v>
      </c>
      <c r="Q2509" t="s">
        <v>3224</v>
      </c>
      <c r="R2509" t="s">
        <v>6319</v>
      </c>
    </row>
    <row r="2510" spans="1:18" x14ac:dyDescent="0.25">
      <c r="A2510" s="28" t="str">
        <f t="shared" si="39"/>
        <v>FY190165Heritage Christian Academy85 Sandcut RdMadisonvilleKY42431</v>
      </c>
      <c r="B2510" s="29" t="s">
        <v>8225</v>
      </c>
      <c r="C2510" t="s">
        <v>3215</v>
      </c>
      <c r="D2510" t="s">
        <v>6320</v>
      </c>
      <c r="E2510" t="s">
        <v>6321</v>
      </c>
      <c r="F2510" t="s">
        <v>6322</v>
      </c>
      <c r="G2510" t="s">
        <v>1322</v>
      </c>
      <c r="H2510" t="s">
        <v>54</v>
      </c>
      <c r="I2510" t="s">
        <v>1323</v>
      </c>
      <c r="J2510" t="s">
        <v>6321</v>
      </c>
      <c r="K2510" t="s">
        <v>6321</v>
      </c>
      <c r="L2510" t="s">
        <v>6323</v>
      </c>
      <c r="M2510" t="s">
        <v>6324</v>
      </c>
      <c r="N2510" t="s">
        <v>522</v>
      </c>
      <c r="O2510" t="s">
        <v>54</v>
      </c>
      <c r="P2510" t="s">
        <v>523</v>
      </c>
      <c r="Q2510" t="s">
        <v>3263</v>
      </c>
      <c r="R2510" t="s">
        <v>8215</v>
      </c>
    </row>
    <row r="2511" spans="1:18" x14ac:dyDescent="0.25">
      <c r="A2511" s="28" t="str">
        <f t="shared" si="39"/>
        <v>04835326Heritage Christian Academy8349 Eagle WayHopkinsvilleKY42240</v>
      </c>
      <c r="B2511" s="29" t="s">
        <v>8225</v>
      </c>
      <c r="C2511" t="s">
        <v>3215</v>
      </c>
      <c r="D2511" t="s">
        <v>6326</v>
      </c>
      <c r="E2511" t="s">
        <v>6321</v>
      </c>
      <c r="F2511" t="s">
        <v>6324</v>
      </c>
      <c r="G2511" t="s">
        <v>522</v>
      </c>
      <c r="H2511" t="s">
        <v>54</v>
      </c>
      <c r="I2511" t="s">
        <v>523</v>
      </c>
      <c r="J2511" t="s">
        <v>6321</v>
      </c>
      <c r="K2511" t="s">
        <v>6321</v>
      </c>
      <c r="L2511" t="s">
        <v>6323</v>
      </c>
      <c r="M2511" t="s">
        <v>6324</v>
      </c>
      <c r="N2511" t="s">
        <v>522</v>
      </c>
      <c r="O2511" t="s">
        <v>54</v>
      </c>
      <c r="P2511" t="s">
        <v>523</v>
      </c>
      <c r="Q2511" t="s">
        <v>3263</v>
      </c>
      <c r="R2511" t="s">
        <v>6325</v>
      </c>
    </row>
    <row r="2512" spans="1:18" x14ac:dyDescent="0.25">
      <c r="A2512" s="28" t="str">
        <f t="shared" si="39"/>
        <v>00379071Crossroads ES4755 E Highway 60OwingsvilleKY40360</v>
      </c>
      <c r="B2512" s="29" t="s">
        <v>8225</v>
      </c>
      <c r="C2512" t="s">
        <v>3215</v>
      </c>
      <c r="D2512" t="s">
        <v>6327</v>
      </c>
      <c r="E2512" t="s">
        <v>4098</v>
      </c>
      <c r="F2512" t="s">
        <v>157</v>
      </c>
      <c r="G2512" t="s">
        <v>158</v>
      </c>
      <c r="H2512" t="s">
        <v>54</v>
      </c>
      <c r="I2512" t="s">
        <v>159</v>
      </c>
      <c r="J2512" t="s">
        <v>154</v>
      </c>
      <c r="K2512" t="s">
        <v>4098</v>
      </c>
      <c r="L2512" t="s">
        <v>6328</v>
      </c>
      <c r="M2512" t="s">
        <v>157</v>
      </c>
      <c r="N2512" t="s">
        <v>158</v>
      </c>
      <c r="O2512" t="s">
        <v>54</v>
      </c>
      <c r="P2512" t="s">
        <v>159</v>
      </c>
      <c r="Q2512" t="s">
        <v>3404</v>
      </c>
      <c r="R2512" t="s">
        <v>155</v>
      </c>
    </row>
    <row r="2513" spans="1:18" x14ac:dyDescent="0.25">
      <c r="A2513" s="28" t="str">
        <f t="shared" si="39"/>
        <v>04986523Bowling Green Christian AcadPo Box 51290Bowling GreenKY42104</v>
      </c>
      <c r="B2513" s="29" t="s">
        <v>8225</v>
      </c>
      <c r="C2513" t="s">
        <v>3215</v>
      </c>
      <c r="D2513" t="s">
        <v>6329</v>
      </c>
      <c r="E2513" t="s">
        <v>6330</v>
      </c>
      <c r="F2513" t="s">
        <v>6331</v>
      </c>
      <c r="G2513" t="s">
        <v>267</v>
      </c>
      <c r="H2513" t="s">
        <v>54</v>
      </c>
      <c r="I2513" t="s">
        <v>279</v>
      </c>
      <c r="J2513" t="s">
        <v>6330</v>
      </c>
      <c r="K2513" t="s">
        <v>6330</v>
      </c>
      <c r="L2513" t="s">
        <v>6332</v>
      </c>
      <c r="M2513" t="s">
        <v>6331</v>
      </c>
      <c r="N2513" t="s">
        <v>267</v>
      </c>
      <c r="O2513" t="s">
        <v>54</v>
      </c>
      <c r="P2513" t="s">
        <v>3595</v>
      </c>
      <c r="Q2513" t="s">
        <v>3236</v>
      </c>
      <c r="R2513" t="s">
        <v>6333</v>
      </c>
    </row>
    <row r="2514" spans="1:18" x14ac:dyDescent="0.25">
      <c r="A2514" s="28" t="str">
        <f t="shared" si="39"/>
        <v>04986523Bowling Green Christian AcadPo Box 51290Bowling GreenKY42104</v>
      </c>
      <c r="B2514" s="29" t="s">
        <v>8225</v>
      </c>
      <c r="C2514" t="s">
        <v>3215</v>
      </c>
      <c r="D2514" t="s">
        <v>6334</v>
      </c>
      <c r="E2514" t="s">
        <v>6330</v>
      </c>
      <c r="F2514" t="s">
        <v>6331</v>
      </c>
      <c r="G2514" t="s">
        <v>267</v>
      </c>
      <c r="H2514" t="s">
        <v>54</v>
      </c>
      <c r="I2514" t="s">
        <v>279</v>
      </c>
      <c r="J2514" t="s">
        <v>6330</v>
      </c>
      <c r="K2514" t="s">
        <v>6330</v>
      </c>
      <c r="L2514" t="s">
        <v>6332</v>
      </c>
      <c r="M2514" t="s">
        <v>6331</v>
      </c>
      <c r="N2514" t="s">
        <v>267</v>
      </c>
      <c r="O2514" t="s">
        <v>54</v>
      </c>
      <c r="P2514" t="s">
        <v>3595</v>
      </c>
      <c r="Q2514" t="s">
        <v>3236</v>
      </c>
      <c r="R2514" t="s">
        <v>6333</v>
      </c>
    </row>
    <row r="2515" spans="1:18" x14ac:dyDescent="0.25">
      <c r="A2515" s="28" t="str">
        <f t="shared" si="39"/>
        <v>XKY00026Colonel William Casey ES220 General John Adair DrColumbiaKY42728</v>
      </c>
      <c r="B2515" s="29" t="s">
        <v>8225</v>
      </c>
      <c r="C2515" t="s">
        <v>3215</v>
      </c>
      <c r="D2515" t="s">
        <v>6335</v>
      </c>
      <c r="E2515" t="s">
        <v>6336</v>
      </c>
      <c r="F2515" t="s">
        <v>6337</v>
      </c>
      <c r="G2515" t="s">
        <v>53</v>
      </c>
      <c r="H2515" t="s">
        <v>54</v>
      </c>
      <c r="I2515" t="s">
        <v>55</v>
      </c>
      <c r="J2515" t="s">
        <v>49</v>
      </c>
      <c r="K2515" t="s">
        <v>6336</v>
      </c>
      <c r="L2515" t="s">
        <v>6338</v>
      </c>
      <c r="M2515" t="s">
        <v>6337</v>
      </c>
      <c r="N2515" t="s">
        <v>53</v>
      </c>
      <c r="O2515" t="s">
        <v>54</v>
      </c>
      <c r="P2515" t="s">
        <v>55</v>
      </c>
      <c r="Q2515" t="s">
        <v>3231</v>
      </c>
      <c r="R2515" t="s">
        <v>6339</v>
      </c>
    </row>
    <row r="2516" spans="1:18" x14ac:dyDescent="0.25">
      <c r="A2516" s="28" t="str">
        <f t="shared" si="39"/>
        <v>XKY00026Colonel William Casey ES220 General John Adair DrColumbiaKY42728</v>
      </c>
      <c r="B2516" s="29" t="s">
        <v>8225</v>
      </c>
      <c r="C2516" t="s">
        <v>3215</v>
      </c>
      <c r="D2516" t="s">
        <v>6340</v>
      </c>
      <c r="E2516" t="s">
        <v>6336</v>
      </c>
      <c r="F2516" t="s">
        <v>6337</v>
      </c>
      <c r="G2516" t="s">
        <v>53</v>
      </c>
      <c r="H2516" t="s">
        <v>54</v>
      </c>
      <c r="I2516" t="s">
        <v>55</v>
      </c>
      <c r="J2516" t="s">
        <v>49</v>
      </c>
      <c r="K2516" t="s">
        <v>6336</v>
      </c>
      <c r="L2516" t="s">
        <v>6338</v>
      </c>
      <c r="M2516" t="s">
        <v>6337</v>
      </c>
      <c r="N2516" t="s">
        <v>53</v>
      </c>
      <c r="O2516" t="s">
        <v>54</v>
      </c>
      <c r="P2516" t="s">
        <v>55</v>
      </c>
      <c r="Q2516" t="s">
        <v>3231</v>
      </c>
      <c r="R2516" t="s">
        <v>6339</v>
      </c>
    </row>
    <row r="2517" spans="1:18" x14ac:dyDescent="0.25">
      <c r="A2517" s="28" t="str">
        <f t="shared" si="39"/>
        <v>00395037Viper Elementary School20 Eddington LnViperKY41774</v>
      </c>
      <c r="B2517" s="29" t="s">
        <v>8225</v>
      </c>
      <c r="C2517" t="s">
        <v>3215</v>
      </c>
      <c r="D2517" t="s">
        <v>6341</v>
      </c>
      <c r="E2517" t="s">
        <v>2420</v>
      </c>
      <c r="F2517" t="s">
        <v>2421</v>
      </c>
      <c r="G2517" t="s">
        <v>2422</v>
      </c>
      <c r="H2517" t="s">
        <v>54</v>
      </c>
      <c r="I2517" t="s">
        <v>2423</v>
      </c>
      <c r="J2517" t="s">
        <v>2402</v>
      </c>
      <c r="K2517" t="s">
        <v>2420</v>
      </c>
      <c r="L2517" t="s">
        <v>6342</v>
      </c>
      <c r="M2517" t="s">
        <v>2421</v>
      </c>
      <c r="N2517" t="s">
        <v>2422</v>
      </c>
      <c r="O2517" t="s">
        <v>54</v>
      </c>
      <c r="P2517" t="s">
        <v>2423</v>
      </c>
      <c r="Q2517" t="s">
        <v>3220</v>
      </c>
      <c r="R2517" t="s">
        <v>2419</v>
      </c>
    </row>
    <row r="2518" spans="1:18" x14ac:dyDescent="0.25">
      <c r="A2518" s="28" t="str">
        <f t="shared" si="39"/>
        <v>00394899Buckhorn School18392 Ky Highway 28BuckhornKY41721</v>
      </c>
      <c r="B2518" s="29" t="s">
        <v>8225</v>
      </c>
      <c r="C2518" t="s">
        <v>3215</v>
      </c>
      <c r="D2518" t="s">
        <v>6343</v>
      </c>
      <c r="E2518" t="s">
        <v>2420</v>
      </c>
      <c r="F2518" t="s">
        <v>2405</v>
      </c>
      <c r="G2518" t="s">
        <v>2406</v>
      </c>
      <c r="H2518" t="s">
        <v>54</v>
      </c>
      <c r="I2518" t="s">
        <v>2407</v>
      </c>
      <c r="J2518" t="s">
        <v>2402</v>
      </c>
      <c r="K2518" t="s">
        <v>2404</v>
      </c>
      <c r="L2518" t="s">
        <v>6342</v>
      </c>
      <c r="M2518" t="s">
        <v>2421</v>
      </c>
      <c r="N2518" t="s">
        <v>2422</v>
      </c>
      <c r="O2518" t="s">
        <v>54</v>
      </c>
      <c r="P2518" t="s">
        <v>2423</v>
      </c>
      <c r="Q2518" t="s">
        <v>3220</v>
      </c>
      <c r="R2518" t="s">
        <v>2403</v>
      </c>
    </row>
    <row r="2519" spans="1:18" x14ac:dyDescent="0.25">
      <c r="A2519" s="28" t="str">
        <f t="shared" si="39"/>
        <v>00394095Wrigley Elementary School7490 Highway 7West LibertyKY41472</v>
      </c>
      <c r="B2519" s="29" t="s">
        <v>8225</v>
      </c>
      <c r="C2519" t="s">
        <v>3215</v>
      </c>
      <c r="D2519" t="s">
        <v>6344</v>
      </c>
      <c r="E2519" t="s">
        <v>2223</v>
      </c>
      <c r="F2519" t="s">
        <v>2224</v>
      </c>
      <c r="G2519" t="s">
        <v>2212</v>
      </c>
      <c r="H2519" t="s">
        <v>54</v>
      </c>
      <c r="I2519" t="s">
        <v>2213</v>
      </c>
      <c r="J2519" t="s">
        <v>2208</v>
      </c>
      <c r="K2519" t="s">
        <v>2223</v>
      </c>
      <c r="L2519" t="s">
        <v>6345</v>
      </c>
      <c r="M2519" t="s">
        <v>2224</v>
      </c>
      <c r="N2519" t="s">
        <v>2212</v>
      </c>
      <c r="O2519" t="s">
        <v>54</v>
      </c>
      <c r="P2519" t="s">
        <v>2213</v>
      </c>
      <c r="Q2519" t="s">
        <v>3430</v>
      </c>
      <c r="R2519" t="s">
        <v>2222</v>
      </c>
    </row>
    <row r="2520" spans="1:18" x14ac:dyDescent="0.25">
      <c r="A2520" s="28" t="str">
        <f t="shared" si="39"/>
        <v>00394095Wrigley Elementary School7490 Highway 7West LibertyKY41472</v>
      </c>
      <c r="B2520" s="29" t="s">
        <v>8225</v>
      </c>
      <c r="C2520" t="s">
        <v>3215</v>
      </c>
      <c r="D2520" t="s">
        <v>6346</v>
      </c>
      <c r="E2520" t="s">
        <v>2223</v>
      </c>
      <c r="F2520" t="s">
        <v>2224</v>
      </c>
      <c r="G2520" t="s">
        <v>2212</v>
      </c>
      <c r="H2520" t="s">
        <v>54</v>
      </c>
      <c r="I2520" t="s">
        <v>2213</v>
      </c>
      <c r="J2520" t="s">
        <v>2208</v>
      </c>
      <c r="K2520" t="s">
        <v>2223</v>
      </c>
      <c r="L2520" t="s">
        <v>6345</v>
      </c>
      <c r="M2520" t="s">
        <v>2224</v>
      </c>
      <c r="N2520" t="s">
        <v>2212</v>
      </c>
      <c r="O2520" t="s">
        <v>54</v>
      </c>
      <c r="P2520" t="s">
        <v>2213</v>
      </c>
      <c r="Q2520" t="s">
        <v>3430</v>
      </c>
      <c r="R2520" t="s">
        <v>2222</v>
      </c>
    </row>
    <row r="2521" spans="1:18" x14ac:dyDescent="0.25">
      <c r="A2521" s="28" t="str">
        <f t="shared" si="39"/>
        <v>XKY00088Smithland Elementary SchoolPO Box 399SmithlandKY42081</v>
      </c>
      <c r="B2521" s="29" t="s">
        <v>8225</v>
      </c>
      <c r="C2521" t="s">
        <v>3215</v>
      </c>
      <c r="D2521" t="s">
        <v>6347</v>
      </c>
      <c r="E2521" t="s">
        <v>6348</v>
      </c>
      <c r="F2521" t="s">
        <v>6349</v>
      </c>
      <c r="G2521" t="s">
        <v>1949</v>
      </c>
      <c r="H2521" t="s">
        <v>54</v>
      </c>
      <c r="I2521" t="s">
        <v>1950</v>
      </c>
      <c r="J2521" t="s">
        <v>1940</v>
      </c>
      <c r="K2521" t="s">
        <v>6348</v>
      </c>
      <c r="L2521" t="s">
        <v>6350</v>
      </c>
      <c r="M2521" t="s">
        <v>6349</v>
      </c>
      <c r="N2521" t="s">
        <v>1949</v>
      </c>
      <c r="O2521" t="s">
        <v>54</v>
      </c>
      <c r="P2521" t="s">
        <v>1950</v>
      </c>
      <c r="Q2521" t="s">
        <v>3648</v>
      </c>
      <c r="R2521" t="s">
        <v>6351</v>
      </c>
    </row>
    <row r="2522" spans="1:18" x14ac:dyDescent="0.25">
      <c r="A2522" s="28" t="str">
        <f t="shared" si="39"/>
        <v>XKY00088Smithland Elementary SchoolPO Box 399SmithlandKY42081</v>
      </c>
      <c r="B2522" s="29" t="s">
        <v>8225</v>
      </c>
      <c r="C2522" t="s">
        <v>3215</v>
      </c>
      <c r="D2522" t="s">
        <v>6352</v>
      </c>
      <c r="E2522" t="s">
        <v>6348</v>
      </c>
      <c r="F2522" t="s">
        <v>6349</v>
      </c>
      <c r="G2522" t="s">
        <v>1949</v>
      </c>
      <c r="H2522" t="s">
        <v>54</v>
      </c>
      <c r="I2522" t="s">
        <v>1950</v>
      </c>
      <c r="J2522" t="s">
        <v>1940</v>
      </c>
      <c r="K2522" t="s">
        <v>6348</v>
      </c>
      <c r="L2522" t="s">
        <v>6350</v>
      </c>
      <c r="M2522" t="s">
        <v>6349</v>
      </c>
      <c r="N2522" t="s">
        <v>1949</v>
      </c>
      <c r="O2522" t="s">
        <v>54</v>
      </c>
      <c r="P2522" t="s">
        <v>1950</v>
      </c>
      <c r="Q2522" t="s">
        <v>3648</v>
      </c>
      <c r="R2522" t="s">
        <v>6351</v>
      </c>
    </row>
    <row r="2523" spans="1:18" x14ac:dyDescent="0.25">
      <c r="A2523" s="28" t="str">
        <f t="shared" si="39"/>
        <v>XKY00043Holiday Elementary School3910 Nassau CircleHopkinsvilleKY42240</v>
      </c>
      <c r="B2523" s="29" t="s">
        <v>8225</v>
      </c>
      <c r="C2523" t="s">
        <v>3215</v>
      </c>
      <c r="D2523" t="s">
        <v>6353</v>
      </c>
      <c r="E2523" t="s">
        <v>3517</v>
      </c>
      <c r="F2523" t="s">
        <v>3518</v>
      </c>
      <c r="G2523" t="s">
        <v>522</v>
      </c>
      <c r="H2523" t="s">
        <v>54</v>
      </c>
      <c r="I2523" t="s">
        <v>523</v>
      </c>
      <c r="J2523" t="s">
        <v>514</v>
      </c>
      <c r="K2523" t="s">
        <v>3517</v>
      </c>
      <c r="L2523" t="s">
        <v>6354</v>
      </c>
      <c r="M2523" t="s">
        <v>3518</v>
      </c>
      <c r="N2523" t="s">
        <v>522</v>
      </c>
      <c r="O2523" t="s">
        <v>54</v>
      </c>
      <c r="P2523" t="s">
        <v>523</v>
      </c>
      <c r="Q2523" t="s">
        <v>3263</v>
      </c>
      <c r="R2523" t="s">
        <v>3519</v>
      </c>
    </row>
    <row r="2524" spans="1:18" x14ac:dyDescent="0.25">
      <c r="A2524" s="28" t="str">
        <f t="shared" si="39"/>
        <v>XKY00043Holiday Elementary School3910 Nassau CircleHopkinsvilleKY42240</v>
      </c>
      <c r="B2524" s="29" t="s">
        <v>8225</v>
      </c>
      <c r="C2524" t="s">
        <v>3215</v>
      </c>
      <c r="D2524" t="s">
        <v>6355</v>
      </c>
      <c r="E2524" t="s">
        <v>3517</v>
      </c>
      <c r="F2524" t="s">
        <v>3518</v>
      </c>
      <c r="G2524" t="s">
        <v>522</v>
      </c>
      <c r="H2524" t="s">
        <v>54</v>
      </c>
      <c r="I2524" t="s">
        <v>523</v>
      </c>
      <c r="J2524" t="s">
        <v>514</v>
      </c>
      <c r="K2524" t="s">
        <v>3517</v>
      </c>
      <c r="L2524" t="s">
        <v>6354</v>
      </c>
      <c r="M2524" t="s">
        <v>3518</v>
      </c>
      <c r="N2524" t="s">
        <v>522</v>
      </c>
      <c r="O2524" t="s">
        <v>54</v>
      </c>
      <c r="P2524" t="s">
        <v>523</v>
      </c>
      <c r="Q2524" t="s">
        <v>3263</v>
      </c>
      <c r="R2524" t="s">
        <v>3519</v>
      </c>
    </row>
    <row r="2525" spans="1:18" x14ac:dyDescent="0.25">
      <c r="A2525" s="28" t="str">
        <f t="shared" si="39"/>
        <v>00380094Danville Bate Middle School460 Stanford AveDanvilleKY40422</v>
      </c>
      <c r="B2525" s="29" t="s">
        <v>8225</v>
      </c>
      <c r="C2525" t="s">
        <v>3215</v>
      </c>
      <c r="D2525" t="s">
        <v>6356</v>
      </c>
      <c r="E2525" t="s">
        <v>4193</v>
      </c>
      <c r="F2525" t="s">
        <v>4194</v>
      </c>
      <c r="G2525" t="s">
        <v>312</v>
      </c>
      <c r="H2525" t="s">
        <v>54</v>
      </c>
      <c r="I2525" t="s">
        <v>313</v>
      </c>
      <c r="J2525" t="s">
        <v>4067</v>
      </c>
      <c r="K2525" t="s">
        <v>4193</v>
      </c>
      <c r="L2525" t="s">
        <v>6357</v>
      </c>
      <c r="M2525" t="s">
        <v>4194</v>
      </c>
      <c r="N2525" t="s">
        <v>312</v>
      </c>
      <c r="O2525" t="s">
        <v>54</v>
      </c>
      <c r="P2525" t="s">
        <v>313</v>
      </c>
      <c r="Q2525" t="s">
        <v>3415</v>
      </c>
      <c r="R2525" t="s">
        <v>4192</v>
      </c>
    </row>
    <row r="2526" spans="1:18" x14ac:dyDescent="0.25">
      <c r="A2526" s="28" t="str">
        <f t="shared" si="39"/>
        <v>00378780Ballard Co Middle School3565 Paducah RdBarlowKY42024</v>
      </c>
      <c r="B2526" s="29" t="s">
        <v>8225</v>
      </c>
      <c r="C2526" t="s">
        <v>3215</v>
      </c>
      <c r="D2526" t="s">
        <v>6358</v>
      </c>
      <c r="E2526" t="s">
        <v>4086</v>
      </c>
      <c r="F2526" t="s">
        <v>4087</v>
      </c>
      <c r="G2526" t="s">
        <v>111</v>
      </c>
      <c r="H2526" t="s">
        <v>54</v>
      </c>
      <c r="I2526" t="s">
        <v>112</v>
      </c>
      <c r="J2526" t="s">
        <v>107</v>
      </c>
      <c r="K2526" t="s">
        <v>4086</v>
      </c>
      <c r="L2526" t="s">
        <v>6359</v>
      </c>
      <c r="M2526" t="s">
        <v>4087</v>
      </c>
      <c r="N2526" t="s">
        <v>111</v>
      </c>
      <c r="O2526" t="s">
        <v>54</v>
      </c>
      <c r="P2526" t="s">
        <v>112</v>
      </c>
      <c r="Q2526" t="s">
        <v>3243</v>
      </c>
      <c r="R2526" t="s">
        <v>4085</v>
      </c>
    </row>
    <row r="2527" spans="1:18" x14ac:dyDescent="0.25">
      <c r="A2527" s="28" t="str">
        <f t="shared" si="39"/>
        <v>00378780Ballard Co Middle School3565 Paducah RdBarlowKY42024</v>
      </c>
      <c r="B2527" s="29" t="s">
        <v>8225</v>
      </c>
      <c r="C2527" t="s">
        <v>3215</v>
      </c>
      <c r="D2527" t="s">
        <v>6360</v>
      </c>
      <c r="E2527" t="s">
        <v>4086</v>
      </c>
      <c r="F2527" t="s">
        <v>4087</v>
      </c>
      <c r="G2527" t="s">
        <v>111</v>
      </c>
      <c r="H2527" t="s">
        <v>54</v>
      </c>
      <c r="I2527" t="s">
        <v>112</v>
      </c>
      <c r="J2527" t="s">
        <v>107</v>
      </c>
      <c r="K2527" t="s">
        <v>4086</v>
      </c>
      <c r="L2527" t="s">
        <v>6359</v>
      </c>
      <c r="M2527" t="s">
        <v>4087</v>
      </c>
      <c r="N2527" t="s">
        <v>111</v>
      </c>
      <c r="O2527" t="s">
        <v>54</v>
      </c>
      <c r="P2527" t="s">
        <v>112</v>
      </c>
      <c r="Q2527" t="s">
        <v>3243</v>
      </c>
      <c r="R2527" t="s">
        <v>4085</v>
      </c>
    </row>
    <row r="2528" spans="1:18" x14ac:dyDescent="0.25">
      <c r="A2528" s="28" t="str">
        <f t="shared" si="39"/>
        <v>FY171353Clarks River Preschool and Daycare10926 St Rt 131SymsoniaKY42082</v>
      </c>
      <c r="B2528" s="29" t="s">
        <v>8225</v>
      </c>
      <c r="C2528" t="s">
        <v>3215</v>
      </c>
      <c r="D2528" t="s">
        <v>6361</v>
      </c>
      <c r="E2528" t="s">
        <v>6362</v>
      </c>
      <c r="F2528" t="s">
        <v>6363</v>
      </c>
      <c r="G2528" t="s">
        <v>1078</v>
      </c>
      <c r="H2528" t="s">
        <v>54</v>
      </c>
      <c r="I2528" t="s">
        <v>1079</v>
      </c>
      <c r="J2528" t="s">
        <v>5329</v>
      </c>
      <c r="K2528" t="s">
        <v>6362</v>
      </c>
      <c r="L2528" t="s">
        <v>6364</v>
      </c>
      <c r="M2528" t="s">
        <v>6363</v>
      </c>
      <c r="N2528" t="s">
        <v>1078</v>
      </c>
      <c r="O2528" t="s">
        <v>54</v>
      </c>
      <c r="P2528" t="s">
        <v>1079</v>
      </c>
      <c r="Q2528" t="s">
        <v>3362</v>
      </c>
      <c r="R2528" t="s">
        <v>6365</v>
      </c>
    </row>
    <row r="2529" spans="1:18" x14ac:dyDescent="0.25">
      <c r="A2529" s="28" t="str">
        <f t="shared" si="39"/>
        <v>FY160566Christ Church School4614 Brownsboro RdLouisvilleKY40207</v>
      </c>
      <c r="B2529" s="29" t="s">
        <v>8225</v>
      </c>
      <c r="C2529" t="s">
        <v>3215</v>
      </c>
      <c r="D2529" t="s">
        <v>6366</v>
      </c>
      <c r="E2529" t="s">
        <v>6367</v>
      </c>
      <c r="F2529" t="s">
        <v>6368</v>
      </c>
      <c r="G2529" t="s">
        <v>382</v>
      </c>
      <c r="H2529" t="s">
        <v>54</v>
      </c>
      <c r="I2529" t="s">
        <v>1419</v>
      </c>
      <c r="J2529" t="s">
        <v>3286</v>
      </c>
      <c r="K2529" t="s">
        <v>6367</v>
      </c>
      <c r="L2529" t="s">
        <v>6369</v>
      </c>
      <c r="M2529" t="s">
        <v>6368</v>
      </c>
      <c r="N2529" t="s">
        <v>382</v>
      </c>
      <c r="O2529" t="s">
        <v>54</v>
      </c>
      <c r="P2529" t="s">
        <v>1419</v>
      </c>
      <c r="Q2529" t="s">
        <v>3224</v>
      </c>
      <c r="R2529" t="s">
        <v>6370</v>
      </c>
    </row>
    <row r="2530" spans="1:18" x14ac:dyDescent="0.25">
      <c r="A2530" s="28" t="str">
        <f t="shared" si="39"/>
        <v>FY171360YMCA of Greater Louisville545 South 2nd StLouisvilleKY40202</v>
      </c>
      <c r="B2530" s="29" t="s">
        <v>8225</v>
      </c>
      <c r="C2530" t="s">
        <v>3215</v>
      </c>
      <c r="D2530" t="s">
        <v>6371</v>
      </c>
      <c r="E2530" t="s">
        <v>6372</v>
      </c>
      <c r="F2530" t="s">
        <v>6373</v>
      </c>
      <c r="G2530" t="s">
        <v>382</v>
      </c>
      <c r="H2530" t="s">
        <v>54</v>
      </c>
      <c r="I2530" t="s">
        <v>1517</v>
      </c>
      <c r="J2530" t="s">
        <v>6374</v>
      </c>
      <c r="K2530" t="s">
        <v>6372</v>
      </c>
      <c r="L2530" t="s">
        <v>6375</v>
      </c>
      <c r="M2530" t="s">
        <v>6373</v>
      </c>
      <c r="N2530" t="s">
        <v>382</v>
      </c>
      <c r="O2530" t="s">
        <v>54</v>
      </c>
      <c r="P2530" t="s">
        <v>1517</v>
      </c>
      <c r="Q2530" t="s">
        <v>3224</v>
      </c>
      <c r="R2530" t="s">
        <v>6376</v>
      </c>
    </row>
    <row r="2531" spans="1:18" x14ac:dyDescent="0.25">
      <c r="A2531" s="28" t="str">
        <f t="shared" si="39"/>
        <v>00381414Jones Park Elementary School6295 E Kentucky 70LibertyKY42539</v>
      </c>
      <c r="B2531" s="29" t="s">
        <v>8225</v>
      </c>
      <c r="C2531" t="s">
        <v>3215</v>
      </c>
      <c r="D2531" t="s">
        <v>6377</v>
      </c>
      <c r="E2531" t="s">
        <v>498</v>
      </c>
      <c r="F2531" t="s">
        <v>499</v>
      </c>
      <c r="G2531" t="s">
        <v>500</v>
      </c>
      <c r="H2531" t="s">
        <v>54</v>
      </c>
      <c r="I2531" t="s">
        <v>501</v>
      </c>
      <c r="J2531" t="s">
        <v>496</v>
      </c>
      <c r="K2531" t="s">
        <v>498</v>
      </c>
      <c r="L2531" t="s">
        <v>6378</v>
      </c>
      <c r="M2531" t="s">
        <v>499</v>
      </c>
      <c r="N2531" t="s">
        <v>500</v>
      </c>
      <c r="O2531" t="s">
        <v>54</v>
      </c>
      <c r="P2531" t="s">
        <v>501</v>
      </c>
      <c r="Q2531" t="s">
        <v>3548</v>
      </c>
      <c r="R2531" t="s">
        <v>497</v>
      </c>
    </row>
    <row r="2532" spans="1:18" x14ac:dyDescent="0.25">
      <c r="A2532" s="28" t="str">
        <f t="shared" si="39"/>
        <v>00388072Portland Elementary School3410 Northwestern PkwyLouisvilleKY40212</v>
      </c>
      <c r="B2532" s="29" t="s">
        <v>8225</v>
      </c>
      <c r="C2532" t="s">
        <v>3215</v>
      </c>
      <c r="D2532" t="s">
        <v>6379</v>
      </c>
      <c r="E2532" t="s">
        <v>1591</v>
      </c>
      <c r="F2532" t="s">
        <v>1592</v>
      </c>
      <c r="G2532" t="s">
        <v>382</v>
      </c>
      <c r="H2532" t="s">
        <v>54</v>
      </c>
      <c r="I2532" t="s">
        <v>1371</v>
      </c>
      <c r="J2532" t="s">
        <v>3223</v>
      </c>
      <c r="K2532" t="s">
        <v>1591</v>
      </c>
      <c r="L2532" t="s">
        <v>6380</v>
      </c>
      <c r="M2532" t="s">
        <v>1592</v>
      </c>
      <c r="N2532" t="s">
        <v>382</v>
      </c>
      <c r="O2532" t="s">
        <v>54</v>
      </c>
      <c r="P2532" t="s">
        <v>1371</v>
      </c>
      <c r="Q2532" t="s">
        <v>3224</v>
      </c>
      <c r="R2532" t="s">
        <v>1590</v>
      </c>
    </row>
    <row r="2533" spans="1:18" x14ac:dyDescent="0.25">
      <c r="A2533" s="28" t="str">
        <f t="shared" si="39"/>
        <v>00388072Portland Elementary School3410 Northwestern PkwyLouisvilleKY40212</v>
      </c>
      <c r="B2533" s="29" t="s">
        <v>8225</v>
      </c>
      <c r="C2533" t="s">
        <v>3215</v>
      </c>
      <c r="D2533" t="s">
        <v>6381</v>
      </c>
      <c r="E2533" t="s">
        <v>1591</v>
      </c>
      <c r="F2533" t="s">
        <v>1592</v>
      </c>
      <c r="G2533" t="s">
        <v>382</v>
      </c>
      <c r="H2533" t="s">
        <v>54</v>
      </c>
      <c r="I2533" t="s">
        <v>1371</v>
      </c>
      <c r="J2533" t="s">
        <v>3223</v>
      </c>
      <c r="K2533" t="s">
        <v>1591</v>
      </c>
      <c r="L2533" t="s">
        <v>6380</v>
      </c>
      <c r="M2533" t="s">
        <v>1592</v>
      </c>
      <c r="N2533" t="s">
        <v>382</v>
      </c>
      <c r="O2533" t="s">
        <v>54</v>
      </c>
      <c r="P2533" t="s">
        <v>1371</v>
      </c>
      <c r="Q2533" t="s">
        <v>3224</v>
      </c>
      <c r="R2533" t="s">
        <v>1590</v>
      </c>
    </row>
    <row r="2534" spans="1:18" x14ac:dyDescent="0.25">
      <c r="A2534" s="28" t="str">
        <f t="shared" si="39"/>
        <v>X1050183Breckinridge-Grayson Head Start201 E WALNUT STLEITCHFIELDKY42726</v>
      </c>
      <c r="B2534" s="29" t="s">
        <v>8225</v>
      </c>
      <c r="C2534" t="s">
        <v>3215</v>
      </c>
      <c r="D2534" t="s">
        <v>6382</v>
      </c>
      <c r="E2534" t="s">
        <v>6383</v>
      </c>
      <c r="F2534" t="s">
        <v>6384</v>
      </c>
      <c r="G2534" t="s">
        <v>3524</v>
      </c>
      <c r="H2534" t="s">
        <v>54</v>
      </c>
      <c r="I2534" t="s">
        <v>1096</v>
      </c>
      <c r="J2534" t="s">
        <v>3327</v>
      </c>
      <c r="K2534" t="s">
        <v>6383</v>
      </c>
      <c r="L2534" t="s">
        <v>6385</v>
      </c>
      <c r="M2534" t="s">
        <v>6384</v>
      </c>
      <c r="N2534" t="s">
        <v>3524</v>
      </c>
      <c r="O2534" t="s">
        <v>54</v>
      </c>
      <c r="P2534" t="s">
        <v>1101</v>
      </c>
      <c r="Q2534" t="s">
        <v>475</v>
      </c>
      <c r="R2534" t="s">
        <v>6386</v>
      </c>
    </row>
    <row r="2535" spans="1:18" x14ac:dyDescent="0.25">
      <c r="A2535" s="28" t="str">
        <f t="shared" si="39"/>
        <v>X1050183Breckinridge-Grayson Head Start201 E WALNUT STLEITCHFIELDKY42754</v>
      </c>
      <c r="B2535" s="29" t="s">
        <v>8225</v>
      </c>
      <c r="C2535" t="s">
        <v>3215</v>
      </c>
      <c r="D2535" t="s">
        <v>6387</v>
      </c>
      <c r="E2535" t="s">
        <v>6383</v>
      </c>
      <c r="F2535" t="s">
        <v>6384</v>
      </c>
      <c r="G2535" t="s">
        <v>3524</v>
      </c>
      <c r="H2535" t="s">
        <v>54</v>
      </c>
      <c r="I2535" t="s">
        <v>1101</v>
      </c>
      <c r="J2535" t="s">
        <v>3327</v>
      </c>
      <c r="K2535" t="s">
        <v>6383</v>
      </c>
      <c r="L2535" t="s">
        <v>6385</v>
      </c>
      <c r="M2535" t="s">
        <v>6384</v>
      </c>
      <c r="N2535" t="s">
        <v>3524</v>
      </c>
      <c r="O2535" t="s">
        <v>54</v>
      </c>
      <c r="P2535" t="s">
        <v>1101</v>
      </c>
      <c r="Q2535" t="s">
        <v>475</v>
      </c>
      <c r="R2535" t="s">
        <v>6386</v>
      </c>
    </row>
    <row r="2536" spans="1:18" x14ac:dyDescent="0.25">
      <c r="A2536" s="28" t="str">
        <f t="shared" si="39"/>
        <v>X1050183Breckinridge-Grayson Head Start201 E WALNUT STLEITCHFIELDKY42754</v>
      </c>
      <c r="B2536" s="29" t="s">
        <v>8225</v>
      </c>
      <c r="C2536" t="s">
        <v>3215</v>
      </c>
      <c r="D2536" t="s">
        <v>6388</v>
      </c>
      <c r="E2536" t="s">
        <v>6383</v>
      </c>
      <c r="F2536" t="s">
        <v>6384</v>
      </c>
      <c r="G2536" t="s">
        <v>3524</v>
      </c>
      <c r="H2536" t="s">
        <v>54</v>
      </c>
      <c r="I2536" t="s">
        <v>1101</v>
      </c>
      <c r="J2536" t="s">
        <v>3327</v>
      </c>
      <c r="K2536" t="s">
        <v>6383</v>
      </c>
      <c r="L2536" t="s">
        <v>6385</v>
      </c>
      <c r="M2536" t="s">
        <v>6384</v>
      </c>
      <c r="N2536" t="s">
        <v>3524</v>
      </c>
      <c r="O2536" t="s">
        <v>54</v>
      </c>
      <c r="P2536" t="s">
        <v>1101</v>
      </c>
      <c r="Q2536" t="s">
        <v>475</v>
      </c>
      <c r="R2536" t="s">
        <v>6386</v>
      </c>
    </row>
    <row r="2537" spans="1:18" x14ac:dyDescent="0.25">
      <c r="A2537" s="28" t="str">
        <f t="shared" si="39"/>
        <v>X1050183Breckinridge-Grayson Head Start201 E WALNUT STLEITCHFIELDKY42754</v>
      </c>
      <c r="B2537" s="29" t="s">
        <v>8225</v>
      </c>
      <c r="C2537" t="s">
        <v>3215</v>
      </c>
      <c r="D2537" t="s">
        <v>6389</v>
      </c>
      <c r="E2537" t="s">
        <v>6383</v>
      </c>
      <c r="F2537" t="s">
        <v>6384</v>
      </c>
      <c r="G2537" t="s">
        <v>3524</v>
      </c>
      <c r="H2537" t="s">
        <v>54</v>
      </c>
      <c r="I2537" t="s">
        <v>1101</v>
      </c>
      <c r="J2537" t="s">
        <v>3327</v>
      </c>
      <c r="K2537" t="s">
        <v>6383</v>
      </c>
      <c r="L2537" t="s">
        <v>6385</v>
      </c>
      <c r="M2537" t="s">
        <v>6384</v>
      </c>
      <c r="N2537" t="s">
        <v>3524</v>
      </c>
      <c r="O2537" t="s">
        <v>54</v>
      </c>
      <c r="P2537" t="s">
        <v>1101</v>
      </c>
      <c r="Q2537" t="s">
        <v>475</v>
      </c>
      <c r="R2537" t="s">
        <v>6386</v>
      </c>
    </row>
    <row r="2538" spans="1:18" x14ac:dyDescent="0.25">
      <c r="A2538" s="28" t="str">
        <f t="shared" si="39"/>
        <v>11073054Clinton Co Early Childhood Ctr204 King DrAlbanyKY42602</v>
      </c>
      <c r="B2538" s="29" t="s">
        <v>8225</v>
      </c>
      <c r="C2538" t="s">
        <v>3215</v>
      </c>
      <c r="D2538" t="s">
        <v>6390</v>
      </c>
      <c r="E2538" t="s">
        <v>590</v>
      </c>
      <c r="F2538" t="s">
        <v>591</v>
      </c>
      <c r="G2538" t="s">
        <v>592</v>
      </c>
      <c r="H2538" t="s">
        <v>54</v>
      </c>
      <c r="I2538" t="s">
        <v>593</v>
      </c>
      <c r="J2538" t="s">
        <v>588</v>
      </c>
      <c r="K2538" t="s">
        <v>590</v>
      </c>
      <c r="L2538" t="s">
        <v>6391</v>
      </c>
      <c r="M2538" t="s">
        <v>591</v>
      </c>
      <c r="N2538" t="s">
        <v>592</v>
      </c>
      <c r="O2538" t="s">
        <v>54</v>
      </c>
      <c r="P2538" t="s">
        <v>593</v>
      </c>
      <c r="Q2538" t="s">
        <v>1310</v>
      </c>
      <c r="R2538" t="s">
        <v>589</v>
      </c>
    </row>
    <row r="2539" spans="1:18" x14ac:dyDescent="0.25">
      <c r="A2539" s="28" t="str">
        <f t="shared" si="39"/>
        <v>05342700Edmonson Co 5th 6th Center191 W Center StBrownsvilleKY42210</v>
      </c>
      <c r="B2539" s="29" t="s">
        <v>8225</v>
      </c>
      <c r="C2539" t="s">
        <v>3215</v>
      </c>
      <c r="D2539" t="s">
        <v>6392</v>
      </c>
      <c r="E2539" t="s">
        <v>713</v>
      </c>
      <c r="F2539" t="s">
        <v>4202</v>
      </c>
      <c r="G2539" t="s">
        <v>3097</v>
      </c>
      <c r="H2539" t="s">
        <v>54</v>
      </c>
      <c r="I2539" t="s">
        <v>3098</v>
      </c>
      <c r="J2539" t="s">
        <v>713</v>
      </c>
      <c r="K2539" t="s">
        <v>4201</v>
      </c>
      <c r="L2539" t="s">
        <v>6393</v>
      </c>
      <c r="M2539" t="s">
        <v>4270</v>
      </c>
      <c r="N2539" t="s">
        <v>3097</v>
      </c>
      <c r="O2539" t="s">
        <v>54</v>
      </c>
      <c r="P2539" t="s">
        <v>3098</v>
      </c>
      <c r="Q2539" t="s">
        <v>3566</v>
      </c>
      <c r="R2539" t="s">
        <v>4200</v>
      </c>
    </row>
    <row r="2540" spans="1:18" x14ac:dyDescent="0.25">
      <c r="A2540" s="28" t="str">
        <f t="shared" si="39"/>
        <v>00382872Edmonson Co HS220 Wild Cat WayBrownsvilleKY42210</v>
      </c>
      <c r="B2540" s="29" t="s">
        <v>8225</v>
      </c>
      <c r="C2540" t="s">
        <v>3215</v>
      </c>
      <c r="D2540" t="s">
        <v>6394</v>
      </c>
      <c r="E2540" t="s">
        <v>713</v>
      </c>
      <c r="F2540" t="s">
        <v>4210</v>
      </c>
      <c r="G2540" t="s">
        <v>3097</v>
      </c>
      <c r="H2540" t="s">
        <v>54</v>
      </c>
      <c r="I2540" t="s">
        <v>3098</v>
      </c>
      <c r="J2540" t="s">
        <v>713</v>
      </c>
      <c r="K2540" t="s">
        <v>4209</v>
      </c>
      <c r="L2540" t="s">
        <v>6393</v>
      </c>
      <c r="M2540" t="s">
        <v>4270</v>
      </c>
      <c r="N2540" t="s">
        <v>3097</v>
      </c>
      <c r="O2540" t="s">
        <v>54</v>
      </c>
      <c r="P2540" t="s">
        <v>3098</v>
      </c>
      <c r="Q2540" t="s">
        <v>3566</v>
      </c>
      <c r="R2540" t="s">
        <v>4208</v>
      </c>
    </row>
    <row r="2541" spans="1:18" x14ac:dyDescent="0.25">
      <c r="A2541" s="28" t="str">
        <f t="shared" si="39"/>
        <v>00382846Edmonson Co School DistrictPo Box 129BrownsvilleKY42210</v>
      </c>
      <c r="B2541" s="29" t="s">
        <v>8225</v>
      </c>
      <c r="C2541" t="s">
        <v>3215</v>
      </c>
      <c r="D2541" t="s">
        <v>6395</v>
      </c>
      <c r="E2541" t="s">
        <v>713</v>
      </c>
      <c r="F2541" t="s">
        <v>4270</v>
      </c>
      <c r="G2541" t="s">
        <v>3097</v>
      </c>
      <c r="H2541" t="s">
        <v>54</v>
      </c>
      <c r="I2541" t="s">
        <v>3098</v>
      </c>
      <c r="J2541" t="s">
        <v>713</v>
      </c>
      <c r="K2541" t="s">
        <v>713</v>
      </c>
      <c r="L2541" t="s">
        <v>6393</v>
      </c>
      <c r="M2541" t="s">
        <v>4270</v>
      </c>
      <c r="N2541" t="s">
        <v>3097</v>
      </c>
      <c r="O2541" t="s">
        <v>54</v>
      </c>
      <c r="P2541" t="s">
        <v>3098</v>
      </c>
      <c r="Q2541" t="s">
        <v>3566</v>
      </c>
      <c r="R2541" t="s">
        <v>712</v>
      </c>
    </row>
    <row r="2542" spans="1:18" x14ac:dyDescent="0.25">
      <c r="A2542" s="28" t="str">
        <f t="shared" si="39"/>
        <v>00382884Kyrock ES5720 Ky Highway 259 NSweedenKY42285</v>
      </c>
      <c r="B2542" s="29" t="s">
        <v>8225</v>
      </c>
      <c r="C2542" t="s">
        <v>3215</v>
      </c>
      <c r="D2542" t="s">
        <v>6396</v>
      </c>
      <c r="E2542" t="s">
        <v>713</v>
      </c>
      <c r="F2542" t="s">
        <v>715</v>
      </c>
      <c r="G2542" t="s">
        <v>716</v>
      </c>
      <c r="H2542" t="s">
        <v>54</v>
      </c>
      <c r="I2542" t="s">
        <v>717</v>
      </c>
      <c r="J2542" t="s">
        <v>713</v>
      </c>
      <c r="K2542" t="s">
        <v>4206</v>
      </c>
      <c r="L2542" t="s">
        <v>6393</v>
      </c>
      <c r="M2542" t="s">
        <v>4270</v>
      </c>
      <c r="N2542" t="s">
        <v>3097</v>
      </c>
      <c r="O2542" t="s">
        <v>54</v>
      </c>
      <c r="P2542" t="s">
        <v>3098</v>
      </c>
      <c r="Q2542" t="s">
        <v>3566</v>
      </c>
      <c r="R2542" t="s">
        <v>714</v>
      </c>
    </row>
    <row r="2543" spans="1:18" x14ac:dyDescent="0.25">
      <c r="A2543" s="28" t="str">
        <f t="shared" si="39"/>
        <v>00382846Edmonson Co School DistrictPo Box 129BrownsvilleKY42210</v>
      </c>
      <c r="B2543" s="29" t="s">
        <v>8225</v>
      </c>
      <c r="C2543" t="s">
        <v>3215</v>
      </c>
      <c r="D2543" t="s">
        <v>6397</v>
      </c>
      <c r="E2543" t="s">
        <v>713</v>
      </c>
      <c r="F2543" t="s">
        <v>4270</v>
      </c>
      <c r="G2543" t="s">
        <v>3097</v>
      </c>
      <c r="H2543" t="s">
        <v>54</v>
      </c>
      <c r="I2543" t="s">
        <v>3098</v>
      </c>
      <c r="J2543" t="s">
        <v>713</v>
      </c>
      <c r="K2543" t="s">
        <v>713</v>
      </c>
      <c r="L2543" t="s">
        <v>6393</v>
      </c>
      <c r="M2543" t="s">
        <v>4270</v>
      </c>
      <c r="N2543" t="s">
        <v>3097</v>
      </c>
      <c r="O2543" t="s">
        <v>54</v>
      </c>
      <c r="P2543" t="s">
        <v>3098</v>
      </c>
      <c r="Q2543" t="s">
        <v>3566</v>
      </c>
      <c r="R2543" t="s">
        <v>712</v>
      </c>
    </row>
    <row r="2544" spans="1:18" x14ac:dyDescent="0.25">
      <c r="A2544" s="28" t="str">
        <f t="shared" si="39"/>
        <v>01827590Edmonson Co MS210 Wild Cat WayBrownsvilleKY42210</v>
      </c>
      <c r="B2544" s="29" t="s">
        <v>8225</v>
      </c>
      <c r="C2544" t="s">
        <v>3215</v>
      </c>
      <c r="D2544" t="s">
        <v>6398</v>
      </c>
      <c r="E2544" t="s">
        <v>713</v>
      </c>
      <c r="F2544" t="s">
        <v>4205</v>
      </c>
      <c r="G2544" t="s">
        <v>3097</v>
      </c>
      <c r="H2544" t="s">
        <v>54</v>
      </c>
      <c r="I2544" t="s">
        <v>3098</v>
      </c>
      <c r="J2544" t="s">
        <v>713</v>
      </c>
      <c r="K2544" t="s">
        <v>4204</v>
      </c>
      <c r="L2544" t="s">
        <v>6393</v>
      </c>
      <c r="M2544" t="s">
        <v>4270</v>
      </c>
      <c r="N2544" t="s">
        <v>3097</v>
      </c>
      <c r="O2544" t="s">
        <v>54</v>
      </c>
      <c r="P2544" t="s">
        <v>3098</v>
      </c>
      <c r="Q2544" t="s">
        <v>3566</v>
      </c>
      <c r="R2544" t="s">
        <v>4203</v>
      </c>
    </row>
    <row r="2545" spans="1:18" x14ac:dyDescent="0.25">
      <c r="A2545" s="28" t="str">
        <f t="shared" si="39"/>
        <v>11444738Green Co Intermediate School401 E Hodgenville AveGreensburgKY42743</v>
      </c>
      <c r="B2545" s="29" t="s">
        <v>8225</v>
      </c>
      <c r="C2545" t="s">
        <v>3215</v>
      </c>
      <c r="D2545" t="s">
        <v>6399</v>
      </c>
      <c r="E2545" t="s">
        <v>4302</v>
      </c>
      <c r="F2545" t="s">
        <v>4303</v>
      </c>
      <c r="G2545" t="s">
        <v>15</v>
      </c>
      <c r="H2545" t="s">
        <v>54</v>
      </c>
      <c r="I2545" t="s">
        <v>1109</v>
      </c>
      <c r="J2545" t="s">
        <v>1106</v>
      </c>
      <c r="K2545" t="s">
        <v>4302</v>
      </c>
      <c r="L2545" t="s">
        <v>6400</v>
      </c>
      <c r="M2545" t="s">
        <v>4303</v>
      </c>
      <c r="N2545" t="s">
        <v>15</v>
      </c>
      <c r="O2545" t="s">
        <v>54</v>
      </c>
      <c r="P2545" t="s">
        <v>1109</v>
      </c>
      <c r="Q2545" t="s">
        <v>3495</v>
      </c>
      <c r="R2545" t="s">
        <v>4301</v>
      </c>
    </row>
    <row r="2546" spans="1:18" x14ac:dyDescent="0.25">
      <c r="A2546" s="28" t="str">
        <f t="shared" si="39"/>
        <v>11444738Green Co Intermediate School401 E Hodgenville AveGreensburgKY42743</v>
      </c>
      <c r="B2546" s="29" t="s">
        <v>8225</v>
      </c>
      <c r="C2546" t="s">
        <v>3215</v>
      </c>
      <c r="D2546" t="s">
        <v>6401</v>
      </c>
      <c r="E2546" t="s">
        <v>4302</v>
      </c>
      <c r="F2546" t="s">
        <v>4303</v>
      </c>
      <c r="G2546" t="s">
        <v>15</v>
      </c>
      <c r="H2546" t="s">
        <v>54</v>
      </c>
      <c r="I2546" t="s">
        <v>1109</v>
      </c>
      <c r="J2546" t="s">
        <v>1106</v>
      </c>
      <c r="K2546" t="s">
        <v>4302</v>
      </c>
      <c r="L2546" t="s">
        <v>6400</v>
      </c>
      <c r="M2546" t="s">
        <v>4303</v>
      </c>
      <c r="N2546" t="s">
        <v>15</v>
      </c>
      <c r="O2546" t="s">
        <v>54</v>
      </c>
      <c r="P2546" t="s">
        <v>1109</v>
      </c>
      <c r="Q2546" t="s">
        <v>3495</v>
      </c>
      <c r="R2546" t="s">
        <v>4301</v>
      </c>
    </row>
    <row r="2547" spans="1:18" x14ac:dyDescent="0.25">
      <c r="A2547" s="28" t="str">
        <f t="shared" si="39"/>
        <v>00378675Allen Co Intermediate Center720 Oliver StScottsvilleKY42164</v>
      </c>
      <c r="B2547" s="29" t="s">
        <v>8225</v>
      </c>
      <c r="C2547" t="s">
        <v>3215</v>
      </c>
      <c r="D2547" t="s">
        <v>6402</v>
      </c>
      <c r="E2547" t="s">
        <v>4082</v>
      </c>
      <c r="F2547" t="s">
        <v>4083</v>
      </c>
      <c r="G2547" t="s">
        <v>61</v>
      </c>
      <c r="H2547" t="s">
        <v>54</v>
      </c>
      <c r="I2547" t="s">
        <v>62</v>
      </c>
      <c r="J2547" t="s">
        <v>57</v>
      </c>
      <c r="K2547" t="s">
        <v>4082</v>
      </c>
      <c r="L2547" t="s">
        <v>6403</v>
      </c>
      <c r="M2547" t="s">
        <v>4083</v>
      </c>
      <c r="N2547" t="s">
        <v>61</v>
      </c>
      <c r="O2547" t="s">
        <v>54</v>
      </c>
      <c r="P2547" t="s">
        <v>62</v>
      </c>
      <c r="Q2547" t="s">
        <v>911</v>
      </c>
      <c r="R2547" t="s">
        <v>4081</v>
      </c>
    </row>
    <row r="2548" spans="1:18" x14ac:dyDescent="0.25">
      <c r="A2548" s="28" t="str">
        <f t="shared" si="39"/>
        <v>00387339Slaughter ES3805 Fern Valley RdLouisvilleKY40219</v>
      </c>
      <c r="B2548" s="29" t="s">
        <v>8225</v>
      </c>
      <c r="C2548" t="s">
        <v>3215</v>
      </c>
      <c r="D2548" t="s">
        <v>6404</v>
      </c>
      <c r="E2548" t="s">
        <v>4427</v>
      </c>
      <c r="F2548" t="s">
        <v>1614</v>
      </c>
      <c r="G2548" t="s">
        <v>382</v>
      </c>
      <c r="H2548" t="s">
        <v>54</v>
      </c>
      <c r="I2548" t="s">
        <v>1387</v>
      </c>
      <c r="J2548" t="s">
        <v>3223</v>
      </c>
      <c r="K2548" t="s">
        <v>4427</v>
      </c>
      <c r="L2548" t="s">
        <v>6405</v>
      </c>
      <c r="M2548" t="s">
        <v>1614</v>
      </c>
      <c r="N2548" t="s">
        <v>382</v>
      </c>
      <c r="O2548" t="s">
        <v>54</v>
      </c>
      <c r="P2548" t="s">
        <v>1387</v>
      </c>
      <c r="Q2548" t="s">
        <v>3224</v>
      </c>
      <c r="R2548" t="s">
        <v>1613</v>
      </c>
    </row>
    <row r="2549" spans="1:18" x14ac:dyDescent="0.25">
      <c r="A2549" s="28" t="str">
        <f t="shared" si="39"/>
        <v>00387339Slaughter ES3805 Fern Valley RdLouisvilleKY40219</v>
      </c>
      <c r="B2549" s="29" t="s">
        <v>8225</v>
      </c>
      <c r="C2549" t="s">
        <v>3215</v>
      </c>
      <c r="D2549" t="s">
        <v>6406</v>
      </c>
      <c r="E2549" t="s">
        <v>4427</v>
      </c>
      <c r="F2549" t="s">
        <v>1614</v>
      </c>
      <c r="G2549" t="s">
        <v>382</v>
      </c>
      <c r="H2549" t="s">
        <v>54</v>
      </c>
      <c r="I2549" t="s">
        <v>1387</v>
      </c>
      <c r="J2549" t="s">
        <v>3223</v>
      </c>
      <c r="K2549" t="s">
        <v>4427</v>
      </c>
      <c r="L2549" t="s">
        <v>6405</v>
      </c>
      <c r="M2549" t="s">
        <v>1614</v>
      </c>
      <c r="N2549" t="s">
        <v>382</v>
      </c>
      <c r="O2549" t="s">
        <v>54</v>
      </c>
      <c r="P2549" t="s">
        <v>1387</v>
      </c>
      <c r="Q2549" t="s">
        <v>3224</v>
      </c>
      <c r="R2549" t="s">
        <v>1613</v>
      </c>
    </row>
    <row r="2550" spans="1:18" x14ac:dyDescent="0.25">
      <c r="A2550" s="28" t="str">
        <f t="shared" si="39"/>
        <v>FY170259Baptist Health Louisville CDC4000 Kresge WayLouisvilleKY40207</v>
      </c>
      <c r="B2550" s="29" t="s">
        <v>8225</v>
      </c>
      <c r="C2550" t="s">
        <v>3215</v>
      </c>
      <c r="D2550" t="s">
        <v>6407</v>
      </c>
      <c r="E2550" t="s">
        <v>6408</v>
      </c>
      <c r="F2550" t="s">
        <v>6409</v>
      </c>
      <c r="G2550" t="s">
        <v>382</v>
      </c>
      <c r="H2550" t="s">
        <v>54</v>
      </c>
      <c r="I2550" t="s">
        <v>1419</v>
      </c>
      <c r="J2550" t="s">
        <v>5329</v>
      </c>
      <c r="K2550" t="s">
        <v>6408</v>
      </c>
      <c r="L2550" t="s">
        <v>6410</v>
      </c>
      <c r="M2550" t="s">
        <v>6409</v>
      </c>
      <c r="N2550" t="s">
        <v>382</v>
      </c>
      <c r="O2550" t="s">
        <v>54</v>
      </c>
      <c r="P2550" t="s">
        <v>1419</v>
      </c>
      <c r="Q2550" t="s">
        <v>3224</v>
      </c>
      <c r="R2550" t="s">
        <v>6411</v>
      </c>
    </row>
    <row r="2551" spans="1:18" x14ac:dyDescent="0.25">
      <c r="A2551" s="28" t="str">
        <f t="shared" si="39"/>
        <v>FY170259Baptist Health Louisville CDC4000 Kresge WayLouisvilleKY40207</v>
      </c>
      <c r="B2551" s="29" t="s">
        <v>8225</v>
      </c>
      <c r="C2551" t="s">
        <v>3215</v>
      </c>
      <c r="D2551" t="s">
        <v>6412</v>
      </c>
      <c r="E2551" t="s">
        <v>6408</v>
      </c>
      <c r="F2551" t="s">
        <v>6409</v>
      </c>
      <c r="G2551" t="s">
        <v>382</v>
      </c>
      <c r="H2551" t="s">
        <v>54</v>
      </c>
      <c r="I2551" t="s">
        <v>1419</v>
      </c>
      <c r="J2551" t="s">
        <v>5329</v>
      </c>
      <c r="K2551" t="s">
        <v>6408</v>
      </c>
      <c r="L2551" t="s">
        <v>6410</v>
      </c>
      <c r="M2551" t="s">
        <v>6409</v>
      </c>
      <c r="N2551" t="s">
        <v>382</v>
      </c>
      <c r="O2551" t="s">
        <v>54</v>
      </c>
      <c r="P2551" t="s">
        <v>1419</v>
      </c>
      <c r="Q2551" t="s">
        <v>3224</v>
      </c>
      <c r="R2551" t="s">
        <v>6411</v>
      </c>
    </row>
    <row r="2552" spans="1:18" x14ac:dyDescent="0.25">
      <c r="A2552" s="28" t="str">
        <f t="shared" si="39"/>
        <v>FY170259Baptist Health Louisville CDC4000 Kresge WayLouisvilleKY40207</v>
      </c>
      <c r="B2552" s="29" t="s">
        <v>8225</v>
      </c>
      <c r="C2552" t="s">
        <v>3215</v>
      </c>
      <c r="D2552" t="s">
        <v>6413</v>
      </c>
      <c r="E2552" t="s">
        <v>6408</v>
      </c>
      <c r="F2552" t="s">
        <v>6409</v>
      </c>
      <c r="G2552" t="s">
        <v>382</v>
      </c>
      <c r="H2552" t="s">
        <v>54</v>
      </c>
      <c r="I2552" t="s">
        <v>1419</v>
      </c>
      <c r="J2552" t="s">
        <v>5329</v>
      </c>
      <c r="K2552" t="s">
        <v>6408</v>
      </c>
      <c r="L2552" t="s">
        <v>6410</v>
      </c>
      <c r="M2552" t="s">
        <v>6409</v>
      </c>
      <c r="N2552" t="s">
        <v>382</v>
      </c>
      <c r="O2552" t="s">
        <v>54</v>
      </c>
      <c r="P2552" t="s">
        <v>1419</v>
      </c>
      <c r="Q2552" t="s">
        <v>3224</v>
      </c>
      <c r="R2552" t="s">
        <v>6411</v>
      </c>
    </row>
    <row r="2553" spans="1:18" x14ac:dyDescent="0.25">
      <c r="A2553" s="28" t="str">
        <f t="shared" si="39"/>
        <v>00386646Dixie Elementary School10201 Casalanda DrLouisvilleKY40272</v>
      </c>
      <c r="B2553" s="29" t="s">
        <v>8225</v>
      </c>
      <c r="C2553" t="s">
        <v>3215</v>
      </c>
      <c r="D2553" t="s">
        <v>6414</v>
      </c>
      <c r="E2553" t="s">
        <v>1442</v>
      </c>
      <c r="F2553" t="s">
        <v>1443</v>
      </c>
      <c r="G2553" t="s">
        <v>382</v>
      </c>
      <c r="H2553" t="s">
        <v>54</v>
      </c>
      <c r="I2553" t="s">
        <v>1444</v>
      </c>
      <c r="J2553" t="s">
        <v>3223</v>
      </c>
      <c r="K2553" t="s">
        <v>1442</v>
      </c>
      <c r="L2553" t="s">
        <v>6415</v>
      </c>
      <c r="M2553" t="s">
        <v>1443</v>
      </c>
      <c r="N2553" t="s">
        <v>382</v>
      </c>
      <c r="O2553" t="s">
        <v>54</v>
      </c>
      <c r="P2553" t="s">
        <v>1444</v>
      </c>
      <c r="Q2553" t="s">
        <v>3224</v>
      </c>
      <c r="R2553" t="s">
        <v>1441</v>
      </c>
    </row>
    <row r="2554" spans="1:18" x14ac:dyDescent="0.25">
      <c r="A2554" s="28" t="str">
        <f t="shared" si="39"/>
        <v>00385159Rineyville ES275 Rineyville School RdRineyvilleKY40162</v>
      </c>
      <c r="B2554" s="29" t="s">
        <v>8225</v>
      </c>
      <c r="C2554" t="s">
        <v>3215</v>
      </c>
      <c r="D2554" t="s">
        <v>6416</v>
      </c>
      <c r="E2554" t="s">
        <v>4364</v>
      </c>
      <c r="F2554" t="s">
        <v>1170</v>
      </c>
      <c r="G2554" t="s">
        <v>1171</v>
      </c>
      <c r="H2554" t="s">
        <v>54</v>
      </c>
      <c r="I2554" t="s">
        <v>1172</v>
      </c>
      <c r="J2554" t="s">
        <v>1144</v>
      </c>
      <c r="K2554" t="s">
        <v>4364</v>
      </c>
      <c r="L2554" t="s">
        <v>6417</v>
      </c>
      <c r="M2554" t="s">
        <v>1170</v>
      </c>
      <c r="N2554" t="s">
        <v>1171</v>
      </c>
      <c r="O2554" t="s">
        <v>54</v>
      </c>
      <c r="P2554" t="s">
        <v>1172</v>
      </c>
      <c r="Q2554" t="s">
        <v>3358</v>
      </c>
      <c r="R2554" t="s">
        <v>1169</v>
      </c>
    </row>
    <row r="2555" spans="1:18" x14ac:dyDescent="0.25">
      <c r="A2555" s="28" t="str">
        <f t="shared" si="39"/>
        <v>00391548Louisa West Elementary School201 S Boone StLouisaKY41230</v>
      </c>
      <c r="B2555" s="29" t="s">
        <v>8225</v>
      </c>
      <c r="C2555" t="s">
        <v>3215</v>
      </c>
      <c r="D2555" t="s">
        <v>6418</v>
      </c>
      <c r="E2555" t="s">
        <v>1841</v>
      </c>
      <c r="F2555" t="s">
        <v>1854</v>
      </c>
      <c r="G2555" t="s">
        <v>1850</v>
      </c>
      <c r="H2555" t="s">
        <v>54</v>
      </c>
      <c r="I2555" t="s">
        <v>1851</v>
      </c>
      <c r="J2555" t="s">
        <v>1841</v>
      </c>
      <c r="K2555" t="s">
        <v>1853</v>
      </c>
      <c r="L2555" t="s">
        <v>6419</v>
      </c>
      <c r="M2555" t="s">
        <v>3137</v>
      </c>
      <c r="N2555" t="s">
        <v>1850</v>
      </c>
      <c r="O2555" t="s">
        <v>54</v>
      </c>
      <c r="P2555" t="s">
        <v>1851</v>
      </c>
      <c r="Q2555" t="s">
        <v>3282</v>
      </c>
      <c r="R2555" t="s">
        <v>1852</v>
      </c>
    </row>
    <row r="2556" spans="1:18" x14ac:dyDescent="0.25">
      <c r="A2556" s="28" t="str">
        <f t="shared" ref="A2556:A2619" si="40">R2556&amp;K2556&amp;F2556&amp;G2556&amp;H2556&amp;I2556</f>
        <v>00391550Lawrence Co High School100 Bulldog LnLouisaKY41230</v>
      </c>
      <c r="B2556" s="29" t="s">
        <v>8225</v>
      </c>
      <c r="C2556" t="s">
        <v>3215</v>
      </c>
      <c r="D2556" t="s">
        <v>6420</v>
      </c>
      <c r="E2556" t="s">
        <v>1841</v>
      </c>
      <c r="F2556" t="s">
        <v>4627</v>
      </c>
      <c r="G2556" t="s">
        <v>1850</v>
      </c>
      <c r="H2556" t="s">
        <v>54</v>
      </c>
      <c r="I2556" t="s">
        <v>1851</v>
      </c>
      <c r="J2556" t="s">
        <v>1841</v>
      </c>
      <c r="K2556" t="s">
        <v>4626</v>
      </c>
      <c r="L2556" t="s">
        <v>6419</v>
      </c>
      <c r="M2556" t="s">
        <v>3137</v>
      </c>
      <c r="N2556" t="s">
        <v>1850</v>
      </c>
      <c r="O2556" t="s">
        <v>54</v>
      </c>
      <c r="P2556" t="s">
        <v>1851</v>
      </c>
      <c r="Q2556" t="s">
        <v>3282</v>
      </c>
      <c r="R2556" t="s">
        <v>4625</v>
      </c>
    </row>
    <row r="2557" spans="1:18" x14ac:dyDescent="0.25">
      <c r="A2557" s="28" t="str">
        <f t="shared" si="40"/>
        <v>05275389Louisa East Elementary School235 E Powhatan StLouisaKY41230</v>
      </c>
      <c r="B2557" s="29" t="s">
        <v>8225</v>
      </c>
      <c r="C2557" t="s">
        <v>3215</v>
      </c>
      <c r="D2557" t="s">
        <v>6421</v>
      </c>
      <c r="E2557" t="s">
        <v>1841</v>
      </c>
      <c r="F2557" t="s">
        <v>4630</v>
      </c>
      <c r="G2557" t="s">
        <v>1850</v>
      </c>
      <c r="H2557" t="s">
        <v>54</v>
      </c>
      <c r="I2557" t="s">
        <v>1851</v>
      </c>
      <c r="J2557" t="s">
        <v>1841</v>
      </c>
      <c r="K2557" t="s">
        <v>4629</v>
      </c>
      <c r="L2557" t="s">
        <v>6419</v>
      </c>
      <c r="M2557" t="s">
        <v>3137</v>
      </c>
      <c r="N2557" t="s">
        <v>1850</v>
      </c>
      <c r="O2557" t="s">
        <v>54</v>
      </c>
      <c r="P2557" t="s">
        <v>1851</v>
      </c>
      <c r="Q2557" t="s">
        <v>3282</v>
      </c>
      <c r="R2557" t="s">
        <v>4628</v>
      </c>
    </row>
    <row r="2558" spans="1:18" x14ac:dyDescent="0.25">
      <c r="A2558" s="28" t="str">
        <f t="shared" si="40"/>
        <v>00391500Lawrence Co School District50 Bulldog LnLouisaKY41230</v>
      </c>
      <c r="B2558" s="29" t="s">
        <v>8225</v>
      </c>
      <c r="C2558" t="s">
        <v>3215</v>
      </c>
      <c r="D2558" t="s">
        <v>6422</v>
      </c>
      <c r="E2558" t="s">
        <v>1841</v>
      </c>
      <c r="F2558" t="s">
        <v>3137</v>
      </c>
      <c r="G2558" t="s">
        <v>1850</v>
      </c>
      <c r="H2558" t="s">
        <v>54</v>
      </c>
      <c r="I2558" t="s">
        <v>1851</v>
      </c>
      <c r="J2558" t="s">
        <v>1841</v>
      </c>
      <c r="K2558" t="s">
        <v>1841</v>
      </c>
      <c r="L2558" t="s">
        <v>6419</v>
      </c>
      <c r="M2558" t="s">
        <v>3137</v>
      </c>
      <c r="N2558" t="s">
        <v>1850</v>
      </c>
      <c r="O2558" t="s">
        <v>54</v>
      </c>
      <c r="P2558" t="s">
        <v>1851</v>
      </c>
      <c r="Q2558" t="s">
        <v>3282</v>
      </c>
      <c r="R2558" t="s">
        <v>1840</v>
      </c>
    </row>
    <row r="2559" spans="1:18" x14ac:dyDescent="0.25">
      <c r="A2559" s="28" t="str">
        <f t="shared" si="40"/>
        <v>00391500Lawrence Co School District50 Bulldog LnLouisaKY41230</v>
      </c>
      <c r="B2559" s="29" t="s">
        <v>8225</v>
      </c>
      <c r="C2559" t="s">
        <v>3215</v>
      </c>
      <c r="D2559" t="s">
        <v>6423</v>
      </c>
      <c r="E2559" t="s">
        <v>1841</v>
      </c>
      <c r="F2559" t="s">
        <v>3137</v>
      </c>
      <c r="G2559" t="s">
        <v>1850</v>
      </c>
      <c r="H2559" t="s">
        <v>54</v>
      </c>
      <c r="I2559" t="s">
        <v>1851</v>
      </c>
      <c r="J2559" t="s">
        <v>1841</v>
      </c>
      <c r="K2559" t="s">
        <v>1841</v>
      </c>
      <c r="L2559" t="s">
        <v>6419</v>
      </c>
      <c r="M2559" t="s">
        <v>3137</v>
      </c>
      <c r="N2559" t="s">
        <v>1850</v>
      </c>
      <c r="O2559" t="s">
        <v>54</v>
      </c>
      <c r="P2559" t="s">
        <v>1851</v>
      </c>
      <c r="Q2559" t="s">
        <v>3282</v>
      </c>
      <c r="R2559" t="s">
        <v>1840</v>
      </c>
    </row>
    <row r="2560" spans="1:18" x14ac:dyDescent="0.25">
      <c r="A2560" s="28" t="str">
        <f t="shared" si="40"/>
        <v>00391500Lawrence Co School District50 Bulldog LnLouisaKY41230</v>
      </c>
      <c r="B2560" s="29" t="s">
        <v>8225</v>
      </c>
      <c r="C2560" t="s">
        <v>3215</v>
      </c>
      <c r="D2560" t="s">
        <v>6424</v>
      </c>
      <c r="E2560" t="s">
        <v>1841</v>
      </c>
      <c r="F2560" t="s">
        <v>3137</v>
      </c>
      <c r="G2560" t="s">
        <v>1850</v>
      </c>
      <c r="H2560" t="s">
        <v>54</v>
      </c>
      <c r="I2560" t="s">
        <v>1851</v>
      </c>
      <c r="J2560" t="s">
        <v>1841</v>
      </c>
      <c r="K2560" t="s">
        <v>1841</v>
      </c>
      <c r="L2560" t="s">
        <v>6419</v>
      </c>
      <c r="M2560" t="s">
        <v>3137</v>
      </c>
      <c r="N2560" t="s">
        <v>1850</v>
      </c>
      <c r="O2560" t="s">
        <v>54</v>
      </c>
      <c r="P2560" t="s">
        <v>1851</v>
      </c>
      <c r="Q2560" t="s">
        <v>3282</v>
      </c>
      <c r="R2560" t="s">
        <v>1840</v>
      </c>
    </row>
    <row r="2561" spans="1:18" x14ac:dyDescent="0.25">
      <c r="A2561" s="28" t="str">
        <f t="shared" si="40"/>
        <v>00391500Lawrence Co School District50 Bulldog LnLouisaKY41230</v>
      </c>
      <c r="B2561" s="29" t="s">
        <v>8225</v>
      </c>
      <c r="C2561" t="s">
        <v>3215</v>
      </c>
      <c r="D2561" t="s">
        <v>6425</v>
      </c>
      <c r="E2561" t="s">
        <v>1841</v>
      </c>
      <c r="F2561" t="s">
        <v>3137</v>
      </c>
      <c r="G2561" t="s">
        <v>1850</v>
      </c>
      <c r="H2561" t="s">
        <v>54</v>
      </c>
      <c r="I2561" t="s">
        <v>1851</v>
      </c>
      <c r="J2561" t="s">
        <v>1841</v>
      </c>
      <c r="K2561" t="s">
        <v>1841</v>
      </c>
      <c r="L2561" t="s">
        <v>6419</v>
      </c>
      <c r="M2561" t="s">
        <v>3137</v>
      </c>
      <c r="N2561" t="s">
        <v>1850</v>
      </c>
      <c r="O2561" t="s">
        <v>54</v>
      </c>
      <c r="P2561" t="s">
        <v>1851</v>
      </c>
      <c r="Q2561" t="s">
        <v>3282</v>
      </c>
      <c r="R2561" t="s">
        <v>1840</v>
      </c>
    </row>
    <row r="2562" spans="1:18" x14ac:dyDescent="0.25">
      <c r="A2562" s="28" t="str">
        <f t="shared" si="40"/>
        <v>00391536Fallsburg Elementary School6869 N Highway 3LouisaKY41230</v>
      </c>
      <c r="B2562" s="29" t="s">
        <v>8225</v>
      </c>
      <c r="C2562" t="s">
        <v>3215</v>
      </c>
      <c r="D2562" t="s">
        <v>6426</v>
      </c>
      <c r="E2562" t="s">
        <v>1841</v>
      </c>
      <c r="F2562" t="s">
        <v>1849</v>
      </c>
      <c r="G2562" t="s">
        <v>1850</v>
      </c>
      <c r="H2562" t="s">
        <v>54</v>
      </c>
      <c r="I2562" t="s">
        <v>1851</v>
      </c>
      <c r="J2562" t="s">
        <v>1841</v>
      </c>
      <c r="K2562" t="s">
        <v>1848</v>
      </c>
      <c r="L2562" t="s">
        <v>6419</v>
      </c>
      <c r="M2562" t="s">
        <v>3137</v>
      </c>
      <c r="N2562" t="s">
        <v>1850</v>
      </c>
      <c r="O2562" t="s">
        <v>54</v>
      </c>
      <c r="P2562" t="s">
        <v>1851</v>
      </c>
      <c r="Q2562" t="s">
        <v>3282</v>
      </c>
      <c r="R2562" t="s">
        <v>1847</v>
      </c>
    </row>
    <row r="2563" spans="1:18" x14ac:dyDescent="0.25">
      <c r="A2563" s="28" t="str">
        <f t="shared" si="40"/>
        <v>01547013Louisa Middle School9 Bulldog LnLouisaKY41230</v>
      </c>
      <c r="B2563" s="29" t="s">
        <v>8225</v>
      </c>
      <c r="C2563" t="s">
        <v>3215</v>
      </c>
      <c r="D2563" t="s">
        <v>6427</v>
      </c>
      <c r="E2563" t="s">
        <v>1841</v>
      </c>
      <c r="F2563" t="s">
        <v>4633</v>
      </c>
      <c r="G2563" t="s">
        <v>1850</v>
      </c>
      <c r="H2563" t="s">
        <v>54</v>
      </c>
      <c r="I2563" t="s">
        <v>1851</v>
      </c>
      <c r="J2563" t="s">
        <v>1841</v>
      </c>
      <c r="K2563" t="s">
        <v>4632</v>
      </c>
      <c r="L2563" t="s">
        <v>6419</v>
      </c>
      <c r="M2563" t="s">
        <v>3137</v>
      </c>
      <c r="N2563" t="s">
        <v>1850</v>
      </c>
      <c r="O2563" t="s">
        <v>54</v>
      </c>
      <c r="P2563" t="s">
        <v>1851</v>
      </c>
      <c r="Q2563" t="s">
        <v>3282</v>
      </c>
      <c r="R2563" t="s">
        <v>4631</v>
      </c>
    </row>
    <row r="2564" spans="1:18" x14ac:dyDescent="0.25">
      <c r="A2564" s="28" t="str">
        <f t="shared" si="40"/>
        <v>FY191693Middle Kentucky Head Start49 Bull Mountain RdBeattyvilleKY41311</v>
      </c>
      <c r="B2564" s="29" t="s">
        <v>8225</v>
      </c>
      <c r="C2564" t="s">
        <v>3215</v>
      </c>
      <c r="D2564" t="s">
        <v>6428</v>
      </c>
      <c r="E2564" t="s">
        <v>6429</v>
      </c>
      <c r="F2564" t="s">
        <v>6430</v>
      </c>
      <c r="G2564" t="s">
        <v>1860</v>
      </c>
      <c r="H2564" t="s">
        <v>54</v>
      </c>
      <c r="I2564" t="s">
        <v>1861</v>
      </c>
      <c r="J2564" t="s">
        <v>3327</v>
      </c>
      <c r="K2564" t="s">
        <v>6429</v>
      </c>
      <c r="L2564" t="s">
        <v>6431</v>
      </c>
      <c r="M2564" t="s">
        <v>6430</v>
      </c>
      <c r="N2564" t="s">
        <v>1860</v>
      </c>
      <c r="O2564" t="s">
        <v>54</v>
      </c>
      <c r="P2564" t="s">
        <v>1861</v>
      </c>
      <c r="Q2564" t="s">
        <v>3249</v>
      </c>
      <c r="R2564" t="s">
        <v>6432</v>
      </c>
    </row>
    <row r="2565" spans="1:18" x14ac:dyDescent="0.25">
      <c r="A2565" s="28" t="str">
        <f t="shared" si="40"/>
        <v>FY170328Training Wheels Child Care18 Elk Park DrTaylorsvilleKY40071</v>
      </c>
      <c r="B2565" s="29" t="s">
        <v>8225</v>
      </c>
      <c r="C2565" t="s">
        <v>3215</v>
      </c>
      <c r="D2565" t="s">
        <v>6433</v>
      </c>
      <c r="E2565" t="s">
        <v>6434</v>
      </c>
      <c r="F2565" t="s">
        <v>6435</v>
      </c>
      <c r="G2565" t="s">
        <v>2681</v>
      </c>
      <c r="H2565" t="s">
        <v>54</v>
      </c>
      <c r="I2565" t="s">
        <v>2682</v>
      </c>
      <c r="J2565" t="s">
        <v>5329</v>
      </c>
      <c r="K2565" t="s">
        <v>6434</v>
      </c>
      <c r="L2565" t="s">
        <v>6436</v>
      </c>
      <c r="M2565" t="s">
        <v>6435</v>
      </c>
      <c r="N2565" t="s">
        <v>2681</v>
      </c>
      <c r="O2565" t="s">
        <v>54</v>
      </c>
      <c r="P2565" t="s">
        <v>2682</v>
      </c>
      <c r="Q2565" t="s">
        <v>3769</v>
      </c>
      <c r="R2565" t="s">
        <v>6437</v>
      </c>
    </row>
    <row r="2566" spans="1:18" x14ac:dyDescent="0.25">
      <c r="A2566" s="28" t="str">
        <f t="shared" si="40"/>
        <v>00384870Russell Primary School710 Red Devil LnRussellKY41169</v>
      </c>
      <c r="B2566" s="29" t="s">
        <v>8225</v>
      </c>
      <c r="C2566" t="s">
        <v>3215</v>
      </c>
      <c r="D2566" t="s">
        <v>6438</v>
      </c>
      <c r="E2566" t="s">
        <v>2591</v>
      </c>
      <c r="F2566" t="s">
        <v>2594</v>
      </c>
      <c r="G2566" t="s">
        <v>2595</v>
      </c>
      <c r="H2566" t="s">
        <v>54</v>
      </c>
      <c r="I2566" t="s">
        <v>2539</v>
      </c>
      <c r="J2566" t="s">
        <v>2591</v>
      </c>
      <c r="K2566" t="s">
        <v>2593</v>
      </c>
      <c r="L2566" t="s">
        <v>6439</v>
      </c>
      <c r="M2566" t="s">
        <v>3178</v>
      </c>
      <c r="N2566" t="s">
        <v>3179</v>
      </c>
      <c r="O2566" t="s">
        <v>54</v>
      </c>
      <c r="P2566" t="s">
        <v>3180</v>
      </c>
      <c r="Q2566" t="s">
        <v>1120</v>
      </c>
      <c r="R2566" t="s">
        <v>2592</v>
      </c>
    </row>
    <row r="2567" spans="1:18" x14ac:dyDescent="0.25">
      <c r="A2567" s="28" t="str">
        <f t="shared" si="40"/>
        <v>00384911Russell HS709 Red Devil LnRussellKY41169</v>
      </c>
      <c r="B2567" s="29" t="s">
        <v>8225</v>
      </c>
      <c r="C2567" t="s">
        <v>3215</v>
      </c>
      <c r="D2567" t="s">
        <v>6440</v>
      </c>
      <c r="E2567" t="s">
        <v>2591</v>
      </c>
      <c r="F2567" t="s">
        <v>5075</v>
      </c>
      <c r="G2567" t="s">
        <v>2595</v>
      </c>
      <c r="H2567" t="s">
        <v>54</v>
      </c>
      <c r="I2567" t="s">
        <v>2539</v>
      </c>
      <c r="J2567" t="s">
        <v>2591</v>
      </c>
      <c r="K2567" t="s">
        <v>5074</v>
      </c>
      <c r="L2567" t="s">
        <v>6439</v>
      </c>
      <c r="M2567" t="s">
        <v>3178</v>
      </c>
      <c r="N2567" t="s">
        <v>3179</v>
      </c>
      <c r="O2567" t="s">
        <v>54</v>
      </c>
      <c r="P2567" t="s">
        <v>3180</v>
      </c>
      <c r="Q2567" t="s">
        <v>1120</v>
      </c>
      <c r="R2567" t="s">
        <v>5073</v>
      </c>
    </row>
    <row r="2568" spans="1:18" x14ac:dyDescent="0.25">
      <c r="A2568" s="28" t="str">
        <f t="shared" si="40"/>
        <v>00384909Russell-McDowell IS1900 Long StFlatwoodsKY41139</v>
      </c>
      <c r="B2568" s="29" t="s">
        <v>8225</v>
      </c>
      <c r="C2568" t="s">
        <v>3215</v>
      </c>
      <c r="D2568" t="s">
        <v>6441</v>
      </c>
      <c r="E2568" t="s">
        <v>2591</v>
      </c>
      <c r="F2568" t="s">
        <v>5072</v>
      </c>
      <c r="G2568" t="s">
        <v>3179</v>
      </c>
      <c r="H2568" t="s">
        <v>54</v>
      </c>
      <c r="I2568" t="s">
        <v>3180</v>
      </c>
      <c r="J2568" t="s">
        <v>2591</v>
      </c>
      <c r="K2568" t="s">
        <v>5071</v>
      </c>
      <c r="L2568" t="s">
        <v>6439</v>
      </c>
      <c r="M2568" t="s">
        <v>3178</v>
      </c>
      <c r="N2568" t="s">
        <v>3179</v>
      </c>
      <c r="O2568" t="s">
        <v>54</v>
      </c>
      <c r="P2568" t="s">
        <v>3180</v>
      </c>
      <c r="Q2568" t="s">
        <v>1120</v>
      </c>
      <c r="R2568" t="s">
        <v>5070</v>
      </c>
    </row>
    <row r="2569" spans="1:18" x14ac:dyDescent="0.25">
      <c r="A2569" s="28" t="str">
        <f t="shared" si="40"/>
        <v>00384923Russell MS707 Red Devil LnRussellKY41169</v>
      </c>
      <c r="B2569" s="29" t="s">
        <v>8225</v>
      </c>
      <c r="C2569" t="s">
        <v>3215</v>
      </c>
      <c r="D2569" t="s">
        <v>6442</v>
      </c>
      <c r="E2569" t="s">
        <v>2591</v>
      </c>
      <c r="F2569" t="s">
        <v>5069</v>
      </c>
      <c r="G2569" t="s">
        <v>2595</v>
      </c>
      <c r="H2569" t="s">
        <v>54</v>
      </c>
      <c r="I2569" t="s">
        <v>2539</v>
      </c>
      <c r="J2569" t="s">
        <v>2591</v>
      </c>
      <c r="K2569" t="s">
        <v>5068</v>
      </c>
      <c r="L2569" t="s">
        <v>6439</v>
      </c>
      <c r="M2569" t="s">
        <v>3178</v>
      </c>
      <c r="N2569" t="s">
        <v>3179</v>
      </c>
      <c r="O2569" t="s">
        <v>54</v>
      </c>
      <c r="P2569" t="s">
        <v>3180</v>
      </c>
      <c r="Q2569" t="s">
        <v>1120</v>
      </c>
      <c r="R2569" t="s">
        <v>5067</v>
      </c>
    </row>
    <row r="2570" spans="1:18" x14ac:dyDescent="0.25">
      <c r="A2570" s="28" t="str">
        <f t="shared" si="40"/>
        <v>00384868Russell Ind School District908 Powell LnFlatwoodsKY41139</v>
      </c>
      <c r="B2570" s="29" t="s">
        <v>8225</v>
      </c>
      <c r="C2570" t="s">
        <v>3215</v>
      </c>
      <c r="D2570" t="s">
        <v>6443</v>
      </c>
      <c r="E2570" t="s">
        <v>2591</v>
      </c>
      <c r="F2570" t="s">
        <v>3178</v>
      </c>
      <c r="G2570" t="s">
        <v>3179</v>
      </c>
      <c r="H2570" t="s">
        <v>54</v>
      </c>
      <c r="I2570" t="s">
        <v>3180</v>
      </c>
      <c r="J2570" t="s">
        <v>2591</v>
      </c>
      <c r="K2570" t="s">
        <v>2591</v>
      </c>
      <c r="L2570" t="s">
        <v>6439</v>
      </c>
      <c r="M2570" t="s">
        <v>3178</v>
      </c>
      <c r="N2570" t="s">
        <v>3179</v>
      </c>
      <c r="O2570" t="s">
        <v>54</v>
      </c>
      <c r="P2570" t="s">
        <v>3180</v>
      </c>
      <c r="Q2570" t="s">
        <v>1120</v>
      </c>
      <c r="R2570" t="s">
        <v>2590</v>
      </c>
    </row>
    <row r="2571" spans="1:18" x14ac:dyDescent="0.25">
      <c r="A2571" s="28" t="str">
        <f t="shared" si="40"/>
        <v>00384947Hancock Co High School80 State Route 271 SLewisportKY42351</v>
      </c>
      <c r="B2571" s="29" t="s">
        <v>8225</v>
      </c>
      <c r="C2571" t="s">
        <v>3215</v>
      </c>
      <c r="D2571" t="s">
        <v>6444</v>
      </c>
      <c r="E2571" t="s">
        <v>1132</v>
      </c>
      <c r="F2571" t="s">
        <v>4318</v>
      </c>
      <c r="G2571" t="s">
        <v>1136</v>
      </c>
      <c r="H2571" t="s">
        <v>54</v>
      </c>
      <c r="I2571" t="s">
        <v>1137</v>
      </c>
      <c r="J2571" t="s">
        <v>1132</v>
      </c>
      <c r="K2571" t="s">
        <v>4317</v>
      </c>
      <c r="L2571" t="s">
        <v>6445</v>
      </c>
      <c r="M2571" t="s">
        <v>3116</v>
      </c>
      <c r="N2571" t="s">
        <v>1141</v>
      </c>
      <c r="O2571" t="s">
        <v>54</v>
      </c>
      <c r="P2571" t="s">
        <v>1142</v>
      </c>
      <c r="Q2571" t="s">
        <v>3649</v>
      </c>
      <c r="R2571" t="s">
        <v>4316</v>
      </c>
    </row>
    <row r="2572" spans="1:18" x14ac:dyDescent="0.25">
      <c r="A2572" s="28" t="str">
        <f t="shared" si="40"/>
        <v>00384935Hancock Co School District83 State Route 3543HawesvilleKY42348</v>
      </c>
      <c r="B2572" s="29" t="s">
        <v>8225</v>
      </c>
      <c r="C2572" t="s">
        <v>3215</v>
      </c>
      <c r="D2572" t="s">
        <v>6446</v>
      </c>
      <c r="E2572" t="s">
        <v>1132</v>
      </c>
      <c r="F2572" t="s">
        <v>3116</v>
      </c>
      <c r="G2572" t="s">
        <v>1141</v>
      </c>
      <c r="H2572" t="s">
        <v>54</v>
      </c>
      <c r="I2572" t="s">
        <v>1142</v>
      </c>
      <c r="J2572" t="s">
        <v>1132</v>
      </c>
      <c r="K2572" t="s">
        <v>1132</v>
      </c>
      <c r="L2572" t="s">
        <v>6445</v>
      </c>
      <c r="M2572" t="s">
        <v>3116</v>
      </c>
      <c r="N2572" t="s">
        <v>1141</v>
      </c>
      <c r="O2572" t="s">
        <v>54</v>
      </c>
      <c r="P2572" t="s">
        <v>1142</v>
      </c>
      <c r="Q2572" t="s">
        <v>3649</v>
      </c>
      <c r="R2572" t="s">
        <v>1131</v>
      </c>
    </row>
    <row r="2573" spans="1:18" x14ac:dyDescent="0.25">
      <c r="A2573" s="28" t="str">
        <f t="shared" si="40"/>
        <v>00384935Hancock Co School District83 State Route 3543HawesvilleKY42351</v>
      </c>
      <c r="B2573" s="29" t="s">
        <v>8225</v>
      </c>
      <c r="C2573" t="s">
        <v>3215</v>
      </c>
      <c r="D2573" t="s">
        <v>6447</v>
      </c>
      <c r="E2573" t="s">
        <v>1132</v>
      </c>
      <c r="F2573" t="s">
        <v>3116</v>
      </c>
      <c r="G2573" t="s">
        <v>1141</v>
      </c>
      <c r="H2573" t="s">
        <v>54</v>
      </c>
      <c r="I2573" t="s">
        <v>1137</v>
      </c>
      <c r="J2573" t="s">
        <v>1132</v>
      </c>
      <c r="K2573" t="s">
        <v>1132</v>
      </c>
      <c r="L2573" t="s">
        <v>6445</v>
      </c>
      <c r="M2573" t="s">
        <v>3116</v>
      </c>
      <c r="N2573" t="s">
        <v>1141</v>
      </c>
      <c r="O2573" t="s">
        <v>54</v>
      </c>
      <c r="P2573" t="s">
        <v>1142</v>
      </c>
      <c r="Q2573" t="s">
        <v>3649</v>
      </c>
      <c r="R2573" t="s">
        <v>1131</v>
      </c>
    </row>
    <row r="2574" spans="1:18" x14ac:dyDescent="0.25">
      <c r="A2574" s="28" t="str">
        <f t="shared" si="40"/>
        <v>00384961North Hancock Elementary Sch330 Frank Lutrell RdLewisportKY42351</v>
      </c>
      <c r="B2574" s="29" t="s">
        <v>8225</v>
      </c>
      <c r="C2574" t="s">
        <v>3215</v>
      </c>
      <c r="D2574" t="s">
        <v>6448</v>
      </c>
      <c r="E2574" t="s">
        <v>1132</v>
      </c>
      <c r="F2574" t="s">
        <v>1135</v>
      </c>
      <c r="G2574" t="s">
        <v>1136</v>
      </c>
      <c r="H2574" t="s">
        <v>54</v>
      </c>
      <c r="I2574" t="s">
        <v>1137</v>
      </c>
      <c r="J2574" t="s">
        <v>1132</v>
      </c>
      <c r="K2574" t="s">
        <v>1134</v>
      </c>
      <c r="L2574" t="s">
        <v>6445</v>
      </c>
      <c r="M2574" t="s">
        <v>3116</v>
      </c>
      <c r="N2574" t="s">
        <v>1141</v>
      </c>
      <c r="O2574" t="s">
        <v>54</v>
      </c>
      <c r="P2574" t="s">
        <v>1142</v>
      </c>
      <c r="Q2574" t="s">
        <v>3649</v>
      </c>
      <c r="R2574" t="s">
        <v>1133</v>
      </c>
    </row>
    <row r="2575" spans="1:18" x14ac:dyDescent="0.25">
      <c r="A2575" s="28" t="str">
        <f t="shared" si="40"/>
        <v>01827617South Hancock Elem School8631 State Route 69HawesvilleKY42348</v>
      </c>
      <c r="B2575" s="29" t="s">
        <v>8225</v>
      </c>
      <c r="C2575" t="s">
        <v>3215</v>
      </c>
      <c r="D2575" t="s">
        <v>6449</v>
      </c>
      <c r="E2575" t="s">
        <v>1132</v>
      </c>
      <c r="F2575" t="s">
        <v>1140</v>
      </c>
      <c r="G2575" t="s">
        <v>1141</v>
      </c>
      <c r="H2575" t="s">
        <v>54</v>
      </c>
      <c r="I2575" t="s">
        <v>1142</v>
      </c>
      <c r="J2575" t="s">
        <v>1132</v>
      </c>
      <c r="K2575" t="s">
        <v>1139</v>
      </c>
      <c r="L2575" t="s">
        <v>6445</v>
      </c>
      <c r="M2575" t="s">
        <v>3116</v>
      </c>
      <c r="N2575" t="s">
        <v>1141</v>
      </c>
      <c r="O2575" t="s">
        <v>54</v>
      </c>
      <c r="P2575" t="s">
        <v>1142</v>
      </c>
      <c r="Q2575" t="s">
        <v>3649</v>
      </c>
      <c r="R2575" t="s">
        <v>1138</v>
      </c>
    </row>
    <row r="2576" spans="1:18" x14ac:dyDescent="0.25">
      <c r="A2576" s="28" t="str">
        <f t="shared" si="40"/>
        <v>00384959Hancock Co Middle School100 State Route 271 SLewisportKY42351</v>
      </c>
      <c r="B2576" s="29" t="s">
        <v>8225</v>
      </c>
      <c r="C2576" t="s">
        <v>3215</v>
      </c>
      <c r="D2576" t="s">
        <v>6450</v>
      </c>
      <c r="E2576" t="s">
        <v>1132</v>
      </c>
      <c r="F2576" t="s">
        <v>4315</v>
      </c>
      <c r="G2576" t="s">
        <v>1136</v>
      </c>
      <c r="H2576" t="s">
        <v>54</v>
      </c>
      <c r="I2576" t="s">
        <v>1137</v>
      </c>
      <c r="J2576" t="s">
        <v>1132</v>
      </c>
      <c r="K2576" t="s">
        <v>4314</v>
      </c>
      <c r="L2576" t="s">
        <v>6445</v>
      </c>
      <c r="M2576" t="s">
        <v>3116</v>
      </c>
      <c r="N2576" t="s">
        <v>1141</v>
      </c>
      <c r="O2576" t="s">
        <v>54</v>
      </c>
      <c r="P2576" t="s">
        <v>1142</v>
      </c>
      <c r="Q2576" t="s">
        <v>3649</v>
      </c>
      <c r="R2576" t="s">
        <v>4313</v>
      </c>
    </row>
    <row r="2577" spans="1:18" x14ac:dyDescent="0.25">
      <c r="A2577" s="28" t="str">
        <f t="shared" si="40"/>
        <v>00383254Clays Mill Elementary School2319 Clays Mill RdLexingtonKY40503</v>
      </c>
      <c r="B2577" s="29" t="s">
        <v>8225</v>
      </c>
      <c r="C2577" t="s">
        <v>3215</v>
      </c>
      <c r="D2577" t="s">
        <v>6451</v>
      </c>
      <c r="E2577" t="s">
        <v>804</v>
      </c>
      <c r="F2577" t="s">
        <v>805</v>
      </c>
      <c r="G2577" t="s">
        <v>776</v>
      </c>
      <c r="H2577" t="s">
        <v>54</v>
      </c>
      <c r="I2577" t="s">
        <v>806</v>
      </c>
      <c r="J2577" t="s">
        <v>773</v>
      </c>
      <c r="K2577" t="s">
        <v>804</v>
      </c>
      <c r="L2577" t="s">
        <v>6452</v>
      </c>
      <c r="M2577" t="s">
        <v>805</v>
      </c>
      <c r="N2577" t="s">
        <v>776</v>
      </c>
      <c r="O2577" t="s">
        <v>54</v>
      </c>
      <c r="P2577" t="s">
        <v>806</v>
      </c>
      <c r="Q2577" t="s">
        <v>3240</v>
      </c>
      <c r="R2577" t="s">
        <v>803</v>
      </c>
    </row>
    <row r="2578" spans="1:18" x14ac:dyDescent="0.25">
      <c r="A2578" s="28" t="str">
        <f t="shared" si="40"/>
        <v>00389777Lloyd Memorial High School450 Bartlett AveErlangerKY41018</v>
      </c>
      <c r="B2578" s="29" t="s">
        <v>8225</v>
      </c>
      <c r="C2578" t="s">
        <v>3215</v>
      </c>
      <c r="D2578" t="s">
        <v>6453</v>
      </c>
      <c r="E2578" t="s">
        <v>747</v>
      </c>
      <c r="F2578" t="s">
        <v>4228</v>
      </c>
      <c r="G2578" t="s">
        <v>750</v>
      </c>
      <c r="H2578" t="s">
        <v>54</v>
      </c>
      <c r="I2578" t="s">
        <v>751</v>
      </c>
      <c r="J2578" t="s">
        <v>747</v>
      </c>
      <c r="K2578" t="s">
        <v>4230</v>
      </c>
      <c r="L2578" t="s">
        <v>6454</v>
      </c>
      <c r="M2578" t="s">
        <v>3101</v>
      </c>
      <c r="N2578" t="s">
        <v>750</v>
      </c>
      <c r="O2578" t="s">
        <v>54</v>
      </c>
      <c r="P2578" t="s">
        <v>751</v>
      </c>
      <c r="Q2578" t="s">
        <v>3216</v>
      </c>
      <c r="R2578" t="s">
        <v>4229</v>
      </c>
    </row>
    <row r="2579" spans="1:18" x14ac:dyDescent="0.25">
      <c r="A2579" s="28" t="str">
        <f t="shared" si="40"/>
        <v>12110033Bartlett Educational Center305 Bartlett AveErlangerKY41018</v>
      </c>
      <c r="B2579" s="29" t="s">
        <v>8225</v>
      </c>
      <c r="C2579" t="s">
        <v>3215</v>
      </c>
      <c r="D2579" t="s">
        <v>6455</v>
      </c>
      <c r="E2579" t="s">
        <v>747</v>
      </c>
      <c r="F2579" t="s">
        <v>4234</v>
      </c>
      <c r="G2579" t="s">
        <v>750</v>
      </c>
      <c r="H2579" t="s">
        <v>54</v>
      </c>
      <c r="I2579" t="s">
        <v>751</v>
      </c>
      <c r="J2579" t="s">
        <v>747</v>
      </c>
      <c r="K2579" t="s">
        <v>4233</v>
      </c>
      <c r="L2579" t="s">
        <v>6454</v>
      </c>
      <c r="M2579" t="s">
        <v>3101</v>
      </c>
      <c r="N2579" t="s">
        <v>750</v>
      </c>
      <c r="O2579" t="s">
        <v>54</v>
      </c>
      <c r="P2579" t="s">
        <v>751</v>
      </c>
      <c r="Q2579" t="s">
        <v>3216</v>
      </c>
      <c r="R2579" t="s">
        <v>4232</v>
      </c>
    </row>
    <row r="2580" spans="1:18" x14ac:dyDescent="0.25">
      <c r="A2580" s="28" t="str">
        <f t="shared" si="40"/>
        <v>12307896Ees Early Learning Center450 Bartlett AveErlangerKY41018</v>
      </c>
      <c r="B2580" s="29" t="s">
        <v>8225</v>
      </c>
      <c r="C2580" t="s">
        <v>3215</v>
      </c>
      <c r="D2580" t="s">
        <v>6456</v>
      </c>
      <c r="E2580" t="s">
        <v>747</v>
      </c>
      <c r="F2580" t="s">
        <v>4228</v>
      </c>
      <c r="G2580" t="s">
        <v>750</v>
      </c>
      <c r="H2580" t="s">
        <v>54</v>
      </c>
      <c r="I2580" t="s">
        <v>751</v>
      </c>
      <c r="J2580" t="s">
        <v>747</v>
      </c>
      <c r="K2580" t="s">
        <v>4227</v>
      </c>
      <c r="L2580" t="s">
        <v>6454</v>
      </c>
      <c r="M2580" t="s">
        <v>3101</v>
      </c>
      <c r="N2580" t="s">
        <v>750</v>
      </c>
      <c r="O2580" t="s">
        <v>54</v>
      </c>
      <c r="P2580" t="s">
        <v>751</v>
      </c>
      <c r="Q2580" t="s">
        <v>3216</v>
      </c>
      <c r="R2580" t="s">
        <v>4226</v>
      </c>
    </row>
    <row r="2581" spans="1:18" x14ac:dyDescent="0.25">
      <c r="A2581" s="28" t="str">
        <f t="shared" si="40"/>
        <v>00389739Erlanger Elsmere Ind Sch Dist500 Graves AveErlangerKY41018</v>
      </c>
      <c r="B2581" s="29" t="s">
        <v>8225</v>
      </c>
      <c r="C2581" t="s">
        <v>3215</v>
      </c>
      <c r="D2581" t="s">
        <v>6457</v>
      </c>
      <c r="E2581" t="s">
        <v>747</v>
      </c>
      <c r="F2581" t="s">
        <v>3101</v>
      </c>
      <c r="G2581" t="s">
        <v>750</v>
      </c>
      <c r="H2581" t="s">
        <v>54</v>
      </c>
      <c r="I2581" t="s">
        <v>751</v>
      </c>
      <c r="J2581" t="s">
        <v>747</v>
      </c>
      <c r="K2581" t="s">
        <v>747</v>
      </c>
      <c r="L2581" t="s">
        <v>6454</v>
      </c>
      <c r="M2581" t="s">
        <v>3101</v>
      </c>
      <c r="N2581" t="s">
        <v>750</v>
      </c>
      <c r="O2581" t="s">
        <v>54</v>
      </c>
      <c r="P2581" t="s">
        <v>751</v>
      </c>
      <c r="Q2581" t="s">
        <v>3216</v>
      </c>
      <c r="R2581" t="s">
        <v>746</v>
      </c>
    </row>
    <row r="2582" spans="1:18" x14ac:dyDescent="0.25">
      <c r="A2582" s="28" t="str">
        <f t="shared" si="40"/>
        <v>00389791James I Tichenor Middle School305 Bartlett AveErlangerKY41018</v>
      </c>
      <c r="B2582" s="29" t="s">
        <v>8225</v>
      </c>
      <c r="C2582" t="s">
        <v>3215</v>
      </c>
      <c r="D2582" t="s">
        <v>6458</v>
      </c>
      <c r="E2582" t="s">
        <v>747</v>
      </c>
      <c r="F2582" t="s">
        <v>4234</v>
      </c>
      <c r="G2582" t="s">
        <v>750</v>
      </c>
      <c r="H2582" t="s">
        <v>54</v>
      </c>
      <c r="I2582" t="s">
        <v>751</v>
      </c>
      <c r="J2582" t="s">
        <v>747</v>
      </c>
      <c r="K2582" t="s">
        <v>4236</v>
      </c>
      <c r="L2582" t="s">
        <v>6454</v>
      </c>
      <c r="M2582" t="s">
        <v>3101</v>
      </c>
      <c r="N2582" t="s">
        <v>750</v>
      </c>
      <c r="O2582" t="s">
        <v>54</v>
      </c>
      <c r="P2582" t="s">
        <v>751</v>
      </c>
      <c r="Q2582" t="s">
        <v>3216</v>
      </c>
      <c r="R2582" t="s">
        <v>4235</v>
      </c>
    </row>
    <row r="2583" spans="1:18" x14ac:dyDescent="0.25">
      <c r="A2583" s="28" t="str">
        <f t="shared" si="40"/>
        <v>00389765Dorothy Howell Elem School909 Central Row RdElsmereKY41018</v>
      </c>
      <c r="B2583" s="29" t="s">
        <v>8225</v>
      </c>
      <c r="C2583" t="s">
        <v>3215</v>
      </c>
      <c r="D2583" t="s">
        <v>6459</v>
      </c>
      <c r="E2583" t="s">
        <v>747</v>
      </c>
      <c r="F2583" t="s">
        <v>754</v>
      </c>
      <c r="G2583" t="s">
        <v>755</v>
      </c>
      <c r="H2583" t="s">
        <v>54</v>
      </c>
      <c r="I2583" t="s">
        <v>751</v>
      </c>
      <c r="J2583" t="s">
        <v>747</v>
      </c>
      <c r="K2583" t="s">
        <v>753</v>
      </c>
      <c r="L2583" t="s">
        <v>6454</v>
      </c>
      <c r="M2583" t="s">
        <v>3101</v>
      </c>
      <c r="N2583" t="s">
        <v>750</v>
      </c>
      <c r="O2583" t="s">
        <v>54</v>
      </c>
      <c r="P2583" t="s">
        <v>751</v>
      </c>
      <c r="Q2583" t="s">
        <v>3216</v>
      </c>
      <c r="R2583" t="s">
        <v>752</v>
      </c>
    </row>
    <row r="2584" spans="1:18" x14ac:dyDescent="0.25">
      <c r="A2584" s="28" t="str">
        <f t="shared" si="40"/>
        <v>00389739Erlanger Elsmere Ind Sch Dist500 Graves AveErlangerKY41018</v>
      </c>
      <c r="B2584" s="29" t="s">
        <v>8225</v>
      </c>
      <c r="C2584" t="s">
        <v>3215</v>
      </c>
      <c r="D2584" t="s">
        <v>6460</v>
      </c>
      <c r="E2584" t="s">
        <v>747</v>
      </c>
      <c r="F2584" t="s">
        <v>3101</v>
      </c>
      <c r="G2584" t="s">
        <v>750</v>
      </c>
      <c r="H2584" t="s">
        <v>54</v>
      </c>
      <c r="I2584" t="s">
        <v>751</v>
      </c>
      <c r="J2584" t="s">
        <v>747</v>
      </c>
      <c r="K2584" t="s">
        <v>747</v>
      </c>
      <c r="L2584" t="s">
        <v>6454</v>
      </c>
      <c r="M2584" t="s">
        <v>3101</v>
      </c>
      <c r="N2584" t="s">
        <v>750</v>
      </c>
      <c r="O2584" t="s">
        <v>54</v>
      </c>
      <c r="P2584" t="s">
        <v>751</v>
      </c>
      <c r="Q2584" t="s">
        <v>3216</v>
      </c>
      <c r="R2584" t="s">
        <v>746</v>
      </c>
    </row>
    <row r="2585" spans="1:18" x14ac:dyDescent="0.25">
      <c r="A2585" s="28" t="str">
        <f t="shared" si="40"/>
        <v>00389739Erlanger Elsmere Ind Sch Dist500 Graves AveErlangerKY41018</v>
      </c>
      <c r="B2585" s="29" t="s">
        <v>8225</v>
      </c>
      <c r="C2585" t="s">
        <v>3215</v>
      </c>
      <c r="D2585" t="s">
        <v>6461</v>
      </c>
      <c r="E2585" t="s">
        <v>747</v>
      </c>
      <c r="F2585" t="s">
        <v>3101</v>
      </c>
      <c r="G2585" t="s">
        <v>750</v>
      </c>
      <c r="H2585" t="s">
        <v>54</v>
      </c>
      <c r="I2585" t="s">
        <v>751</v>
      </c>
      <c r="J2585" t="s">
        <v>747</v>
      </c>
      <c r="K2585" t="s">
        <v>747</v>
      </c>
      <c r="L2585" t="s">
        <v>6454</v>
      </c>
      <c r="M2585" t="s">
        <v>3101</v>
      </c>
      <c r="N2585" t="s">
        <v>750</v>
      </c>
      <c r="O2585" t="s">
        <v>54</v>
      </c>
      <c r="P2585" t="s">
        <v>751</v>
      </c>
      <c r="Q2585" t="s">
        <v>3216</v>
      </c>
      <c r="R2585" t="s">
        <v>746</v>
      </c>
    </row>
    <row r="2586" spans="1:18" x14ac:dyDescent="0.25">
      <c r="A2586" s="28" t="str">
        <f t="shared" si="40"/>
        <v>00389741A J Lindeman ES558 Erlanger RdErlangerKY41018</v>
      </c>
      <c r="B2586" s="29" t="s">
        <v>8225</v>
      </c>
      <c r="C2586" t="s">
        <v>3215</v>
      </c>
      <c r="D2586" t="s">
        <v>6462</v>
      </c>
      <c r="E2586" t="s">
        <v>747</v>
      </c>
      <c r="F2586" t="s">
        <v>749</v>
      </c>
      <c r="G2586" t="s">
        <v>750</v>
      </c>
      <c r="H2586" t="s">
        <v>54</v>
      </c>
      <c r="I2586" t="s">
        <v>751</v>
      </c>
      <c r="J2586" t="s">
        <v>747</v>
      </c>
      <c r="K2586" t="s">
        <v>4231</v>
      </c>
      <c r="L2586" t="s">
        <v>6454</v>
      </c>
      <c r="M2586" t="s">
        <v>3101</v>
      </c>
      <c r="N2586" t="s">
        <v>750</v>
      </c>
      <c r="O2586" t="s">
        <v>54</v>
      </c>
      <c r="P2586" t="s">
        <v>751</v>
      </c>
      <c r="Q2586" t="s">
        <v>3216</v>
      </c>
      <c r="R2586" t="s">
        <v>748</v>
      </c>
    </row>
    <row r="2587" spans="1:18" x14ac:dyDescent="0.25">
      <c r="A2587" s="28" t="str">
        <f t="shared" si="40"/>
        <v>00396093Western ES1901 Frankfort RdGeorgetownKY40324</v>
      </c>
      <c r="B2587" s="29" t="s">
        <v>8225</v>
      </c>
      <c r="C2587" t="s">
        <v>3215</v>
      </c>
      <c r="D2587" t="s">
        <v>6463</v>
      </c>
      <c r="E2587" t="s">
        <v>4875</v>
      </c>
      <c r="F2587" t="s">
        <v>2628</v>
      </c>
      <c r="G2587" t="s">
        <v>2610</v>
      </c>
      <c r="H2587" t="s">
        <v>54</v>
      </c>
      <c r="I2587" t="s">
        <v>2611</v>
      </c>
      <c r="J2587" t="s">
        <v>2607</v>
      </c>
      <c r="K2587" t="s">
        <v>4875</v>
      </c>
      <c r="L2587" t="s">
        <v>6464</v>
      </c>
      <c r="M2587" t="s">
        <v>2628</v>
      </c>
      <c r="N2587" t="s">
        <v>2610</v>
      </c>
      <c r="O2587" t="s">
        <v>54</v>
      </c>
      <c r="P2587" t="s">
        <v>2611</v>
      </c>
      <c r="Q2587" t="s">
        <v>3237</v>
      </c>
      <c r="R2587" t="s">
        <v>2627</v>
      </c>
    </row>
    <row r="2588" spans="1:18" x14ac:dyDescent="0.25">
      <c r="A2588" s="28" t="str">
        <f t="shared" si="40"/>
        <v>00396093Western ES1901 Frankfort RdGeorgetownKY40324</v>
      </c>
      <c r="B2588" s="29" t="s">
        <v>8225</v>
      </c>
      <c r="C2588" t="s">
        <v>3215</v>
      </c>
      <c r="D2588" t="s">
        <v>6465</v>
      </c>
      <c r="E2588" t="s">
        <v>4875</v>
      </c>
      <c r="F2588" t="s">
        <v>2628</v>
      </c>
      <c r="G2588" t="s">
        <v>2610</v>
      </c>
      <c r="H2588" t="s">
        <v>54</v>
      </c>
      <c r="I2588" t="s">
        <v>2611</v>
      </c>
      <c r="J2588" t="s">
        <v>2607</v>
      </c>
      <c r="K2588" t="s">
        <v>4875</v>
      </c>
      <c r="L2588" t="s">
        <v>6464</v>
      </c>
      <c r="M2588" t="s">
        <v>2628</v>
      </c>
      <c r="N2588" t="s">
        <v>2610</v>
      </c>
      <c r="O2588" t="s">
        <v>54</v>
      </c>
      <c r="P2588" t="s">
        <v>2611</v>
      </c>
      <c r="Q2588" t="s">
        <v>3237</v>
      </c>
      <c r="R2588" t="s">
        <v>2627</v>
      </c>
    </row>
    <row r="2589" spans="1:18" x14ac:dyDescent="0.25">
      <c r="A2589" s="28" t="str">
        <f t="shared" si="40"/>
        <v>10015190Harmony Elementary School1901 S Highway 1793GoshenKY40026</v>
      </c>
      <c r="B2589" s="29" t="s">
        <v>8225</v>
      </c>
      <c r="C2589" t="s">
        <v>3215</v>
      </c>
      <c r="D2589" t="s">
        <v>6466</v>
      </c>
      <c r="E2589" t="s">
        <v>2321</v>
      </c>
      <c r="F2589" t="s">
        <v>2343</v>
      </c>
      <c r="G2589" t="s">
        <v>12</v>
      </c>
      <c r="H2589" t="s">
        <v>54</v>
      </c>
      <c r="I2589" t="s">
        <v>2344</v>
      </c>
      <c r="J2589" t="s">
        <v>2321</v>
      </c>
      <c r="K2589" t="s">
        <v>2342</v>
      </c>
      <c r="L2589" t="s">
        <v>6467</v>
      </c>
      <c r="M2589" t="s">
        <v>3164</v>
      </c>
      <c r="N2589" t="s">
        <v>2330</v>
      </c>
      <c r="O2589" t="s">
        <v>54</v>
      </c>
      <c r="P2589" t="s">
        <v>2331</v>
      </c>
      <c r="Q2589" t="s">
        <v>3313</v>
      </c>
      <c r="R2589" t="s">
        <v>2341</v>
      </c>
    </row>
    <row r="2590" spans="1:18" x14ac:dyDescent="0.25">
      <c r="A2590" s="28" t="str">
        <f t="shared" si="40"/>
        <v>00394681Oldham Co Middle School4305 Brown BlvdLa GrangeKY40031</v>
      </c>
      <c r="B2590" s="29" t="s">
        <v>8225</v>
      </c>
      <c r="C2590" t="s">
        <v>3215</v>
      </c>
      <c r="D2590" t="s">
        <v>6468</v>
      </c>
      <c r="E2590" t="s">
        <v>2321</v>
      </c>
      <c r="F2590" t="s">
        <v>4913</v>
      </c>
      <c r="G2590" t="s">
        <v>2325</v>
      </c>
      <c r="H2590" t="s">
        <v>54</v>
      </c>
      <c r="I2590" t="s">
        <v>2326</v>
      </c>
      <c r="J2590" t="s">
        <v>2321</v>
      </c>
      <c r="K2590" t="s">
        <v>4912</v>
      </c>
      <c r="L2590" t="s">
        <v>6467</v>
      </c>
      <c r="M2590" t="s">
        <v>3164</v>
      </c>
      <c r="N2590" t="s">
        <v>2330</v>
      </c>
      <c r="O2590" t="s">
        <v>54</v>
      </c>
      <c r="P2590" t="s">
        <v>2331</v>
      </c>
      <c r="Q2590" t="s">
        <v>3313</v>
      </c>
      <c r="R2590" t="s">
        <v>4911</v>
      </c>
    </row>
    <row r="2591" spans="1:18" x14ac:dyDescent="0.25">
      <c r="A2591" s="28" t="str">
        <f t="shared" si="40"/>
        <v>00394679Oldham Co High School1150 N Highway 393La GrangeKY40010</v>
      </c>
      <c r="B2591" s="29" t="s">
        <v>8225</v>
      </c>
      <c r="C2591" t="s">
        <v>3215</v>
      </c>
      <c r="D2591" t="s">
        <v>6469</v>
      </c>
      <c r="E2591" t="s">
        <v>2321</v>
      </c>
      <c r="F2591" t="s">
        <v>4916</v>
      </c>
      <c r="G2591" t="s">
        <v>2325</v>
      </c>
      <c r="H2591" t="s">
        <v>54</v>
      </c>
      <c r="I2591" t="s">
        <v>6470</v>
      </c>
      <c r="J2591" t="s">
        <v>2321</v>
      </c>
      <c r="K2591" t="s">
        <v>4915</v>
      </c>
      <c r="L2591" t="s">
        <v>6467</v>
      </c>
      <c r="M2591" t="s">
        <v>3164</v>
      </c>
      <c r="N2591" t="s">
        <v>2330</v>
      </c>
      <c r="O2591" t="s">
        <v>54</v>
      </c>
      <c r="P2591" t="s">
        <v>2331</v>
      </c>
      <c r="Q2591" t="s">
        <v>3313</v>
      </c>
      <c r="R2591" t="s">
        <v>4914</v>
      </c>
    </row>
    <row r="2592" spans="1:18" x14ac:dyDescent="0.25">
      <c r="A2592" s="28" t="str">
        <f t="shared" si="40"/>
        <v>05350719Oldham Co Pre-School4309 Brown BlvdLa GrangeKY40031</v>
      </c>
      <c r="B2592" s="29" t="s">
        <v>8225</v>
      </c>
      <c r="C2592" t="s">
        <v>3215</v>
      </c>
      <c r="D2592" t="s">
        <v>6471</v>
      </c>
      <c r="E2592" t="s">
        <v>2321</v>
      </c>
      <c r="F2592" t="s">
        <v>4910</v>
      </c>
      <c r="G2592" t="s">
        <v>2325</v>
      </c>
      <c r="H2592" t="s">
        <v>54</v>
      </c>
      <c r="I2592" t="s">
        <v>2326</v>
      </c>
      <c r="J2592" t="s">
        <v>2321</v>
      </c>
      <c r="K2592" t="s">
        <v>4909</v>
      </c>
      <c r="L2592" t="s">
        <v>6467</v>
      </c>
      <c r="M2592" t="s">
        <v>3164</v>
      </c>
      <c r="N2592" t="s">
        <v>2330</v>
      </c>
      <c r="O2592" t="s">
        <v>54</v>
      </c>
      <c r="P2592" t="s">
        <v>2331</v>
      </c>
      <c r="Q2592" t="s">
        <v>3313</v>
      </c>
      <c r="R2592" t="s">
        <v>4908</v>
      </c>
    </row>
    <row r="2593" spans="1:18" x14ac:dyDescent="0.25">
      <c r="A2593" s="28" t="str">
        <f t="shared" si="40"/>
        <v>03246538South Oldham High School5901 Veterans Memorial PkwyCrestwoodKY40014</v>
      </c>
      <c r="B2593" s="29" t="s">
        <v>8225</v>
      </c>
      <c r="C2593" t="s">
        <v>3215</v>
      </c>
      <c r="D2593" t="s">
        <v>6472</v>
      </c>
      <c r="E2593" t="s">
        <v>2321</v>
      </c>
      <c r="F2593" t="s">
        <v>4904</v>
      </c>
      <c r="G2593" t="s">
        <v>2330</v>
      </c>
      <c r="H2593" t="s">
        <v>54</v>
      </c>
      <c r="I2593" t="s">
        <v>2331</v>
      </c>
      <c r="J2593" t="s">
        <v>2321</v>
      </c>
      <c r="K2593" t="s">
        <v>4903</v>
      </c>
      <c r="L2593" t="s">
        <v>6467</v>
      </c>
      <c r="M2593" t="s">
        <v>3164</v>
      </c>
      <c r="N2593" t="s">
        <v>2330</v>
      </c>
      <c r="O2593" t="s">
        <v>54</v>
      </c>
      <c r="P2593" t="s">
        <v>2331</v>
      </c>
      <c r="Q2593" t="s">
        <v>3313</v>
      </c>
      <c r="R2593" t="s">
        <v>4902</v>
      </c>
    </row>
    <row r="2594" spans="1:18" x14ac:dyDescent="0.25">
      <c r="A2594" s="28" t="str">
        <f t="shared" si="40"/>
        <v>04357661Buckner Alternative High Sch1350 N Highway 393La GrangeKY40031</v>
      </c>
      <c r="B2594" s="29" t="s">
        <v>8225</v>
      </c>
      <c r="C2594" t="s">
        <v>3215</v>
      </c>
      <c r="D2594" t="s">
        <v>6473</v>
      </c>
      <c r="E2594" t="s">
        <v>2321</v>
      </c>
      <c r="F2594" t="s">
        <v>4897</v>
      </c>
      <c r="G2594" t="s">
        <v>2325</v>
      </c>
      <c r="H2594" t="s">
        <v>54</v>
      </c>
      <c r="I2594" t="s">
        <v>2326</v>
      </c>
      <c r="J2594" t="s">
        <v>2321</v>
      </c>
      <c r="K2594" t="s">
        <v>4896</v>
      </c>
      <c r="L2594" t="s">
        <v>6467</v>
      </c>
      <c r="M2594" t="s">
        <v>3164</v>
      </c>
      <c r="N2594" t="s">
        <v>2330</v>
      </c>
      <c r="O2594" t="s">
        <v>54</v>
      </c>
      <c r="P2594" t="s">
        <v>2331</v>
      </c>
      <c r="Q2594" t="s">
        <v>3313</v>
      </c>
      <c r="R2594" t="s">
        <v>4895</v>
      </c>
    </row>
    <row r="2595" spans="1:18" x14ac:dyDescent="0.25">
      <c r="A2595" s="28" t="str">
        <f t="shared" si="40"/>
        <v>10027404Arvin Education Center1650 Colonels DrLa GrangeKY40031</v>
      </c>
      <c r="B2595" s="29" t="s">
        <v>8225</v>
      </c>
      <c r="C2595" t="s">
        <v>3215</v>
      </c>
      <c r="D2595" t="s">
        <v>6474</v>
      </c>
      <c r="E2595" t="s">
        <v>2321</v>
      </c>
      <c r="F2595" t="s">
        <v>4901</v>
      </c>
      <c r="G2595" t="s">
        <v>2325</v>
      </c>
      <c r="H2595" t="s">
        <v>54</v>
      </c>
      <c r="I2595" t="s">
        <v>2326</v>
      </c>
      <c r="J2595" t="s">
        <v>2321</v>
      </c>
      <c r="K2595" t="s">
        <v>4900</v>
      </c>
      <c r="L2595" t="s">
        <v>6467</v>
      </c>
      <c r="M2595" t="s">
        <v>3164</v>
      </c>
      <c r="N2595" t="s">
        <v>2330</v>
      </c>
      <c r="O2595" t="s">
        <v>54</v>
      </c>
      <c r="P2595" t="s">
        <v>2331</v>
      </c>
      <c r="Q2595" t="s">
        <v>3313</v>
      </c>
      <c r="R2595" t="s">
        <v>4899</v>
      </c>
    </row>
    <row r="2596" spans="1:18" x14ac:dyDescent="0.25">
      <c r="A2596" s="28" t="str">
        <f t="shared" si="40"/>
        <v>05264988North Oldham High School1815 S Highway 1793GoshenKY40026</v>
      </c>
      <c r="B2596" s="29" t="s">
        <v>8225</v>
      </c>
      <c r="C2596" t="s">
        <v>3215</v>
      </c>
      <c r="D2596" t="s">
        <v>6475</v>
      </c>
      <c r="E2596" t="s">
        <v>2321</v>
      </c>
      <c r="F2596" t="s">
        <v>4891</v>
      </c>
      <c r="G2596" t="s">
        <v>12</v>
      </c>
      <c r="H2596" t="s">
        <v>54</v>
      </c>
      <c r="I2596" t="s">
        <v>2344</v>
      </c>
      <c r="J2596" t="s">
        <v>2321</v>
      </c>
      <c r="K2596" t="s">
        <v>4890</v>
      </c>
      <c r="L2596" t="s">
        <v>6467</v>
      </c>
      <c r="M2596" t="s">
        <v>3164</v>
      </c>
      <c r="N2596" t="s">
        <v>2330</v>
      </c>
      <c r="O2596" t="s">
        <v>54</v>
      </c>
      <c r="P2596" t="s">
        <v>2331</v>
      </c>
      <c r="Q2596" t="s">
        <v>3313</v>
      </c>
      <c r="R2596" t="s">
        <v>4889</v>
      </c>
    </row>
    <row r="2597" spans="1:18" x14ac:dyDescent="0.25">
      <c r="A2597" s="28" t="str">
        <f t="shared" si="40"/>
        <v>00394631Oldham Co School District6165 W Highway 146CrestwoodKY40014</v>
      </c>
      <c r="B2597" s="29" t="s">
        <v>8225</v>
      </c>
      <c r="C2597" t="s">
        <v>3215</v>
      </c>
      <c r="D2597" t="s">
        <v>6476</v>
      </c>
      <c r="E2597" t="s">
        <v>2321</v>
      </c>
      <c r="F2597" t="s">
        <v>3164</v>
      </c>
      <c r="G2597" t="s">
        <v>2330</v>
      </c>
      <c r="H2597" t="s">
        <v>54</v>
      </c>
      <c r="I2597" t="s">
        <v>2331</v>
      </c>
      <c r="J2597" t="s">
        <v>2321</v>
      </c>
      <c r="K2597" t="s">
        <v>2321</v>
      </c>
      <c r="L2597" t="s">
        <v>6467</v>
      </c>
      <c r="M2597" t="s">
        <v>3164</v>
      </c>
      <c r="N2597" t="s">
        <v>2330</v>
      </c>
      <c r="O2597" t="s">
        <v>54</v>
      </c>
      <c r="P2597" t="s">
        <v>2331</v>
      </c>
      <c r="Q2597" t="s">
        <v>3313</v>
      </c>
      <c r="R2597" t="s">
        <v>2320</v>
      </c>
    </row>
    <row r="2598" spans="1:18" x14ac:dyDescent="0.25">
      <c r="A2598" s="28" t="str">
        <f t="shared" si="40"/>
        <v>00394631Oldham Co School District6165 W Highway 146CrestwoodKY40031</v>
      </c>
      <c r="B2598" s="29" t="s">
        <v>8225</v>
      </c>
      <c r="C2598" t="s">
        <v>3215</v>
      </c>
      <c r="D2598" t="s">
        <v>6477</v>
      </c>
      <c r="E2598" t="s">
        <v>2321</v>
      </c>
      <c r="F2598" t="s">
        <v>3164</v>
      </c>
      <c r="G2598" t="s">
        <v>2330</v>
      </c>
      <c r="H2598" t="s">
        <v>54</v>
      </c>
      <c r="I2598" t="s">
        <v>2326</v>
      </c>
      <c r="J2598" t="s">
        <v>2321</v>
      </c>
      <c r="K2598" t="s">
        <v>2321</v>
      </c>
      <c r="L2598" t="s">
        <v>6467</v>
      </c>
      <c r="M2598" t="s">
        <v>3164</v>
      </c>
      <c r="N2598" t="s">
        <v>2330</v>
      </c>
      <c r="O2598" t="s">
        <v>54</v>
      </c>
      <c r="P2598" t="s">
        <v>2331</v>
      </c>
      <c r="Q2598" t="s">
        <v>3313</v>
      </c>
      <c r="R2598" t="s">
        <v>2320</v>
      </c>
    </row>
    <row r="2599" spans="1:18" x14ac:dyDescent="0.25">
      <c r="A2599" s="28" t="str">
        <f t="shared" si="40"/>
        <v>00394655La Grange ES500 W Jefferson StLa GrangeKY40031</v>
      </c>
      <c r="B2599" s="29" t="s">
        <v>8225</v>
      </c>
      <c r="C2599" t="s">
        <v>3215</v>
      </c>
      <c r="D2599" t="s">
        <v>6478</v>
      </c>
      <c r="E2599" t="s">
        <v>2321</v>
      </c>
      <c r="F2599" t="s">
        <v>2348</v>
      </c>
      <c r="G2599" t="s">
        <v>2325</v>
      </c>
      <c r="H2599" t="s">
        <v>54</v>
      </c>
      <c r="I2599" t="s">
        <v>2326</v>
      </c>
      <c r="J2599" t="s">
        <v>2321</v>
      </c>
      <c r="K2599" t="s">
        <v>4917</v>
      </c>
      <c r="L2599" t="s">
        <v>6467</v>
      </c>
      <c r="M2599" t="s">
        <v>3164</v>
      </c>
      <c r="N2599" t="s">
        <v>2330</v>
      </c>
      <c r="O2599" t="s">
        <v>54</v>
      </c>
      <c r="P2599" t="s">
        <v>2331</v>
      </c>
      <c r="Q2599" t="s">
        <v>3313</v>
      </c>
      <c r="R2599" t="s">
        <v>2347</v>
      </c>
    </row>
    <row r="2600" spans="1:18" x14ac:dyDescent="0.25">
      <c r="A2600" s="28" t="str">
        <f t="shared" si="40"/>
        <v>00394643Crestwood Elementary School6500 W Highway 146CrestwoodKY40014</v>
      </c>
      <c r="B2600" s="29" t="s">
        <v>8225</v>
      </c>
      <c r="C2600" t="s">
        <v>3215</v>
      </c>
      <c r="D2600" t="s">
        <v>6479</v>
      </c>
      <c r="E2600" t="s">
        <v>2321</v>
      </c>
      <c r="F2600" t="s">
        <v>2337</v>
      </c>
      <c r="G2600" t="s">
        <v>2330</v>
      </c>
      <c r="H2600" t="s">
        <v>54</v>
      </c>
      <c r="I2600" t="s">
        <v>2331</v>
      </c>
      <c r="J2600" t="s">
        <v>2321</v>
      </c>
      <c r="K2600" t="s">
        <v>2336</v>
      </c>
      <c r="L2600" t="s">
        <v>6467</v>
      </c>
      <c r="M2600" t="s">
        <v>3164</v>
      </c>
      <c r="N2600" t="s">
        <v>2330</v>
      </c>
      <c r="O2600" t="s">
        <v>54</v>
      </c>
      <c r="P2600" t="s">
        <v>2331</v>
      </c>
      <c r="Q2600" t="s">
        <v>3313</v>
      </c>
      <c r="R2600" t="s">
        <v>2335</v>
      </c>
    </row>
    <row r="2601" spans="1:18" x14ac:dyDescent="0.25">
      <c r="A2601" s="28" t="str">
        <f t="shared" si="40"/>
        <v>02042585South Oldham Middle School6403 W Highway 146CrestwoodKY40014</v>
      </c>
      <c r="B2601" s="29" t="s">
        <v>8225</v>
      </c>
      <c r="C2601" t="s">
        <v>3215</v>
      </c>
      <c r="D2601" t="s">
        <v>6480</v>
      </c>
      <c r="E2601" t="s">
        <v>2321</v>
      </c>
      <c r="F2601" t="s">
        <v>4888</v>
      </c>
      <c r="G2601" t="s">
        <v>2330</v>
      </c>
      <c r="H2601" t="s">
        <v>54</v>
      </c>
      <c r="I2601" t="s">
        <v>2331</v>
      </c>
      <c r="J2601" t="s">
        <v>2321</v>
      </c>
      <c r="K2601" t="s">
        <v>4887</v>
      </c>
      <c r="L2601" t="s">
        <v>6467</v>
      </c>
      <c r="M2601" t="s">
        <v>3164</v>
      </c>
      <c r="N2601" t="s">
        <v>2330</v>
      </c>
      <c r="O2601" t="s">
        <v>54</v>
      </c>
      <c r="P2601" t="s">
        <v>2331</v>
      </c>
      <c r="Q2601" t="s">
        <v>3313</v>
      </c>
      <c r="R2601" t="s">
        <v>4886</v>
      </c>
    </row>
    <row r="2602" spans="1:18" x14ac:dyDescent="0.25">
      <c r="A2602" s="28" t="str">
        <f t="shared" si="40"/>
        <v>04450639North Oldham Middle School1801 S Highway 1793GoshenKY40026</v>
      </c>
      <c r="B2602" s="29" t="s">
        <v>8225</v>
      </c>
      <c r="C2602" t="s">
        <v>3215</v>
      </c>
      <c r="D2602" t="s">
        <v>6481</v>
      </c>
      <c r="E2602" t="s">
        <v>2321</v>
      </c>
      <c r="F2602" t="s">
        <v>4907</v>
      </c>
      <c r="G2602" t="s">
        <v>12</v>
      </c>
      <c r="H2602" t="s">
        <v>54</v>
      </c>
      <c r="I2602" t="s">
        <v>2344</v>
      </c>
      <c r="J2602" t="s">
        <v>2321</v>
      </c>
      <c r="K2602" t="s">
        <v>4906</v>
      </c>
      <c r="L2602" t="s">
        <v>6467</v>
      </c>
      <c r="M2602" t="s">
        <v>3164</v>
      </c>
      <c r="N2602" t="s">
        <v>2330</v>
      </c>
      <c r="O2602" t="s">
        <v>54</v>
      </c>
      <c r="P2602" t="s">
        <v>2331</v>
      </c>
      <c r="Q2602" t="s">
        <v>3313</v>
      </c>
      <c r="R2602" t="s">
        <v>4905</v>
      </c>
    </row>
    <row r="2603" spans="1:18" x14ac:dyDescent="0.25">
      <c r="A2603" s="28" t="str">
        <f t="shared" si="40"/>
        <v>10012253East Oldham Middle School1201 E Highway 22CrestwoodKY40014</v>
      </c>
      <c r="B2603" s="29" t="s">
        <v>8225</v>
      </c>
      <c r="C2603" t="s">
        <v>3215</v>
      </c>
      <c r="D2603" t="s">
        <v>6482</v>
      </c>
      <c r="E2603" t="s">
        <v>2321</v>
      </c>
      <c r="F2603" t="s">
        <v>4894</v>
      </c>
      <c r="G2603" t="s">
        <v>2330</v>
      </c>
      <c r="H2603" t="s">
        <v>54</v>
      </c>
      <c r="I2603" t="s">
        <v>2331</v>
      </c>
      <c r="J2603" t="s">
        <v>2321</v>
      </c>
      <c r="K2603" t="s">
        <v>4893</v>
      </c>
      <c r="L2603" t="s">
        <v>6467</v>
      </c>
      <c r="M2603" t="s">
        <v>3164</v>
      </c>
      <c r="N2603" t="s">
        <v>2330</v>
      </c>
      <c r="O2603" t="s">
        <v>54</v>
      </c>
      <c r="P2603" t="s">
        <v>2331</v>
      </c>
      <c r="Q2603" t="s">
        <v>3313</v>
      </c>
      <c r="R2603" t="s">
        <v>4892</v>
      </c>
    </row>
    <row r="2604" spans="1:18" x14ac:dyDescent="0.25">
      <c r="A2604" s="28" t="str">
        <f t="shared" si="40"/>
        <v>00392097Lincoln Co School District305 Danville AveStanfordKY40484</v>
      </c>
      <c r="B2604" s="29" t="s">
        <v>8225</v>
      </c>
      <c r="C2604" t="s">
        <v>3215</v>
      </c>
      <c r="D2604" t="s">
        <v>6483</v>
      </c>
      <c r="E2604" t="s">
        <v>1918</v>
      </c>
      <c r="F2604" t="s">
        <v>3139</v>
      </c>
      <c r="G2604" t="s">
        <v>1935</v>
      </c>
      <c r="H2604" t="s">
        <v>54</v>
      </c>
      <c r="I2604" t="s">
        <v>1936</v>
      </c>
      <c r="J2604" t="s">
        <v>1918</v>
      </c>
      <c r="K2604" t="s">
        <v>1918</v>
      </c>
      <c r="L2604" t="s">
        <v>6484</v>
      </c>
      <c r="M2604" t="s">
        <v>3139</v>
      </c>
      <c r="N2604" t="s">
        <v>1935</v>
      </c>
      <c r="O2604" t="s">
        <v>54</v>
      </c>
      <c r="P2604" t="s">
        <v>1936</v>
      </c>
      <c r="Q2604" t="s">
        <v>3399</v>
      </c>
      <c r="R2604" t="s">
        <v>1917</v>
      </c>
    </row>
    <row r="2605" spans="1:18" x14ac:dyDescent="0.25">
      <c r="A2605" s="28" t="str">
        <f t="shared" si="40"/>
        <v>00392188Waynesburg ES345 Ky Highway 328 WWaynesburgKY40489</v>
      </c>
      <c r="B2605" s="29" t="s">
        <v>8225</v>
      </c>
      <c r="C2605" t="s">
        <v>3215</v>
      </c>
      <c r="D2605" t="s">
        <v>6485</v>
      </c>
      <c r="E2605" t="s">
        <v>1918</v>
      </c>
      <c r="F2605" t="s">
        <v>1938</v>
      </c>
      <c r="G2605" t="s">
        <v>1924</v>
      </c>
      <c r="H2605" t="s">
        <v>54</v>
      </c>
      <c r="I2605" t="s">
        <v>1925</v>
      </c>
      <c r="J2605" t="s">
        <v>1918</v>
      </c>
      <c r="K2605" t="s">
        <v>4651</v>
      </c>
      <c r="L2605" t="s">
        <v>6484</v>
      </c>
      <c r="M2605" t="s">
        <v>3139</v>
      </c>
      <c r="N2605" t="s">
        <v>1935</v>
      </c>
      <c r="O2605" t="s">
        <v>54</v>
      </c>
      <c r="P2605" t="s">
        <v>1936</v>
      </c>
      <c r="Q2605" t="s">
        <v>3399</v>
      </c>
      <c r="R2605" t="s">
        <v>1937</v>
      </c>
    </row>
    <row r="2606" spans="1:18" x14ac:dyDescent="0.25">
      <c r="A2606" s="28" t="str">
        <f t="shared" si="40"/>
        <v>00392176Stanford ES101 Old Fort RdStanfordKY40484</v>
      </c>
      <c r="B2606" s="29" t="s">
        <v>8225</v>
      </c>
      <c r="C2606" t="s">
        <v>3215</v>
      </c>
      <c r="D2606" t="s">
        <v>6486</v>
      </c>
      <c r="E2606" t="s">
        <v>1918</v>
      </c>
      <c r="F2606" t="s">
        <v>1934</v>
      </c>
      <c r="G2606" t="s">
        <v>1935</v>
      </c>
      <c r="H2606" t="s">
        <v>54</v>
      </c>
      <c r="I2606" t="s">
        <v>1936</v>
      </c>
      <c r="J2606" t="s">
        <v>1918</v>
      </c>
      <c r="K2606" t="s">
        <v>4650</v>
      </c>
      <c r="L2606" t="s">
        <v>6484</v>
      </c>
      <c r="M2606" t="s">
        <v>3139</v>
      </c>
      <c r="N2606" t="s">
        <v>1935</v>
      </c>
      <c r="O2606" t="s">
        <v>54</v>
      </c>
      <c r="P2606" t="s">
        <v>1936</v>
      </c>
      <c r="Q2606" t="s">
        <v>3399</v>
      </c>
      <c r="R2606" t="s">
        <v>1933</v>
      </c>
    </row>
    <row r="2607" spans="1:18" x14ac:dyDescent="0.25">
      <c r="A2607" s="28" t="str">
        <f t="shared" si="40"/>
        <v>00392176Stanford ES101 Old Fort RdStanfordKY40484</v>
      </c>
      <c r="B2607" s="29" t="s">
        <v>8225</v>
      </c>
      <c r="C2607" t="s">
        <v>3215</v>
      </c>
      <c r="D2607" t="s">
        <v>6487</v>
      </c>
      <c r="E2607" t="s">
        <v>1918</v>
      </c>
      <c r="F2607" t="s">
        <v>1934</v>
      </c>
      <c r="G2607" t="s">
        <v>1935</v>
      </c>
      <c r="H2607" t="s">
        <v>54</v>
      </c>
      <c r="I2607" t="s">
        <v>1936</v>
      </c>
      <c r="J2607" t="s">
        <v>1918</v>
      </c>
      <c r="K2607" t="s">
        <v>4650</v>
      </c>
      <c r="L2607" t="s">
        <v>6484</v>
      </c>
      <c r="M2607" t="s">
        <v>3139</v>
      </c>
      <c r="N2607" t="s">
        <v>1935</v>
      </c>
      <c r="O2607" t="s">
        <v>54</v>
      </c>
      <c r="P2607" t="s">
        <v>1936</v>
      </c>
      <c r="Q2607" t="s">
        <v>3399</v>
      </c>
      <c r="R2607" t="s">
        <v>1933</v>
      </c>
    </row>
    <row r="2608" spans="1:18" x14ac:dyDescent="0.25">
      <c r="A2608" s="28" t="str">
        <f t="shared" si="40"/>
        <v>00392164McKinney ESPo Box 67Mc KinneyKY40448</v>
      </c>
      <c r="B2608" s="29" t="s">
        <v>8225</v>
      </c>
      <c r="C2608" t="s">
        <v>3215</v>
      </c>
      <c r="D2608" t="s">
        <v>6488</v>
      </c>
      <c r="E2608" t="s">
        <v>1918</v>
      </c>
      <c r="F2608" t="s">
        <v>3660</v>
      </c>
      <c r="G2608" t="s">
        <v>1931</v>
      </c>
      <c r="H2608" t="s">
        <v>54</v>
      </c>
      <c r="I2608" t="s">
        <v>1932</v>
      </c>
      <c r="J2608" t="s">
        <v>1918</v>
      </c>
      <c r="K2608" t="s">
        <v>4649</v>
      </c>
      <c r="L2608" t="s">
        <v>6484</v>
      </c>
      <c r="M2608" t="s">
        <v>3139</v>
      </c>
      <c r="N2608" t="s">
        <v>1935</v>
      </c>
      <c r="O2608" t="s">
        <v>54</v>
      </c>
      <c r="P2608" t="s">
        <v>1936</v>
      </c>
      <c r="Q2608" t="s">
        <v>3399</v>
      </c>
      <c r="R2608" t="s">
        <v>1930</v>
      </c>
    </row>
    <row r="2609" spans="1:18" x14ac:dyDescent="0.25">
      <c r="A2609" s="28" t="str">
        <f t="shared" si="40"/>
        <v>04028884Lincoln Co MS285 Education WayStanfordKY40484</v>
      </c>
      <c r="B2609" s="29" t="s">
        <v>8225</v>
      </c>
      <c r="C2609" t="s">
        <v>3215</v>
      </c>
      <c r="D2609" t="s">
        <v>6489</v>
      </c>
      <c r="E2609" t="s">
        <v>1918</v>
      </c>
      <c r="F2609" t="s">
        <v>4660</v>
      </c>
      <c r="G2609" t="s">
        <v>1935</v>
      </c>
      <c r="H2609" t="s">
        <v>54</v>
      </c>
      <c r="I2609" t="s">
        <v>1936</v>
      </c>
      <c r="J2609" t="s">
        <v>1918</v>
      </c>
      <c r="K2609" t="s">
        <v>4659</v>
      </c>
      <c r="L2609" t="s">
        <v>6484</v>
      </c>
      <c r="M2609" t="s">
        <v>3139</v>
      </c>
      <c r="N2609" t="s">
        <v>1935</v>
      </c>
      <c r="O2609" t="s">
        <v>54</v>
      </c>
      <c r="P2609" t="s">
        <v>1936</v>
      </c>
      <c r="Q2609" t="s">
        <v>3399</v>
      </c>
      <c r="R2609" t="s">
        <v>4658</v>
      </c>
    </row>
    <row r="2610" spans="1:18" x14ac:dyDescent="0.25">
      <c r="A2610" s="28" t="str">
        <f t="shared" si="40"/>
        <v>00392152Lincoln Co HS60 Education WayStanfordKY40484</v>
      </c>
      <c r="B2610" s="29" t="s">
        <v>8225</v>
      </c>
      <c r="C2610" t="s">
        <v>3215</v>
      </c>
      <c r="D2610" t="s">
        <v>6490</v>
      </c>
      <c r="E2610" t="s">
        <v>1918</v>
      </c>
      <c r="F2610" t="s">
        <v>4657</v>
      </c>
      <c r="G2610" t="s">
        <v>1935</v>
      </c>
      <c r="H2610" t="s">
        <v>54</v>
      </c>
      <c r="I2610" t="s">
        <v>1936</v>
      </c>
      <c r="J2610" t="s">
        <v>1918</v>
      </c>
      <c r="K2610" t="s">
        <v>4656</v>
      </c>
      <c r="L2610" t="s">
        <v>6484</v>
      </c>
      <c r="M2610" t="s">
        <v>3139</v>
      </c>
      <c r="N2610" t="s">
        <v>1935</v>
      </c>
      <c r="O2610" t="s">
        <v>54</v>
      </c>
      <c r="P2610" t="s">
        <v>1936</v>
      </c>
      <c r="Q2610" t="s">
        <v>3399</v>
      </c>
      <c r="R2610" t="s">
        <v>4655</v>
      </c>
    </row>
    <row r="2611" spans="1:18" x14ac:dyDescent="0.25">
      <c r="A2611" s="28" t="str">
        <f t="shared" si="40"/>
        <v>00392138Hustonville ES93 College StHustonvilleKY40437</v>
      </c>
      <c r="B2611" s="29" t="s">
        <v>8225</v>
      </c>
      <c r="C2611" t="s">
        <v>3215</v>
      </c>
      <c r="D2611" t="s">
        <v>6491</v>
      </c>
      <c r="E2611" t="s">
        <v>1918</v>
      </c>
      <c r="F2611" t="s">
        <v>1927</v>
      </c>
      <c r="G2611" t="s">
        <v>1928</v>
      </c>
      <c r="H2611" t="s">
        <v>54</v>
      </c>
      <c r="I2611" t="s">
        <v>1929</v>
      </c>
      <c r="J2611" t="s">
        <v>1918</v>
      </c>
      <c r="K2611" t="s">
        <v>4661</v>
      </c>
      <c r="L2611" t="s">
        <v>6484</v>
      </c>
      <c r="M2611" t="s">
        <v>3139</v>
      </c>
      <c r="N2611" t="s">
        <v>1935</v>
      </c>
      <c r="O2611" t="s">
        <v>54</v>
      </c>
      <c r="P2611" t="s">
        <v>1936</v>
      </c>
      <c r="Q2611" t="s">
        <v>3399</v>
      </c>
      <c r="R2611" t="s">
        <v>1926</v>
      </c>
    </row>
    <row r="2612" spans="1:18" x14ac:dyDescent="0.25">
      <c r="A2612" s="28" t="str">
        <f t="shared" si="40"/>
        <v>00392126Highland ES75 Tick Ridge RdWaynesburgKY40489</v>
      </c>
      <c r="B2612" s="29" t="s">
        <v>8225</v>
      </c>
      <c r="C2612" t="s">
        <v>3215</v>
      </c>
      <c r="D2612" t="s">
        <v>6492</v>
      </c>
      <c r="E2612" t="s">
        <v>1918</v>
      </c>
      <c r="F2612" t="s">
        <v>1923</v>
      </c>
      <c r="G2612" t="s">
        <v>1924</v>
      </c>
      <c r="H2612" t="s">
        <v>54</v>
      </c>
      <c r="I2612" t="s">
        <v>1925</v>
      </c>
      <c r="J2612" t="s">
        <v>1918</v>
      </c>
      <c r="K2612" t="s">
        <v>4290</v>
      </c>
      <c r="L2612" t="s">
        <v>6484</v>
      </c>
      <c r="M2612" t="s">
        <v>3139</v>
      </c>
      <c r="N2612" t="s">
        <v>1935</v>
      </c>
      <c r="O2612" t="s">
        <v>54</v>
      </c>
      <c r="P2612" t="s">
        <v>1936</v>
      </c>
      <c r="Q2612" t="s">
        <v>3399</v>
      </c>
      <c r="R2612" t="s">
        <v>1922</v>
      </c>
    </row>
    <row r="2613" spans="1:18" x14ac:dyDescent="0.25">
      <c r="A2613" s="28" t="str">
        <f t="shared" si="40"/>
        <v>00392114Crab Orchard ES383 Lancaster StCrab OrchardKY40419</v>
      </c>
      <c r="B2613" s="29" t="s">
        <v>8225</v>
      </c>
      <c r="C2613" t="s">
        <v>3215</v>
      </c>
      <c r="D2613" t="s">
        <v>6493</v>
      </c>
      <c r="E2613" t="s">
        <v>1918</v>
      </c>
      <c r="F2613" t="s">
        <v>4648</v>
      </c>
      <c r="G2613" t="s">
        <v>1920</v>
      </c>
      <c r="H2613" t="s">
        <v>54</v>
      </c>
      <c r="I2613" t="s">
        <v>1921</v>
      </c>
      <c r="J2613" t="s">
        <v>1918</v>
      </c>
      <c r="K2613" t="s">
        <v>4647</v>
      </c>
      <c r="L2613" t="s">
        <v>6484</v>
      </c>
      <c r="M2613" t="s">
        <v>3139</v>
      </c>
      <c r="N2613" t="s">
        <v>1935</v>
      </c>
      <c r="O2613" t="s">
        <v>54</v>
      </c>
      <c r="P2613" t="s">
        <v>1936</v>
      </c>
      <c r="Q2613" t="s">
        <v>3399</v>
      </c>
      <c r="R2613" t="s">
        <v>1919</v>
      </c>
    </row>
    <row r="2614" spans="1:18" x14ac:dyDescent="0.25">
      <c r="A2614" s="28" t="str">
        <f t="shared" si="40"/>
        <v>12037364Lincoln Co Area Technology Ctr422 Education WayStanfordKY40484</v>
      </c>
      <c r="B2614" s="29" t="s">
        <v>8225</v>
      </c>
      <c r="C2614" t="s">
        <v>3215</v>
      </c>
      <c r="D2614" t="s">
        <v>6494</v>
      </c>
      <c r="E2614" t="s">
        <v>1918</v>
      </c>
      <c r="F2614" t="s">
        <v>4654</v>
      </c>
      <c r="G2614" t="s">
        <v>1935</v>
      </c>
      <c r="H2614" t="s">
        <v>54</v>
      </c>
      <c r="I2614" t="s">
        <v>1936</v>
      </c>
      <c r="J2614" t="s">
        <v>1918</v>
      </c>
      <c r="K2614" t="s">
        <v>4653</v>
      </c>
      <c r="L2614" t="s">
        <v>6484</v>
      </c>
      <c r="M2614" t="s">
        <v>3139</v>
      </c>
      <c r="N2614" t="s">
        <v>1935</v>
      </c>
      <c r="O2614" t="s">
        <v>54</v>
      </c>
      <c r="P2614" t="s">
        <v>1936</v>
      </c>
      <c r="Q2614" t="s">
        <v>3399</v>
      </c>
      <c r="R2614" t="s">
        <v>4652</v>
      </c>
    </row>
    <row r="2615" spans="1:18" x14ac:dyDescent="0.25">
      <c r="A2615" s="28" t="str">
        <f t="shared" si="40"/>
        <v>00392097Lincoln Co School District305 Danville AveStanfordKY40484</v>
      </c>
      <c r="B2615" s="29" t="s">
        <v>8225</v>
      </c>
      <c r="C2615" t="s">
        <v>3215</v>
      </c>
      <c r="D2615" t="s">
        <v>6495</v>
      </c>
      <c r="E2615" t="s">
        <v>1918</v>
      </c>
      <c r="F2615" t="s">
        <v>3139</v>
      </c>
      <c r="G2615" t="s">
        <v>1935</v>
      </c>
      <c r="H2615" t="s">
        <v>54</v>
      </c>
      <c r="I2615" t="s">
        <v>1936</v>
      </c>
      <c r="J2615" t="s">
        <v>1918</v>
      </c>
      <c r="K2615" t="s">
        <v>1918</v>
      </c>
      <c r="L2615" t="s">
        <v>6484</v>
      </c>
      <c r="M2615" t="s">
        <v>3139</v>
      </c>
      <c r="N2615" t="s">
        <v>1935</v>
      </c>
      <c r="O2615" t="s">
        <v>54</v>
      </c>
      <c r="P2615" t="s">
        <v>1936</v>
      </c>
      <c r="Q2615" t="s">
        <v>3399</v>
      </c>
      <c r="R2615" t="s">
        <v>1917</v>
      </c>
    </row>
    <row r="2616" spans="1:18" x14ac:dyDescent="0.25">
      <c r="A2616" s="28" t="str">
        <f t="shared" si="40"/>
        <v>00392164McKinney ESPo Box 67Mc KinneyKY40448</v>
      </c>
      <c r="B2616" s="29" t="s">
        <v>8225</v>
      </c>
      <c r="C2616" t="s">
        <v>3215</v>
      </c>
      <c r="D2616" t="s">
        <v>6496</v>
      </c>
      <c r="E2616" t="s">
        <v>1918</v>
      </c>
      <c r="F2616" t="s">
        <v>3660</v>
      </c>
      <c r="G2616" t="s">
        <v>1931</v>
      </c>
      <c r="H2616" t="s">
        <v>54</v>
      </c>
      <c r="I2616" t="s">
        <v>1932</v>
      </c>
      <c r="J2616" t="s">
        <v>1918</v>
      </c>
      <c r="K2616" t="s">
        <v>4649</v>
      </c>
      <c r="L2616" t="s">
        <v>6484</v>
      </c>
      <c r="M2616" t="s">
        <v>3139</v>
      </c>
      <c r="N2616" t="s">
        <v>1935</v>
      </c>
      <c r="O2616" t="s">
        <v>54</v>
      </c>
      <c r="P2616" t="s">
        <v>1936</v>
      </c>
      <c r="Q2616" t="s">
        <v>3399</v>
      </c>
      <c r="R2616" t="s">
        <v>1930</v>
      </c>
    </row>
    <row r="2617" spans="1:18" x14ac:dyDescent="0.25">
      <c r="A2617" s="28" t="str">
        <f t="shared" si="40"/>
        <v>00392097Lincoln Co School District305 Danville AveStanfordKY40489</v>
      </c>
      <c r="B2617" s="29" t="s">
        <v>8225</v>
      </c>
      <c r="C2617" t="s">
        <v>3215</v>
      </c>
      <c r="D2617" t="s">
        <v>6497</v>
      </c>
      <c r="E2617" t="s">
        <v>1918</v>
      </c>
      <c r="F2617" t="s">
        <v>3139</v>
      </c>
      <c r="G2617" t="s">
        <v>1935</v>
      </c>
      <c r="H2617" t="s">
        <v>54</v>
      </c>
      <c r="I2617" t="s">
        <v>1925</v>
      </c>
      <c r="J2617" t="s">
        <v>1918</v>
      </c>
      <c r="K2617" t="s">
        <v>1918</v>
      </c>
      <c r="L2617" t="s">
        <v>6484</v>
      </c>
      <c r="M2617" t="s">
        <v>3139</v>
      </c>
      <c r="N2617" t="s">
        <v>1935</v>
      </c>
      <c r="O2617" t="s">
        <v>54</v>
      </c>
      <c r="P2617" t="s">
        <v>1936</v>
      </c>
      <c r="Q2617" t="s">
        <v>3399</v>
      </c>
      <c r="R2617" t="s">
        <v>1917</v>
      </c>
    </row>
    <row r="2618" spans="1:18" x14ac:dyDescent="0.25">
      <c r="A2618" s="28" t="str">
        <f t="shared" si="40"/>
        <v>00392176Stanford ES101 Old Fort RdStanfordKY40484</v>
      </c>
      <c r="B2618" s="29" t="s">
        <v>8225</v>
      </c>
      <c r="C2618" t="s">
        <v>3215</v>
      </c>
      <c r="D2618" t="s">
        <v>6498</v>
      </c>
      <c r="E2618" t="s">
        <v>1918</v>
      </c>
      <c r="F2618" t="s">
        <v>1934</v>
      </c>
      <c r="G2618" t="s">
        <v>1935</v>
      </c>
      <c r="H2618" t="s">
        <v>54</v>
      </c>
      <c r="I2618" t="s">
        <v>1936</v>
      </c>
      <c r="J2618" t="s">
        <v>1918</v>
      </c>
      <c r="K2618" t="s">
        <v>4650</v>
      </c>
      <c r="L2618" t="s">
        <v>6484</v>
      </c>
      <c r="M2618" t="s">
        <v>3139</v>
      </c>
      <c r="N2618" t="s">
        <v>1935</v>
      </c>
      <c r="O2618" t="s">
        <v>54</v>
      </c>
      <c r="P2618" t="s">
        <v>1936</v>
      </c>
      <c r="Q2618" t="s">
        <v>3399</v>
      </c>
      <c r="R2618" t="s">
        <v>1933</v>
      </c>
    </row>
    <row r="2619" spans="1:18" x14ac:dyDescent="0.25">
      <c r="A2619" s="28" t="str">
        <f t="shared" si="40"/>
        <v>04028884Lincoln Co MS285 Education WayStanfordKY40484</v>
      </c>
      <c r="B2619" s="29" t="s">
        <v>8225</v>
      </c>
      <c r="C2619" t="s">
        <v>3215</v>
      </c>
      <c r="D2619" t="s">
        <v>6499</v>
      </c>
      <c r="E2619" t="s">
        <v>1918</v>
      </c>
      <c r="F2619" t="s">
        <v>4660</v>
      </c>
      <c r="G2619" t="s">
        <v>1935</v>
      </c>
      <c r="H2619" t="s">
        <v>54</v>
      </c>
      <c r="I2619" t="s">
        <v>1936</v>
      </c>
      <c r="J2619" t="s">
        <v>1918</v>
      </c>
      <c r="K2619" t="s">
        <v>4659</v>
      </c>
      <c r="L2619" t="s">
        <v>6484</v>
      </c>
      <c r="M2619" t="s">
        <v>3139</v>
      </c>
      <c r="N2619" t="s">
        <v>1935</v>
      </c>
      <c r="O2619" t="s">
        <v>54</v>
      </c>
      <c r="P2619" t="s">
        <v>1936</v>
      </c>
      <c r="Q2619" t="s">
        <v>3399</v>
      </c>
      <c r="R2619" t="s">
        <v>4658</v>
      </c>
    </row>
    <row r="2620" spans="1:18" x14ac:dyDescent="0.25">
      <c r="A2620" s="28" t="str">
        <f t="shared" ref="A2620:A2683" si="41">R2620&amp;K2620&amp;F2620&amp;G2620&amp;H2620&amp;I2620</f>
        <v>00392097Lincoln Co School District305 Danville AveStanfordKY40484</v>
      </c>
      <c r="B2620" s="29" t="s">
        <v>8225</v>
      </c>
      <c r="C2620" t="s">
        <v>3215</v>
      </c>
      <c r="D2620" t="s">
        <v>6500</v>
      </c>
      <c r="E2620" t="s">
        <v>1918</v>
      </c>
      <c r="F2620" t="s">
        <v>3139</v>
      </c>
      <c r="G2620" t="s">
        <v>1935</v>
      </c>
      <c r="H2620" t="s">
        <v>54</v>
      </c>
      <c r="I2620" t="s">
        <v>1936</v>
      </c>
      <c r="J2620" t="s">
        <v>1918</v>
      </c>
      <c r="K2620" t="s">
        <v>1918</v>
      </c>
      <c r="L2620" t="s">
        <v>6484</v>
      </c>
      <c r="M2620" t="s">
        <v>3139</v>
      </c>
      <c r="N2620" t="s">
        <v>1935</v>
      </c>
      <c r="O2620" t="s">
        <v>54</v>
      </c>
      <c r="P2620" t="s">
        <v>1936</v>
      </c>
      <c r="Q2620" t="s">
        <v>3399</v>
      </c>
      <c r="R2620" t="s">
        <v>1917</v>
      </c>
    </row>
    <row r="2621" spans="1:18" x14ac:dyDescent="0.25">
      <c r="A2621" s="28" t="str">
        <f t="shared" si="41"/>
        <v>00392176Stanford ES101 Old Fort RdStanfordKY40484</v>
      </c>
      <c r="B2621" s="29" t="s">
        <v>8225</v>
      </c>
      <c r="C2621" t="s">
        <v>3215</v>
      </c>
      <c r="D2621" t="s">
        <v>6501</v>
      </c>
      <c r="E2621" t="s">
        <v>1918</v>
      </c>
      <c r="F2621" t="s">
        <v>1934</v>
      </c>
      <c r="G2621" t="s">
        <v>1935</v>
      </c>
      <c r="H2621" t="s">
        <v>54</v>
      </c>
      <c r="I2621" t="s">
        <v>1936</v>
      </c>
      <c r="J2621" t="s">
        <v>1918</v>
      </c>
      <c r="K2621" t="s">
        <v>4650</v>
      </c>
      <c r="L2621" t="s">
        <v>6484</v>
      </c>
      <c r="M2621" t="s">
        <v>3139</v>
      </c>
      <c r="N2621" t="s">
        <v>1935</v>
      </c>
      <c r="O2621" t="s">
        <v>54</v>
      </c>
      <c r="P2621" t="s">
        <v>1936</v>
      </c>
      <c r="Q2621" t="s">
        <v>3399</v>
      </c>
      <c r="R2621" t="s">
        <v>1933</v>
      </c>
    </row>
    <row r="2622" spans="1:18" x14ac:dyDescent="0.25">
      <c r="A2622" s="28" t="str">
        <f t="shared" si="41"/>
        <v>00378998Highland ES164 Scottie DrGlasgowKY42141</v>
      </c>
      <c r="B2622" s="29" t="s">
        <v>8225</v>
      </c>
      <c r="C2622" t="s">
        <v>3215</v>
      </c>
      <c r="D2622" t="s">
        <v>6502</v>
      </c>
      <c r="E2622" t="s">
        <v>1918</v>
      </c>
      <c r="F2622" t="s">
        <v>1033</v>
      </c>
      <c r="G2622" t="s">
        <v>134</v>
      </c>
      <c r="H2622" t="s">
        <v>54</v>
      </c>
      <c r="I2622" t="s">
        <v>135</v>
      </c>
      <c r="J2622" t="s">
        <v>1918</v>
      </c>
      <c r="K2622" t="s">
        <v>4290</v>
      </c>
      <c r="L2622" t="s">
        <v>6484</v>
      </c>
      <c r="M2622" t="s">
        <v>3139</v>
      </c>
      <c r="N2622" t="s">
        <v>1935</v>
      </c>
      <c r="O2622" t="s">
        <v>54</v>
      </c>
      <c r="P2622" t="s">
        <v>1936</v>
      </c>
      <c r="Q2622" t="s">
        <v>3399</v>
      </c>
      <c r="R2622" t="s">
        <v>1032</v>
      </c>
    </row>
    <row r="2623" spans="1:18" x14ac:dyDescent="0.25">
      <c r="A2623" s="28" t="str">
        <f t="shared" si="41"/>
        <v>00392114Crab Orchard ES383 Lancaster StCrab OrchardKY40419</v>
      </c>
      <c r="B2623" s="29" t="s">
        <v>8225</v>
      </c>
      <c r="C2623" t="s">
        <v>3215</v>
      </c>
      <c r="D2623" t="s">
        <v>6503</v>
      </c>
      <c r="E2623" t="s">
        <v>1918</v>
      </c>
      <c r="F2623" t="s">
        <v>4648</v>
      </c>
      <c r="G2623" t="s">
        <v>1920</v>
      </c>
      <c r="H2623" t="s">
        <v>54</v>
      </c>
      <c r="I2623" t="s">
        <v>1921</v>
      </c>
      <c r="J2623" t="s">
        <v>1918</v>
      </c>
      <c r="K2623" t="s">
        <v>4647</v>
      </c>
      <c r="L2623" t="s">
        <v>6484</v>
      </c>
      <c r="M2623" t="s">
        <v>3139</v>
      </c>
      <c r="N2623" t="s">
        <v>1935</v>
      </c>
      <c r="O2623" t="s">
        <v>54</v>
      </c>
      <c r="P2623" t="s">
        <v>1936</v>
      </c>
      <c r="Q2623" t="s">
        <v>3399</v>
      </c>
      <c r="R2623" t="s">
        <v>1919</v>
      </c>
    </row>
    <row r="2624" spans="1:18" x14ac:dyDescent="0.25">
      <c r="A2624" s="28" t="str">
        <f t="shared" si="41"/>
        <v>00392138Hustonville ES93 College StHustonvilleKY40437</v>
      </c>
      <c r="B2624" s="29" t="s">
        <v>8225</v>
      </c>
      <c r="C2624" t="s">
        <v>3215</v>
      </c>
      <c r="D2624" t="s">
        <v>6504</v>
      </c>
      <c r="E2624" t="s">
        <v>1918</v>
      </c>
      <c r="F2624" t="s">
        <v>1927</v>
      </c>
      <c r="G2624" t="s">
        <v>1928</v>
      </c>
      <c r="H2624" t="s">
        <v>54</v>
      </c>
      <c r="I2624" t="s">
        <v>1929</v>
      </c>
      <c r="J2624" t="s">
        <v>1918</v>
      </c>
      <c r="K2624" t="s">
        <v>4661</v>
      </c>
      <c r="L2624" t="s">
        <v>6484</v>
      </c>
      <c r="M2624" t="s">
        <v>3139</v>
      </c>
      <c r="N2624" t="s">
        <v>1935</v>
      </c>
      <c r="O2624" t="s">
        <v>54</v>
      </c>
      <c r="P2624" t="s">
        <v>1936</v>
      </c>
      <c r="Q2624" t="s">
        <v>3399</v>
      </c>
      <c r="R2624" t="s">
        <v>1926</v>
      </c>
    </row>
    <row r="2625" spans="1:18" x14ac:dyDescent="0.25">
      <c r="A2625" s="28" t="str">
        <f t="shared" si="41"/>
        <v>00392188Waynesburg ES345 Ky Highway 328 WWaynesburgKY40489</v>
      </c>
      <c r="B2625" s="29" t="s">
        <v>8225</v>
      </c>
      <c r="C2625" t="s">
        <v>3215</v>
      </c>
      <c r="D2625" t="s">
        <v>6505</v>
      </c>
      <c r="E2625" t="s">
        <v>1918</v>
      </c>
      <c r="F2625" t="s">
        <v>1938</v>
      </c>
      <c r="G2625" t="s">
        <v>1924</v>
      </c>
      <c r="H2625" t="s">
        <v>54</v>
      </c>
      <c r="I2625" t="s">
        <v>1925</v>
      </c>
      <c r="J2625" t="s">
        <v>1918</v>
      </c>
      <c r="K2625" t="s">
        <v>4651</v>
      </c>
      <c r="L2625" t="s">
        <v>6484</v>
      </c>
      <c r="M2625" t="s">
        <v>3139</v>
      </c>
      <c r="N2625" t="s">
        <v>1935</v>
      </c>
      <c r="O2625" t="s">
        <v>54</v>
      </c>
      <c r="P2625" t="s">
        <v>1936</v>
      </c>
      <c r="Q2625" t="s">
        <v>3399</v>
      </c>
      <c r="R2625" t="s">
        <v>1937</v>
      </c>
    </row>
    <row r="2626" spans="1:18" x14ac:dyDescent="0.25">
      <c r="A2626" s="28" t="str">
        <f t="shared" si="41"/>
        <v>00392176Stanford ES101 Old Fort RdStanfordKY40484</v>
      </c>
      <c r="B2626" s="29" t="s">
        <v>8225</v>
      </c>
      <c r="C2626" t="s">
        <v>3215</v>
      </c>
      <c r="D2626" t="s">
        <v>6506</v>
      </c>
      <c r="E2626" t="s">
        <v>1918</v>
      </c>
      <c r="F2626" t="s">
        <v>1934</v>
      </c>
      <c r="G2626" t="s">
        <v>1935</v>
      </c>
      <c r="H2626" t="s">
        <v>54</v>
      </c>
      <c r="I2626" t="s">
        <v>1936</v>
      </c>
      <c r="J2626" t="s">
        <v>1918</v>
      </c>
      <c r="K2626" t="s">
        <v>4650</v>
      </c>
      <c r="L2626" t="s">
        <v>6484</v>
      </c>
      <c r="M2626" t="s">
        <v>3139</v>
      </c>
      <c r="N2626" t="s">
        <v>1935</v>
      </c>
      <c r="O2626" t="s">
        <v>54</v>
      </c>
      <c r="P2626" t="s">
        <v>1936</v>
      </c>
      <c r="Q2626" t="s">
        <v>3399</v>
      </c>
      <c r="R2626" t="s">
        <v>1933</v>
      </c>
    </row>
    <row r="2627" spans="1:18" x14ac:dyDescent="0.25">
      <c r="A2627" s="28" t="str">
        <f t="shared" si="41"/>
        <v>00393340North Marshall Middle School3110 Us Highway 95Calvert CityKY42029</v>
      </c>
      <c r="B2627" s="29" t="s">
        <v>8225</v>
      </c>
      <c r="C2627" t="s">
        <v>3215</v>
      </c>
      <c r="D2627" t="s">
        <v>6507</v>
      </c>
      <c r="E2627" t="s">
        <v>4719</v>
      </c>
      <c r="F2627" t="s">
        <v>4720</v>
      </c>
      <c r="G2627" t="s">
        <v>2048</v>
      </c>
      <c r="H2627" t="s">
        <v>54</v>
      </c>
      <c r="I2627" t="s">
        <v>2049</v>
      </c>
      <c r="J2627" t="s">
        <v>2040</v>
      </c>
      <c r="K2627" t="s">
        <v>4719</v>
      </c>
      <c r="L2627" t="s">
        <v>6508</v>
      </c>
      <c r="M2627" t="s">
        <v>4720</v>
      </c>
      <c r="N2627" t="s">
        <v>2048</v>
      </c>
      <c r="O2627" t="s">
        <v>54</v>
      </c>
      <c r="P2627" t="s">
        <v>2049</v>
      </c>
      <c r="Q2627" t="s">
        <v>3266</v>
      </c>
      <c r="R2627" t="s">
        <v>4718</v>
      </c>
    </row>
    <row r="2628" spans="1:18" x14ac:dyDescent="0.25">
      <c r="A2628" s="28" t="str">
        <f t="shared" si="41"/>
        <v>00395441Pikeville Jr Sr High School120 Championship DrPikevilleKY41501</v>
      </c>
      <c r="B2628" s="29" t="s">
        <v>8225</v>
      </c>
      <c r="C2628" t="s">
        <v>3215</v>
      </c>
      <c r="D2628" t="s">
        <v>6509</v>
      </c>
      <c r="E2628" t="s">
        <v>2479</v>
      </c>
      <c r="F2628" t="s">
        <v>5009</v>
      </c>
      <c r="G2628" t="s">
        <v>2455</v>
      </c>
      <c r="H2628" t="s">
        <v>54</v>
      </c>
      <c r="I2628" t="s">
        <v>2456</v>
      </c>
      <c r="J2628" t="s">
        <v>2479</v>
      </c>
      <c r="K2628" t="s">
        <v>5008</v>
      </c>
      <c r="L2628" t="s">
        <v>6510</v>
      </c>
      <c r="M2628" t="s">
        <v>3173</v>
      </c>
      <c r="N2628" t="s">
        <v>2455</v>
      </c>
      <c r="O2628" t="s">
        <v>54</v>
      </c>
      <c r="P2628" t="s">
        <v>2456</v>
      </c>
      <c r="Q2628" t="s">
        <v>3270</v>
      </c>
      <c r="R2628" t="s">
        <v>5007</v>
      </c>
    </row>
    <row r="2629" spans="1:18" x14ac:dyDescent="0.25">
      <c r="A2629" s="28" t="str">
        <f t="shared" si="41"/>
        <v>00395427Pikeville Ind School District148 2nd StPikevilleKY41501</v>
      </c>
      <c r="B2629" s="29" t="s">
        <v>8225</v>
      </c>
      <c r="C2629" t="s">
        <v>3215</v>
      </c>
      <c r="D2629" t="s">
        <v>6511</v>
      </c>
      <c r="E2629" t="s">
        <v>2479</v>
      </c>
      <c r="F2629" t="s">
        <v>3173</v>
      </c>
      <c r="G2629" t="s">
        <v>2455</v>
      </c>
      <c r="H2629" t="s">
        <v>54</v>
      </c>
      <c r="I2629" t="s">
        <v>2456</v>
      </c>
      <c r="J2629" t="s">
        <v>2479</v>
      </c>
      <c r="K2629" t="s">
        <v>2479</v>
      </c>
      <c r="L2629" t="s">
        <v>6510</v>
      </c>
      <c r="M2629" t="s">
        <v>3173</v>
      </c>
      <c r="N2629" t="s">
        <v>2455</v>
      </c>
      <c r="O2629" t="s">
        <v>54</v>
      </c>
      <c r="P2629" t="s">
        <v>2456</v>
      </c>
      <c r="Q2629" t="s">
        <v>3270</v>
      </c>
      <c r="R2629" t="s">
        <v>2478</v>
      </c>
    </row>
    <row r="2630" spans="1:18" x14ac:dyDescent="0.25">
      <c r="A2630" s="28" t="str">
        <f t="shared" si="41"/>
        <v>00395427Pikeville Ind School District148 2nd StPikevilleKY41501</v>
      </c>
      <c r="B2630" s="29" t="s">
        <v>8225</v>
      </c>
      <c r="C2630" t="s">
        <v>3215</v>
      </c>
      <c r="D2630" t="s">
        <v>6512</v>
      </c>
      <c r="E2630" t="s">
        <v>2479</v>
      </c>
      <c r="F2630" t="s">
        <v>3173</v>
      </c>
      <c r="G2630" t="s">
        <v>2455</v>
      </c>
      <c r="H2630" t="s">
        <v>54</v>
      </c>
      <c r="I2630" t="s">
        <v>2456</v>
      </c>
      <c r="J2630" t="s">
        <v>2479</v>
      </c>
      <c r="K2630" t="s">
        <v>2479</v>
      </c>
      <c r="L2630" t="s">
        <v>6510</v>
      </c>
      <c r="M2630" t="s">
        <v>3173</v>
      </c>
      <c r="N2630" t="s">
        <v>2455</v>
      </c>
      <c r="O2630" t="s">
        <v>54</v>
      </c>
      <c r="P2630" t="s">
        <v>2456</v>
      </c>
      <c r="Q2630" t="s">
        <v>3270</v>
      </c>
      <c r="R2630" t="s">
        <v>2478</v>
      </c>
    </row>
    <row r="2631" spans="1:18" x14ac:dyDescent="0.25">
      <c r="A2631" s="28" t="str">
        <f t="shared" si="41"/>
        <v>00395427Pikeville Ind School District148 2nd StPikevilleKY41501</v>
      </c>
      <c r="B2631" s="29" t="s">
        <v>8225</v>
      </c>
      <c r="C2631" t="s">
        <v>3215</v>
      </c>
      <c r="D2631" t="s">
        <v>6513</v>
      </c>
      <c r="E2631" t="s">
        <v>2479</v>
      </c>
      <c r="F2631" t="s">
        <v>3173</v>
      </c>
      <c r="G2631" t="s">
        <v>2455</v>
      </c>
      <c r="H2631" t="s">
        <v>54</v>
      </c>
      <c r="I2631" t="s">
        <v>2456</v>
      </c>
      <c r="J2631" t="s">
        <v>2479</v>
      </c>
      <c r="K2631" t="s">
        <v>2479</v>
      </c>
      <c r="L2631" t="s">
        <v>6510</v>
      </c>
      <c r="M2631" t="s">
        <v>3173</v>
      </c>
      <c r="N2631" t="s">
        <v>2455</v>
      </c>
      <c r="O2631" t="s">
        <v>54</v>
      </c>
      <c r="P2631" t="s">
        <v>2456</v>
      </c>
      <c r="Q2631" t="s">
        <v>3270</v>
      </c>
      <c r="R2631" t="s">
        <v>2478</v>
      </c>
    </row>
    <row r="2632" spans="1:18" x14ac:dyDescent="0.25">
      <c r="A2632" s="28" t="str">
        <f t="shared" si="41"/>
        <v>00394849Hazard Middle School325 School StHazardKY41701</v>
      </c>
      <c r="B2632" s="29" t="s">
        <v>8225</v>
      </c>
      <c r="C2632" t="s">
        <v>3215</v>
      </c>
      <c r="D2632" t="s">
        <v>6514</v>
      </c>
      <c r="E2632" t="s">
        <v>1255</v>
      </c>
      <c r="F2632" t="s">
        <v>4394</v>
      </c>
      <c r="G2632" t="s">
        <v>1258</v>
      </c>
      <c r="H2632" t="s">
        <v>54</v>
      </c>
      <c r="I2632" t="s">
        <v>1259</v>
      </c>
      <c r="J2632" t="s">
        <v>1255</v>
      </c>
      <c r="K2632" t="s">
        <v>4393</v>
      </c>
      <c r="L2632" t="s">
        <v>6515</v>
      </c>
      <c r="M2632" t="s">
        <v>3121</v>
      </c>
      <c r="N2632" t="s">
        <v>1258</v>
      </c>
      <c r="O2632" t="s">
        <v>54</v>
      </c>
      <c r="P2632" t="s">
        <v>1259</v>
      </c>
      <c r="Q2632" t="s">
        <v>3220</v>
      </c>
      <c r="R2632" t="s">
        <v>4392</v>
      </c>
    </row>
    <row r="2633" spans="1:18" x14ac:dyDescent="0.25">
      <c r="A2633" s="28" t="str">
        <f t="shared" si="41"/>
        <v>00394825Hazard High School157 Bulldog LnHazardKY41701</v>
      </c>
      <c r="B2633" s="29" t="s">
        <v>8225</v>
      </c>
      <c r="C2633" t="s">
        <v>3215</v>
      </c>
      <c r="D2633" t="s">
        <v>6516</v>
      </c>
      <c r="E2633" t="s">
        <v>1255</v>
      </c>
      <c r="F2633" t="s">
        <v>4398</v>
      </c>
      <c r="G2633" t="s">
        <v>1258</v>
      </c>
      <c r="H2633" t="s">
        <v>54</v>
      </c>
      <c r="I2633" t="s">
        <v>1259</v>
      </c>
      <c r="J2633" t="s">
        <v>1255</v>
      </c>
      <c r="K2633" t="s">
        <v>4397</v>
      </c>
      <c r="L2633" t="s">
        <v>6515</v>
      </c>
      <c r="M2633" t="s">
        <v>3121</v>
      </c>
      <c r="N2633" t="s">
        <v>1258</v>
      </c>
      <c r="O2633" t="s">
        <v>54</v>
      </c>
      <c r="P2633" t="s">
        <v>1259</v>
      </c>
      <c r="Q2633" t="s">
        <v>3220</v>
      </c>
      <c r="R2633" t="s">
        <v>4396</v>
      </c>
    </row>
    <row r="2634" spans="1:18" x14ac:dyDescent="0.25">
      <c r="A2634" s="28" t="str">
        <f t="shared" si="41"/>
        <v>00394813Hazard Ind School District705 Main StHazardKY41701</v>
      </c>
      <c r="B2634" s="29" t="s">
        <v>8225</v>
      </c>
      <c r="C2634" t="s">
        <v>3215</v>
      </c>
      <c r="D2634" t="s">
        <v>6517</v>
      </c>
      <c r="E2634" t="s">
        <v>1255</v>
      </c>
      <c r="F2634" t="s">
        <v>3121</v>
      </c>
      <c r="G2634" t="s">
        <v>1258</v>
      </c>
      <c r="H2634" t="s">
        <v>54</v>
      </c>
      <c r="I2634" t="s">
        <v>1259</v>
      </c>
      <c r="J2634" t="s">
        <v>1255</v>
      </c>
      <c r="K2634" t="s">
        <v>1255</v>
      </c>
      <c r="L2634" t="s">
        <v>6515</v>
      </c>
      <c r="M2634" t="s">
        <v>3121</v>
      </c>
      <c r="N2634" t="s">
        <v>1258</v>
      </c>
      <c r="O2634" t="s">
        <v>54</v>
      </c>
      <c r="P2634" t="s">
        <v>1259</v>
      </c>
      <c r="Q2634" t="s">
        <v>3220</v>
      </c>
      <c r="R2634" t="s">
        <v>1254</v>
      </c>
    </row>
    <row r="2635" spans="1:18" x14ac:dyDescent="0.25">
      <c r="A2635" s="28" t="str">
        <f t="shared" si="41"/>
        <v>00394813Hazard Ind School District705 Main StHazardKY41701</v>
      </c>
      <c r="B2635" s="29" t="s">
        <v>8225</v>
      </c>
      <c r="C2635" t="s">
        <v>3215</v>
      </c>
      <c r="D2635" t="s">
        <v>6518</v>
      </c>
      <c r="E2635" t="s">
        <v>1255</v>
      </c>
      <c r="F2635" t="s">
        <v>3121</v>
      </c>
      <c r="G2635" t="s">
        <v>1258</v>
      </c>
      <c r="H2635" t="s">
        <v>54</v>
      </c>
      <c r="I2635" t="s">
        <v>1259</v>
      </c>
      <c r="J2635" t="s">
        <v>1255</v>
      </c>
      <c r="K2635" t="s">
        <v>1255</v>
      </c>
      <c r="L2635" t="s">
        <v>6515</v>
      </c>
      <c r="M2635" t="s">
        <v>3121</v>
      </c>
      <c r="N2635" t="s">
        <v>1258</v>
      </c>
      <c r="O2635" t="s">
        <v>54</v>
      </c>
      <c r="P2635" t="s">
        <v>1259</v>
      </c>
      <c r="Q2635" t="s">
        <v>3220</v>
      </c>
      <c r="R2635" t="s">
        <v>1254</v>
      </c>
    </row>
    <row r="2636" spans="1:18" x14ac:dyDescent="0.25">
      <c r="A2636" s="28" t="str">
        <f t="shared" si="41"/>
        <v>00394813Hazard Ind School District705 Main StHazardKY41701</v>
      </c>
      <c r="B2636" s="29" t="s">
        <v>8225</v>
      </c>
      <c r="C2636" t="s">
        <v>3215</v>
      </c>
      <c r="D2636" t="s">
        <v>6519</v>
      </c>
      <c r="E2636" t="s">
        <v>1255</v>
      </c>
      <c r="F2636" t="s">
        <v>3121</v>
      </c>
      <c r="G2636" t="s">
        <v>1258</v>
      </c>
      <c r="H2636" t="s">
        <v>54</v>
      </c>
      <c r="I2636" t="s">
        <v>1259</v>
      </c>
      <c r="J2636" t="s">
        <v>1255</v>
      </c>
      <c r="K2636" t="s">
        <v>1255</v>
      </c>
      <c r="L2636" t="s">
        <v>6515</v>
      </c>
      <c r="M2636" t="s">
        <v>3121</v>
      </c>
      <c r="N2636" t="s">
        <v>1258</v>
      </c>
      <c r="O2636" t="s">
        <v>54</v>
      </c>
      <c r="P2636" t="s">
        <v>1259</v>
      </c>
      <c r="Q2636" t="s">
        <v>3220</v>
      </c>
      <c r="R2636" t="s">
        <v>1254</v>
      </c>
    </row>
    <row r="2637" spans="1:18" x14ac:dyDescent="0.25">
      <c r="A2637" s="28" t="str">
        <f t="shared" si="41"/>
        <v>00394851Roy G Eversole ES601 Broadway StHazardKY41701</v>
      </c>
      <c r="B2637" s="29" t="s">
        <v>8225</v>
      </c>
      <c r="C2637" t="s">
        <v>3215</v>
      </c>
      <c r="D2637" t="s">
        <v>6520</v>
      </c>
      <c r="E2637" t="s">
        <v>1255</v>
      </c>
      <c r="F2637" t="s">
        <v>1257</v>
      </c>
      <c r="G2637" t="s">
        <v>1258</v>
      </c>
      <c r="H2637" t="s">
        <v>54</v>
      </c>
      <c r="I2637" t="s">
        <v>1259</v>
      </c>
      <c r="J2637" t="s">
        <v>1255</v>
      </c>
      <c r="K2637" t="s">
        <v>4395</v>
      </c>
      <c r="L2637" t="s">
        <v>6515</v>
      </c>
      <c r="M2637" t="s">
        <v>3121</v>
      </c>
      <c r="N2637" t="s">
        <v>1258</v>
      </c>
      <c r="O2637" t="s">
        <v>54</v>
      </c>
      <c r="P2637" t="s">
        <v>1259</v>
      </c>
      <c r="Q2637" t="s">
        <v>3220</v>
      </c>
      <c r="R2637" t="s">
        <v>1256</v>
      </c>
    </row>
    <row r="2638" spans="1:18" x14ac:dyDescent="0.25">
      <c r="A2638" s="28" t="str">
        <f t="shared" si="41"/>
        <v>10012954Taylorsville Elementary School420 Highview DrTaylorsvilleKY40071</v>
      </c>
      <c r="B2638" s="29" t="s">
        <v>8225</v>
      </c>
      <c r="C2638" t="s">
        <v>3215</v>
      </c>
      <c r="D2638" t="s">
        <v>6521</v>
      </c>
      <c r="E2638" t="s">
        <v>2677</v>
      </c>
      <c r="F2638" t="s">
        <v>3794</v>
      </c>
      <c r="G2638" t="s">
        <v>2681</v>
      </c>
      <c r="H2638" t="s">
        <v>54</v>
      </c>
      <c r="I2638" t="s">
        <v>2682</v>
      </c>
      <c r="J2638" t="s">
        <v>2677</v>
      </c>
      <c r="K2638" t="s">
        <v>2684</v>
      </c>
      <c r="L2638" t="s">
        <v>6522</v>
      </c>
      <c r="M2638" t="s">
        <v>3184</v>
      </c>
      <c r="N2638" t="s">
        <v>2681</v>
      </c>
      <c r="O2638" t="s">
        <v>54</v>
      </c>
      <c r="P2638" t="s">
        <v>2682</v>
      </c>
      <c r="Q2638" t="s">
        <v>3769</v>
      </c>
      <c r="R2638" t="s">
        <v>2683</v>
      </c>
    </row>
    <row r="2639" spans="1:18" x14ac:dyDescent="0.25">
      <c r="A2639" s="28" t="str">
        <f t="shared" si="41"/>
        <v>05277155Hillview Academy404 Main CrossTaylorsvilleKY40071</v>
      </c>
      <c r="B2639" s="29" t="s">
        <v>8225</v>
      </c>
      <c r="C2639" t="s">
        <v>3215</v>
      </c>
      <c r="D2639" t="s">
        <v>6523</v>
      </c>
      <c r="E2639" t="s">
        <v>2677</v>
      </c>
      <c r="F2639" t="s">
        <v>5141</v>
      </c>
      <c r="G2639" t="s">
        <v>2681</v>
      </c>
      <c r="H2639" t="s">
        <v>54</v>
      </c>
      <c r="I2639" t="s">
        <v>2682</v>
      </c>
      <c r="J2639" t="s">
        <v>2677</v>
      </c>
      <c r="K2639" t="s">
        <v>5140</v>
      </c>
      <c r="L2639" t="s">
        <v>6522</v>
      </c>
      <c r="M2639" t="s">
        <v>3184</v>
      </c>
      <c r="N2639" t="s">
        <v>2681</v>
      </c>
      <c r="O2639" t="s">
        <v>54</v>
      </c>
      <c r="P2639" t="s">
        <v>2682</v>
      </c>
      <c r="Q2639" t="s">
        <v>3769</v>
      </c>
      <c r="R2639" t="s">
        <v>5139</v>
      </c>
    </row>
    <row r="2640" spans="1:18" x14ac:dyDescent="0.25">
      <c r="A2640" s="28" t="str">
        <f t="shared" si="41"/>
        <v>01485922Spencer Co High School520 Taylorsville RdTaylorsvilleKY40071</v>
      </c>
      <c r="B2640" s="29" t="s">
        <v>8225</v>
      </c>
      <c r="C2640" t="s">
        <v>3215</v>
      </c>
      <c r="D2640" t="s">
        <v>6524</v>
      </c>
      <c r="E2640" t="s">
        <v>2677</v>
      </c>
      <c r="F2640" t="s">
        <v>5138</v>
      </c>
      <c r="G2640" t="s">
        <v>2681</v>
      </c>
      <c r="H2640" t="s">
        <v>54</v>
      </c>
      <c r="I2640" t="s">
        <v>2682</v>
      </c>
      <c r="J2640" t="s">
        <v>2677</v>
      </c>
      <c r="K2640" t="s">
        <v>5137</v>
      </c>
      <c r="L2640" t="s">
        <v>6522</v>
      </c>
      <c r="M2640" t="s">
        <v>3184</v>
      </c>
      <c r="N2640" t="s">
        <v>2681</v>
      </c>
      <c r="O2640" t="s">
        <v>54</v>
      </c>
      <c r="P2640" t="s">
        <v>2682</v>
      </c>
      <c r="Q2640" t="s">
        <v>3769</v>
      </c>
      <c r="R2640" t="s">
        <v>5136</v>
      </c>
    </row>
    <row r="2641" spans="1:18" x14ac:dyDescent="0.25">
      <c r="A2641" s="28" t="str">
        <f t="shared" si="41"/>
        <v>00396380Spencer Co School District207 W Main StTaylorsvilleKY40071</v>
      </c>
      <c r="B2641" s="29" t="s">
        <v>8225</v>
      </c>
      <c r="C2641" t="s">
        <v>3215</v>
      </c>
      <c r="D2641" t="s">
        <v>6525</v>
      </c>
      <c r="E2641" t="s">
        <v>2677</v>
      </c>
      <c r="F2641" t="s">
        <v>3184</v>
      </c>
      <c r="G2641" t="s">
        <v>2681</v>
      </c>
      <c r="H2641" t="s">
        <v>54</v>
      </c>
      <c r="I2641" t="s">
        <v>2682</v>
      </c>
      <c r="J2641" t="s">
        <v>2677</v>
      </c>
      <c r="K2641" t="s">
        <v>2677</v>
      </c>
      <c r="L2641" t="s">
        <v>6522</v>
      </c>
      <c r="M2641" t="s">
        <v>3184</v>
      </c>
      <c r="N2641" t="s">
        <v>2681</v>
      </c>
      <c r="O2641" t="s">
        <v>54</v>
      </c>
      <c r="P2641" t="s">
        <v>2682</v>
      </c>
      <c r="Q2641" t="s">
        <v>3769</v>
      </c>
      <c r="R2641" t="s">
        <v>2676</v>
      </c>
    </row>
    <row r="2642" spans="1:18" x14ac:dyDescent="0.25">
      <c r="A2642" s="28" t="str">
        <f t="shared" si="41"/>
        <v>00396380Spencer Co School District207 W Main StTaylorsvilleKY40071</v>
      </c>
      <c r="B2642" s="29" t="s">
        <v>8225</v>
      </c>
      <c r="C2642" t="s">
        <v>3215</v>
      </c>
      <c r="D2642" t="s">
        <v>6526</v>
      </c>
      <c r="E2642" t="s">
        <v>2677</v>
      </c>
      <c r="F2642" t="s">
        <v>3184</v>
      </c>
      <c r="G2642" t="s">
        <v>2681</v>
      </c>
      <c r="H2642" t="s">
        <v>54</v>
      </c>
      <c r="I2642" t="s">
        <v>2682</v>
      </c>
      <c r="J2642" t="s">
        <v>2677</v>
      </c>
      <c r="K2642" t="s">
        <v>2677</v>
      </c>
      <c r="L2642" t="s">
        <v>6522</v>
      </c>
      <c r="M2642" t="s">
        <v>3184</v>
      </c>
      <c r="N2642" t="s">
        <v>2681</v>
      </c>
      <c r="O2642" t="s">
        <v>54</v>
      </c>
      <c r="P2642" t="s">
        <v>2682</v>
      </c>
      <c r="Q2642" t="s">
        <v>3769</v>
      </c>
      <c r="R2642" t="s">
        <v>2676</v>
      </c>
    </row>
    <row r="2643" spans="1:18" x14ac:dyDescent="0.25">
      <c r="A2643" s="28" t="str">
        <f t="shared" si="41"/>
        <v>00396380Spencer Co School District207 W Main StTaylorsvilleKY40071</v>
      </c>
      <c r="B2643" s="29" t="s">
        <v>8225</v>
      </c>
      <c r="C2643" t="s">
        <v>3215</v>
      </c>
      <c r="D2643" t="s">
        <v>6527</v>
      </c>
      <c r="E2643" t="s">
        <v>2677</v>
      </c>
      <c r="F2643" t="s">
        <v>3184</v>
      </c>
      <c r="G2643" t="s">
        <v>2681</v>
      </c>
      <c r="H2643" t="s">
        <v>54</v>
      </c>
      <c r="I2643" t="s">
        <v>2682</v>
      </c>
      <c r="J2643" t="s">
        <v>2677</v>
      </c>
      <c r="K2643" t="s">
        <v>2677</v>
      </c>
      <c r="L2643" t="s">
        <v>6522</v>
      </c>
      <c r="M2643" t="s">
        <v>3184</v>
      </c>
      <c r="N2643" t="s">
        <v>2681</v>
      </c>
      <c r="O2643" t="s">
        <v>54</v>
      </c>
      <c r="P2643" t="s">
        <v>2682</v>
      </c>
      <c r="Q2643" t="s">
        <v>3769</v>
      </c>
      <c r="R2643" t="s">
        <v>2676</v>
      </c>
    </row>
    <row r="2644" spans="1:18" x14ac:dyDescent="0.25">
      <c r="A2644" s="28" t="str">
        <f t="shared" si="41"/>
        <v>00396380Spencer Co School District207 W Main StTaylorsvilleKY40071</v>
      </c>
      <c r="B2644" s="29" t="s">
        <v>8225</v>
      </c>
      <c r="C2644" t="s">
        <v>3215</v>
      </c>
      <c r="D2644" t="s">
        <v>6528</v>
      </c>
      <c r="E2644" t="s">
        <v>2677</v>
      </c>
      <c r="F2644" t="s">
        <v>3184</v>
      </c>
      <c r="G2644" t="s">
        <v>2681</v>
      </c>
      <c r="H2644" t="s">
        <v>54</v>
      </c>
      <c r="I2644" t="s">
        <v>2682</v>
      </c>
      <c r="J2644" t="s">
        <v>2677</v>
      </c>
      <c r="K2644" t="s">
        <v>2677</v>
      </c>
      <c r="L2644" t="s">
        <v>6522</v>
      </c>
      <c r="M2644" t="s">
        <v>3184</v>
      </c>
      <c r="N2644" t="s">
        <v>2681</v>
      </c>
      <c r="O2644" t="s">
        <v>54</v>
      </c>
      <c r="P2644" t="s">
        <v>2682</v>
      </c>
      <c r="Q2644" t="s">
        <v>3769</v>
      </c>
      <c r="R2644" t="s">
        <v>2676</v>
      </c>
    </row>
    <row r="2645" spans="1:18" x14ac:dyDescent="0.25">
      <c r="A2645" s="28" t="str">
        <f t="shared" si="41"/>
        <v>00396407Spencer Co Elementary School1265 Mount Washington RdTaylorsvilleKY40071</v>
      </c>
      <c r="B2645" s="29" t="s">
        <v>8225</v>
      </c>
      <c r="C2645" t="s">
        <v>3215</v>
      </c>
      <c r="D2645" t="s">
        <v>6529</v>
      </c>
      <c r="E2645" t="s">
        <v>2677</v>
      </c>
      <c r="F2645" t="s">
        <v>2680</v>
      </c>
      <c r="G2645" t="s">
        <v>2681</v>
      </c>
      <c r="H2645" t="s">
        <v>54</v>
      </c>
      <c r="I2645" t="s">
        <v>2682</v>
      </c>
      <c r="J2645" t="s">
        <v>2677</v>
      </c>
      <c r="K2645" t="s">
        <v>2679</v>
      </c>
      <c r="L2645" t="s">
        <v>6522</v>
      </c>
      <c r="M2645" t="s">
        <v>3184</v>
      </c>
      <c r="N2645" t="s">
        <v>2681</v>
      </c>
      <c r="O2645" t="s">
        <v>54</v>
      </c>
      <c r="P2645" t="s">
        <v>2682</v>
      </c>
      <c r="Q2645" t="s">
        <v>3769</v>
      </c>
      <c r="R2645" t="s">
        <v>2678</v>
      </c>
    </row>
    <row r="2646" spans="1:18" x14ac:dyDescent="0.25">
      <c r="A2646" s="28" t="str">
        <f t="shared" si="41"/>
        <v>04912479Spencer Co Middle School1263 Mount Washington RdTaylorsvilleKY40071</v>
      </c>
      <c r="B2646" s="29" t="s">
        <v>8225</v>
      </c>
      <c r="C2646" t="s">
        <v>3215</v>
      </c>
      <c r="D2646" t="s">
        <v>6530</v>
      </c>
      <c r="E2646" t="s">
        <v>2677</v>
      </c>
      <c r="F2646" t="s">
        <v>3771</v>
      </c>
      <c r="G2646" t="s">
        <v>2681</v>
      </c>
      <c r="H2646" t="s">
        <v>54</v>
      </c>
      <c r="I2646" t="s">
        <v>2682</v>
      </c>
      <c r="J2646" t="s">
        <v>2677</v>
      </c>
      <c r="K2646" t="s">
        <v>3770</v>
      </c>
      <c r="L2646" t="s">
        <v>6522</v>
      </c>
      <c r="M2646" t="s">
        <v>3184</v>
      </c>
      <c r="N2646" t="s">
        <v>2681</v>
      </c>
      <c r="O2646" t="s">
        <v>54</v>
      </c>
      <c r="P2646" t="s">
        <v>2682</v>
      </c>
      <c r="Q2646" t="s">
        <v>3769</v>
      </c>
      <c r="R2646" t="s">
        <v>3772</v>
      </c>
    </row>
    <row r="2647" spans="1:18" x14ac:dyDescent="0.25">
      <c r="A2647" s="28" t="str">
        <f t="shared" si="41"/>
        <v>10012954Taylorsville Elementary School420 Highview DrTaylorsvilleKY40071</v>
      </c>
      <c r="B2647" s="29" t="s">
        <v>8225</v>
      </c>
      <c r="C2647" t="s">
        <v>3215</v>
      </c>
      <c r="D2647" t="s">
        <v>6531</v>
      </c>
      <c r="E2647" t="s">
        <v>2677</v>
      </c>
      <c r="F2647" t="s">
        <v>3794</v>
      </c>
      <c r="G2647" t="s">
        <v>2681</v>
      </c>
      <c r="H2647" t="s">
        <v>54</v>
      </c>
      <c r="I2647" t="s">
        <v>2682</v>
      </c>
      <c r="J2647" t="s">
        <v>2677</v>
      </c>
      <c r="K2647" t="s">
        <v>2684</v>
      </c>
      <c r="L2647" t="s">
        <v>6522</v>
      </c>
      <c r="M2647" t="s">
        <v>3184</v>
      </c>
      <c r="N2647" t="s">
        <v>2681</v>
      </c>
      <c r="O2647" t="s">
        <v>54</v>
      </c>
      <c r="P2647" t="s">
        <v>2682</v>
      </c>
      <c r="Q2647" t="s">
        <v>3769</v>
      </c>
      <c r="R2647" t="s">
        <v>2683</v>
      </c>
    </row>
    <row r="2648" spans="1:18" x14ac:dyDescent="0.25">
      <c r="A2648" s="28" t="str">
        <f t="shared" si="41"/>
        <v>11554058Spencer Co Pre-School110 Reasor AveTaylorsvilleKY40071</v>
      </c>
      <c r="B2648" s="29" t="s">
        <v>8225</v>
      </c>
      <c r="C2648" t="s">
        <v>3215</v>
      </c>
      <c r="D2648" t="s">
        <v>6532</v>
      </c>
      <c r="E2648" t="s">
        <v>2677</v>
      </c>
      <c r="F2648" t="s">
        <v>5144</v>
      </c>
      <c r="G2648" t="s">
        <v>2681</v>
      </c>
      <c r="H2648" t="s">
        <v>54</v>
      </c>
      <c r="I2648" t="s">
        <v>2682</v>
      </c>
      <c r="J2648" t="s">
        <v>2677</v>
      </c>
      <c r="K2648" t="s">
        <v>5143</v>
      </c>
      <c r="L2648" t="s">
        <v>6522</v>
      </c>
      <c r="M2648" t="s">
        <v>3184</v>
      </c>
      <c r="N2648" t="s">
        <v>2681</v>
      </c>
      <c r="O2648" t="s">
        <v>54</v>
      </c>
      <c r="P2648" t="s">
        <v>2682</v>
      </c>
      <c r="Q2648" t="s">
        <v>3769</v>
      </c>
      <c r="R2648" t="s">
        <v>5142</v>
      </c>
    </row>
    <row r="2649" spans="1:18" x14ac:dyDescent="0.25">
      <c r="A2649" s="28" t="str">
        <f t="shared" si="41"/>
        <v>00396615Trigg Co Middle School206 Lafayette StCadizKY42211</v>
      </c>
      <c r="B2649" s="29" t="s">
        <v>8225</v>
      </c>
      <c r="C2649" t="s">
        <v>3215</v>
      </c>
      <c r="D2649" t="s">
        <v>6533</v>
      </c>
      <c r="E2649" t="s">
        <v>2703</v>
      </c>
      <c r="F2649" t="s">
        <v>3806</v>
      </c>
      <c r="G2649" t="s">
        <v>2707</v>
      </c>
      <c r="H2649" t="s">
        <v>54</v>
      </c>
      <c r="I2649" t="s">
        <v>2708</v>
      </c>
      <c r="J2649" t="s">
        <v>2703</v>
      </c>
      <c r="K2649" t="s">
        <v>3805</v>
      </c>
      <c r="L2649" t="s">
        <v>6534</v>
      </c>
      <c r="M2649" t="s">
        <v>3187</v>
      </c>
      <c r="N2649" t="s">
        <v>2707</v>
      </c>
      <c r="O2649" t="s">
        <v>54</v>
      </c>
      <c r="P2649" t="s">
        <v>2708</v>
      </c>
      <c r="Q2649" t="s">
        <v>3803</v>
      </c>
      <c r="R2649" t="s">
        <v>3807</v>
      </c>
    </row>
    <row r="2650" spans="1:18" x14ac:dyDescent="0.25">
      <c r="A2650" s="28" t="str">
        <f t="shared" si="41"/>
        <v>11073080Trigg Co Intermediate School205 Main StCadizKY42211</v>
      </c>
      <c r="B2650" s="29" t="s">
        <v>8225</v>
      </c>
      <c r="C2650" t="s">
        <v>3215</v>
      </c>
      <c r="D2650" t="s">
        <v>6535</v>
      </c>
      <c r="E2650" t="s">
        <v>2703</v>
      </c>
      <c r="F2650" t="s">
        <v>2706</v>
      </c>
      <c r="G2650" t="s">
        <v>2707</v>
      </c>
      <c r="H2650" t="s">
        <v>54</v>
      </c>
      <c r="I2650" t="s">
        <v>2708</v>
      </c>
      <c r="J2650" t="s">
        <v>2703</v>
      </c>
      <c r="K2650" t="s">
        <v>5161</v>
      </c>
      <c r="L2650" t="s">
        <v>6534</v>
      </c>
      <c r="M2650" t="s">
        <v>3187</v>
      </c>
      <c r="N2650" t="s">
        <v>2707</v>
      </c>
      <c r="O2650" t="s">
        <v>54</v>
      </c>
      <c r="P2650" t="s">
        <v>2708</v>
      </c>
      <c r="Q2650" t="s">
        <v>3803</v>
      </c>
      <c r="R2650" t="s">
        <v>5160</v>
      </c>
    </row>
    <row r="2651" spans="1:18" x14ac:dyDescent="0.25">
      <c r="A2651" s="28" t="str">
        <f t="shared" si="41"/>
        <v>00396603Trigg Co High School203 Main StCadizKY42211</v>
      </c>
      <c r="B2651" s="29" t="s">
        <v>8225</v>
      </c>
      <c r="C2651" t="s">
        <v>3215</v>
      </c>
      <c r="D2651" t="s">
        <v>6536</v>
      </c>
      <c r="E2651" t="s">
        <v>2703</v>
      </c>
      <c r="F2651" t="s">
        <v>5159</v>
      </c>
      <c r="G2651" t="s">
        <v>2707</v>
      </c>
      <c r="H2651" t="s">
        <v>54</v>
      </c>
      <c r="I2651" t="s">
        <v>2708</v>
      </c>
      <c r="J2651" t="s">
        <v>2703</v>
      </c>
      <c r="K2651" t="s">
        <v>5158</v>
      </c>
      <c r="L2651" t="s">
        <v>6534</v>
      </c>
      <c r="M2651" t="s">
        <v>3187</v>
      </c>
      <c r="N2651" t="s">
        <v>2707</v>
      </c>
      <c r="O2651" t="s">
        <v>54</v>
      </c>
      <c r="P2651" t="s">
        <v>2708</v>
      </c>
      <c r="Q2651" t="s">
        <v>3803</v>
      </c>
      <c r="R2651" t="s">
        <v>5157</v>
      </c>
    </row>
    <row r="2652" spans="1:18" x14ac:dyDescent="0.25">
      <c r="A2652" s="28" t="str">
        <f t="shared" si="41"/>
        <v>00396586Trigg Co School District202 Main StCadizKY42211</v>
      </c>
      <c r="B2652" s="29" t="s">
        <v>8225</v>
      </c>
      <c r="C2652" t="s">
        <v>3215</v>
      </c>
      <c r="D2652" t="s">
        <v>6537</v>
      </c>
      <c r="E2652" t="s">
        <v>2703</v>
      </c>
      <c r="F2652" t="s">
        <v>3187</v>
      </c>
      <c r="G2652" t="s">
        <v>2707</v>
      </c>
      <c r="H2652" t="s">
        <v>54</v>
      </c>
      <c r="I2652" t="s">
        <v>2708</v>
      </c>
      <c r="J2652" t="s">
        <v>2703</v>
      </c>
      <c r="K2652" t="s">
        <v>2703</v>
      </c>
      <c r="L2652" t="s">
        <v>6534</v>
      </c>
      <c r="M2652" t="s">
        <v>3187</v>
      </c>
      <c r="N2652" t="s">
        <v>2707</v>
      </c>
      <c r="O2652" t="s">
        <v>54</v>
      </c>
      <c r="P2652" t="s">
        <v>2708</v>
      </c>
      <c r="Q2652" t="s">
        <v>3803</v>
      </c>
      <c r="R2652" t="s">
        <v>2702</v>
      </c>
    </row>
    <row r="2653" spans="1:18" x14ac:dyDescent="0.25">
      <c r="A2653" s="28" t="str">
        <f t="shared" si="41"/>
        <v>00396586Trigg Co School District202 Main StCadizKY42211</v>
      </c>
      <c r="B2653" s="29" t="s">
        <v>8225</v>
      </c>
      <c r="C2653" t="s">
        <v>3215</v>
      </c>
      <c r="D2653" t="s">
        <v>6538</v>
      </c>
      <c r="E2653" t="s">
        <v>2703</v>
      </c>
      <c r="F2653" t="s">
        <v>3187</v>
      </c>
      <c r="G2653" t="s">
        <v>2707</v>
      </c>
      <c r="H2653" t="s">
        <v>54</v>
      </c>
      <c r="I2653" t="s">
        <v>2708</v>
      </c>
      <c r="J2653" t="s">
        <v>2703</v>
      </c>
      <c r="K2653" t="s">
        <v>2703</v>
      </c>
      <c r="L2653" t="s">
        <v>6534</v>
      </c>
      <c r="M2653" t="s">
        <v>3187</v>
      </c>
      <c r="N2653" t="s">
        <v>2707</v>
      </c>
      <c r="O2653" t="s">
        <v>54</v>
      </c>
      <c r="P2653" t="s">
        <v>2708</v>
      </c>
      <c r="Q2653" t="s">
        <v>3803</v>
      </c>
      <c r="R2653" t="s">
        <v>2702</v>
      </c>
    </row>
    <row r="2654" spans="1:18" x14ac:dyDescent="0.25">
      <c r="A2654" s="28" t="str">
        <f t="shared" si="41"/>
        <v>00396586Trigg Co School District202 Main StCadizKY42211</v>
      </c>
      <c r="B2654" s="29" t="s">
        <v>8225</v>
      </c>
      <c r="C2654" t="s">
        <v>3215</v>
      </c>
      <c r="D2654" t="s">
        <v>6539</v>
      </c>
      <c r="E2654" t="s">
        <v>2703</v>
      </c>
      <c r="F2654" t="s">
        <v>3187</v>
      </c>
      <c r="G2654" t="s">
        <v>2707</v>
      </c>
      <c r="H2654" t="s">
        <v>54</v>
      </c>
      <c r="I2654" t="s">
        <v>2708</v>
      </c>
      <c r="J2654" t="s">
        <v>2703</v>
      </c>
      <c r="K2654" t="s">
        <v>2703</v>
      </c>
      <c r="L2654" t="s">
        <v>6534</v>
      </c>
      <c r="M2654" t="s">
        <v>3187</v>
      </c>
      <c r="N2654" t="s">
        <v>2707</v>
      </c>
      <c r="O2654" t="s">
        <v>54</v>
      </c>
      <c r="P2654" t="s">
        <v>2708</v>
      </c>
      <c r="Q2654" t="s">
        <v>3803</v>
      </c>
      <c r="R2654" t="s">
        <v>2702</v>
      </c>
    </row>
    <row r="2655" spans="1:18" x14ac:dyDescent="0.25">
      <c r="A2655" s="28" t="str">
        <f t="shared" si="41"/>
        <v>00396586Trigg Co School District202 Main StCadizKY42211</v>
      </c>
      <c r="B2655" s="29" t="s">
        <v>8225</v>
      </c>
      <c r="C2655" t="s">
        <v>3215</v>
      </c>
      <c r="D2655" t="s">
        <v>6540</v>
      </c>
      <c r="E2655" t="s">
        <v>2703</v>
      </c>
      <c r="F2655" t="s">
        <v>3187</v>
      </c>
      <c r="G2655" t="s">
        <v>2707</v>
      </c>
      <c r="H2655" t="s">
        <v>54</v>
      </c>
      <c r="I2655" t="s">
        <v>2708</v>
      </c>
      <c r="J2655" t="s">
        <v>2703</v>
      </c>
      <c r="K2655" t="s">
        <v>2703</v>
      </c>
      <c r="L2655" t="s">
        <v>6534</v>
      </c>
      <c r="M2655" t="s">
        <v>3187</v>
      </c>
      <c r="N2655" t="s">
        <v>2707</v>
      </c>
      <c r="O2655" t="s">
        <v>54</v>
      </c>
      <c r="P2655" t="s">
        <v>2708</v>
      </c>
      <c r="Q2655" t="s">
        <v>3803</v>
      </c>
      <c r="R2655" t="s">
        <v>2702</v>
      </c>
    </row>
    <row r="2656" spans="1:18" x14ac:dyDescent="0.25">
      <c r="A2656" s="28" t="str">
        <f t="shared" si="41"/>
        <v>00391299Abraham Lincoln ES2101 Lincoln Farm RdHodgenvilleKY42748</v>
      </c>
      <c r="B2656" s="29" t="s">
        <v>8225</v>
      </c>
      <c r="C2656" t="s">
        <v>3215</v>
      </c>
      <c r="D2656" t="s">
        <v>6541</v>
      </c>
      <c r="E2656" t="s">
        <v>1793</v>
      </c>
      <c r="F2656" t="s">
        <v>1795</v>
      </c>
      <c r="G2656" t="s">
        <v>1796</v>
      </c>
      <c r="H2656" t="s">
        <v>54</v>
      </c>
      <c r="I2656" t="s">
        <v>1797</v>
      </c>
      <c r="J2656" t="s">
        <v>1793</v>
      </c>
      <c r="K2656" t="s">
        <v>4624</v>
      </c>
      <c r="L2656" t="s">
        <v>6542</v>
      </c>
      <c r="M2656" t="s">
        <v>4143</v>
      </c>
      <c r="N2656" t="s">
        <v>1796</v>
      </c>
      <c r="O2656" t="s">
        <v>54</v>
      </c>
      <c r="P2656" t="s">
        <v>1797</v>
      </c>
      <c r="Q2656" t="s">
        <v>3222</v>
      </c>
      <c r="R2656" t="s">
        <v>1794</v>
      </c>
    </row>
    <row r="2657" spans="1:18" x14ac:dyDescent="0.25">
      <c r="A2657" s="28" t="str">
        <f t="shared" si="41"/>
        <v>00391275Larue Co High School925 S Lincoln BlvdHodgenvilleKY42748</v>
      </c>
      <c r="B2657" s="29" t="s">
        <v>8225</v>
      </c>
      <c r="C2657" t="s">
        <v>3215</v>
      </c>
      <c r="D2657" t="s">
        <v>6543</v>
      </c>
      <c r="E2657" t="s">
        <v>1793</v>
      </c>
      <c r="F2657" t="s">
        <v>4620</v>
      </c>
      <c r="G2657" t="s">
        <v>1796</v>
      </c>
      <c r="H2657" t="s">
        <v>54</v>
      </c>
      <c r="I2657" t="s">
        <v>1797</v>
      </c>
      <c r="J2657" t="s">
        <v>1793</v>
      </c>
      <c r="K2657" t="s">
        <v>4619</v>
      </c>
      <c r="L2657" t="s">
        <v>6542</v>
      </c>
      <c r="M2657" t="s">
        <v>4143</v>
      </c>
      <c r="N2657" t="s">
        <v>1796</v>
      </c>
      <c r="O2657" t="s">
        <v>54</v>
      </c>
      <c r="P2657" t="s">
        <v>1797</v>
      </c>
      <c r="Q2657" t="s">
        <v>3222</v>
      </c>
      <c r="R2657" t="s">
        <v>4618</v>
      </c>
    </row>
    <row r="2658" spans="1:18" x14ac:dyDescent="0.25">
      <c r="A2658" s="28" t="str">
        <f t="shared" si="41"/>
        <v>FY200535Kingdom Kids5910 Greensburg RoadBuffaloKY42716</v>
      </c>
      <c r="B2658" s="29" t="s">
        <v>8225</v>
      </c>
      <c r="C2658" t="s">
        <v>3215</v>
      </c>
      <c r="D2658" t="s">
        <v>6544</v>
      </c>
      <c r="E2658" t="s">
        <v>1793</v>
      </c>
      <c r="F2658" t="s">
        <v>6546</v>
      </c>
      <c r="G2658" t="s">
        <v>6547</v>
      </c>
      <c r="H2658" t="s">
        <v>54</v>
      </c>
      <c r="I2658" t="s">
        <v>6548</v>
      </c>
      <c r="J2658" t="s">
        <v>1793</v>
      </c>
      <c r="K2658" t="s">
        <v>6545</v>
      </c>
      <c r="L2658" t="s">
        <v>6542</v>
      </c>
      <c r="M2658" t="s">
        <v>4143</v>
      </c>
      <c r="N2658" t="s">
        <v>1796</v>
      </c>
      <c r="O2658" t="s">
        <v>54</v>
      </c>
      <c r="P2658" t="s">
        <v>1797</v>
      </c>
      <c r="Q2658" t="s">
        <v>3222</v>
      </c>
      <c r="R2658" t="s">
        <v>8216</v>
      </c>
    </row>
    <row r="2659" spans="1:18" x14ac:dyDescent="0.25">
      <c r="A2659" s="28" t="str">
        <f t="shared" si="41"/>
        <v>00391249Larue Co School DistrictPo Box 39HodgenvilleKY42748</v>
      </c>
      <c r="B2659" s="29" t="s">
        <v>8225</v>
      </c>
      <c r="C2659" t="s">
        <v>3215</v>
      </c>
      <c r="D2659" t="s">
        <v>6549</v>
      </c>
      <c r="E2659" t="s">
        <v>1793</v>
      </c>
      <c r="F2659" t="s">
        <v>4143</v>
      </c>
      <c r="G2659" t="s">
        <v>1796</v>
      </c>
      <c r="H2659" t="s">
        <v>54</v>
      </c>
      <c r="I2659" t="s">
        <v>1797</v>
      </c>
      <c r="J2659" t="s">
        <v>1793</v>
      </c>
      <c r="K2659" t="s">
        <v>1793</v>
      </c>
      <c r="L2659" t="s">
        <v>6542</v>
      </c>
      <c r="M2659" t="s">
        <v>4143</v>
      </c>
      <c r="N2659" t="s">
        <v>1796</v>
      </c>
      <c r="O2659" t="s">
        <v>54</v>
      </c>
      <c r="P2659" t="s">
        <v>1797</v>
      </c>
      <c r="Q2659" t="s">
        <v>3222</v>
      </c>
      <c r="R2659" t="s">
        <v>1792</v>
      </c>
    </row>
    <row r="2660" spans="1:18" x14ac:dyDescent="0.25">
      <c r="A2660" s="28" t="str">
        <f t="shared" si="41"/>
        <v>00391287Larue Co Middle School911 S Lincoln BlvdHodgenvilleKY42748</v>
      </c>
      <c r="B2660" s="29" t="s">
        <v>8225</v>
      </c>
      <c r="C2660" t="s">
        <v>3215</v>
      </c>
      <c r="D2660" t="s">
        <v>6550</v>
      </c>
      <c r="E2660" t="s">
        <v>1793</v>
      </c>
      <c r="F2660" t="s">
        <v>4623</v>
      </c>
      <c r="G2660" t="s">
        <v>1796</v>
      </c>
      <c r="H2660" t="s">
        <v>54</v>
      </c>
      <c r="I2660" t="s">
        <v>1797</v>
      </c>
      <c r="J2660" t="s">
        <v>1793</v>
      </c>
      <c r="K2660" t="s">
        <v>4622</v>
      </c>
      <c r="L2660" t="s">
        <v>6542</v>
      </c>
      <c r="M2660" t="s">
        <v>4143</v>
      </c>
      <c r="N2660" t="s">
        <v>1796</v>
      </c>
      <c r="O2660" t="s">
        <v>54</v>
      </c>
      <c r="P2660" t="s">
        <v>1797</v>
      </c>
      <c r="Q2660" t="s">
        <v>3222</v>
      </c>
      <c r="R2660" t="s">
        <v>4621</v>
      </c>
    </row>
    <row r="2661" spans="1:18" x14ac:dyDescent="0.25">
      <c r="A2661" s="28" t="str">
        <f t="shared" si="41"/>
        <v>00391299Abraham Lincoln ES2101 Lincoln Farm RdHodgenvilleKY42748</v>
      </c>
      <c r="B2661" s="29" t="s">
        <v>8225</v>
      </c>
      <c r="C2661" t="s">
        <v>3215</v>
      </c>
      <c r="D2661" t="s">
        <v>6551</v>
      </c>
      <c r="E2661" t="s">
        <v>1793</v>
      </c>
      <c r="F2661" t="s">
        <v>1795</v>
      </c>
      <c r="G2661" t="s">
        <v>1796</v>
      </c>
      <c r="H2661" t="s">
        <v>54</v>
      </c>
      <c r="I2661" t="s">
        <v>1797</v>
      </c>
      <c r="J2661" t="s">
        <v>1793</v>
      </c>
      <c r="K2661" t="s">
        <v>4624</v>
      </c>
      <c r="L2661" t="s">
        <v>6542</v>
      </c>
      <c r="M2661" t="s">
        <v>4143</v>
      </c>
      <c r="N2661" t="s">
        <v>1796</v>
      </c>
      <c r="O2661" t="s">
        <v>54</v>
      </c>
      <c r="P2661" t="s">
        <v>1797</v>
      </c>
      <c r="Q2661" t="s">
        <v>3222</v>
      </c>
      <c r="R2661" t="s">
        <v>1794</v>
      </c>
    </row>
    <row r="2662" spans="1:18" x14ac:dyDescent="0.25">
      <c r="A2662" s="28" t="str">
        <f t="shared" si="41"/>
        <v>00391249Larue Co School DistrictPo Box 39HodgenvilleKY42748</v>
      </c>
      <c r="B2662" s="29" t="s">
        <v>8225</v>
      </c>
      <c r="C2662" t="s">
        <v>3215</v>
      </c>
      <c r="D2662" t="s">
        <v>6552</v>
      </c>
      <c r="E2662" t="s">
        <v>1793</v>
      </c>
      <c r="F2662" t="s">
        <v>4143</v>
      </c>
      <c r="G2662" t="s">
        <v>1796</v>
      </c>
      <c r="H2662" t="s">
        <v>54</v>
      </c>
      <c r="I2662" t="s">
        <v>1797</v>
      </c>
      <c r="J2662" t="s">
        <v>1793</v>
      </c>
      <c r="K2662" t="s">
        <v>1793</v>
      </c>
      <c r="L2662" t="s">
        <v>6542</v>
      </c>
      <c r="M2662" t="s">
        <v>4143</v>
      </c>
      <c r="N2662" t="s">
        <v>1796</v>
      </c>
      <c r="O2662" t="s">
        <v>54</v>
      </c>
      <c r="P2662" t="s">
        <v>1797</v>
      </c>
      <c r="Q2662" t="s">
        <v>3222</v>
      </c>
      <c r="R2662" t="s">
        <v>1792</v>
      </c>
    </row>
    <row r="2663" spans="1:18" x14ac:dyDescent="0.25">
      <c r="A2663" s="28" t="str">
        <f t="shared" si="41"/>
        <v>00391249Larue Co School DistrictPo Box 39HodgenvilleKY42748</v>
      </c>
      <c r="B2663" s="29" t="s">
        <v>8225</v>
      </c>
      <c r="C2663" t="s">
        <v>3215</v>
      </c>
      <c r="D2663" t="s">
        <v>6553</v>
      </c>
      <c r="E2663" t="s">
        <v>1793</v>
      </c>
      <c r="F2663" t="s">
        <v>4143</v>
      </c>
      <c r="G2663" t="s">
        <v>1796</v>
      </c>
      <c r="H2663" t="s">
        <v>54</v>
      </c>
      <c r="I2663" t="s">
        <v>1797</v>
      </c>
      <c r="J2663" t="s">
        <v>1793</v>
      </c>
      <c r="K2663" t="s">
        <v>1793</v>
      </c>
      <c r="L2663" t="s">
        <v>6542</v>
      </c>
      <c r="M2663" t="s">
        <v>4143</v>
      </c>
      <c r="N2663" t="s">
        <v>1796</v>
      </c>
      <c r="O2663" t="s">
        <v>54</v>
      </c>
      <c r="P2663" t="s">
        <v>1797</v>
      </c>
      <c r="Q2663" t="s">
        <v>3222</v>
      </c>
      <c r="R2663" t="s">
        <v>1792</v>
      </c>
    </row>
    <row r="2664" spans="1:18" x14ac:dyDescent="0.25">
      <c r="A2664" s="28" t="str">
        <f t="shared" si="41"/>
        <v>00391263Hodgenville Elementary School33 Eagle LnHodgenvilleKY42748</v>
      </c>
      <c r="B2664" s="29" t="s">
        <v>8225</v>
      </c>
      <c r="C2664" t="s">
        <v>3215</v>
      </c>
      <c r="D2664" t="s">
        <v>6554</v>
      </c>
      <c r="E2664" t="s">
        <v>1793</v>
      </c>
      <c r="F2664" t="s">
        <v>1800</v>
      </c>
      <c r="G2664" t="s">
        <v>1796</v>
      </c>
      <c r="H2664" t="s">
        <v>54</v>
      </c>
      <c r="I2664" t="s">
        <v>1797</v>
      </c>
      <c r="J2664" t="s">
        <v>1793</v>
      </c>
      <c r="K2664" t="s">
        <v>1799</v>
      </c>
      <c r="L2664" t="s">
        <v>6542</v>
      </c>
      <c r="M2664" t="s">
        <v>4143</v>
      </c>
      <c r="N2664" t="s">
        <v>1796</v>
      </c>
      <c r="O2664" t="s">
        <v>54</v>
      </c>
      <c r="P2664" t="s">
        <v>1797</v>
      </c>
      <c r="Q2664" t="s">
        <v>3222</v>
      </c>
      <c r="R2664" t="s">
        <v>1798</v>
      </c>
    </row>
    <row r="2665" spans="1:18" x14ac:dyDescent="0.25">
      <c r="A2665" s="28" t="str">
        <f t="shared" si="41"/>
        <v>00386799Greathouse-Shryock Trad Es2700 Browns LnLouisvilleKY40220</v>
      </c>
      <c r="B2665" s="29" t="s">
        <v>8225</v>
      </c>
      <c r="C2665" t="s">
        <v>3215</v>
      </c>
      <c r="D2665" t="s">
        <v>6555</v>
      </c>
      <c r="E2665" t="s">
        <v>1484</v>
      </c>
      <c r="F2665" t="s">
        <v>1485</v>
      </c>
      <c r="G2665" t="s">
        <v>382</v>
      </c>
      <c r="H2665" t="s">
        <v>54</v>
      </c>
      <c r="I2665" t="s">
        <v>1367</v>
      </c>
      <c r="J2665" t="s">
        <v>3223</v>
      </c>
      <c r="K2665" t="s">
        <v>1484</v>
      </c>
      <c r="L2665" t="s">
        <v>6556</v>
      </c>
      <c r="M2665" t="s">
        <v>1485</v>
      </c>
      <c r="N2665" t="s">
        <v>382</v>
      </c>
      <c r="O2665" t="s">
        <v>54</v>
      </c>
      <c r="P2665" t="s">
        <v>1367</v>
      </c>
      <c r="Q2665" t="s">
        <v>3224</v>
      </c>
      <c r="R2665" t="s">
        <v>1483</v>
      </c>
    </row>
    <row r="2666" spans="1:18" x14ac:dyDescent="0.25">
      <c r="A2666" s="28" t="str">
        <f t="shared" si="41"/>
        <v>00386799Greathouse-Shryock Trad Es2700 Browns LnLouisvilleKY40220</v>
      </c>
      <c r="B2666" s="29" t="s">
        <v>8225</v>
      </c>
      <c r="C2666" t="s">
        <v>3215</v>
      </c>
      <c r="D2666" t="s">
        <v>6557</v>
      </c>
      <c r="E2666" t="s">
        <v>1484</v>
      </c>
      <c r="F2666" t="s">
        <v>1485</v>
      </c>
      <c r="G2666" t="s">
        <v>382</v>
      </c>
      <c r="H2666" t="s">
        <v>54</v>
      </c>
      <c r="I2666" t="s">
        <v>1367</v>
      </c>
      <c r="J2666" t="s">
        <v>3223</v>
      </c>
      <c r="K2666" t="s">
        <v>1484</v>
      </c>
      <c r="L2666" t="s">
        <v>6556</v>
      </c>
      <c r="M2666" t="s">
        <v>1485</v>
      </c>
      <c r="N2666" t="s">
        <v>382</v>
      </c>
      <c r="O2666" t="s">
        <v>54</v>
      </c>
      <c r="P2666" t="s">
        <v>1367</v>
      </c>
      <c r="Q2666" t="s">
        <v>3224</v>
      </c>
      <c r="R2666" t="s">
        <v>1483</v>
      </c>
    </row>
    <row r="2667" spans="1:18" x14ac:dyDescent="0.25">
      <c r="A2667" s="28" t="str">
        <f t="shared" si="41"/>
        <v>04749052Eminence Middle High School254 W Broadway StEminenceKY40019</v>
      </c>
      <c r="B2667" s="29" t="s">
        <v>8225</v>
      </c>
      <c r="C2667" t="s">
        <v>3215</v>
      </c>
      <c r="D2667" t="s">
        <v>6558</v>
      </c>
      <c r="E2667" t="s">
        <v>4072</v>
      </c>
      <c r="F2667" t="s">
        <v>743</v>
      </c>
      <c r="G2667" t="s">
        <v>744</v>
      </c>
      <c r="H2667" t="s">
        <v>54</v>
      </c>
      <c r="I2667" t="s">
        <v>745</v>
      </c>
      <c r="J2667" t="s">
        <v>4072</v>
      </c>
      <c r="K2667" t="s">
        <v>4225</v>
      </c>
      <c r="L2667" t="s">
        <v>6559</v>
      </c>
      <c r="M2667" t="s">
        <v>3100</v>
      </c>
      <c r="N2667" t="s">
        <v>744</v>
      </c>
      <c r="O2667" t="s">
        <v>54</v>
      </c>
      <c r="P2667" t="s">
        <v>745</v>
      </c>
      <c r="Q2667" t="s">
        <v>3339</v>
      </c>
      <c r="R2667" t="s">
        <v>4224</v>
      </c>
    </row>
    <row r="2668" spans="1:18" x14ac:dyDescent="0.25">
      <c r="A2668" s="28" t="str">
        <f t="shared" si="41"/>
        <v>12306359Bluegrass Challenge Academy114 Conroy AveFort KnoxKY40121</v>
      </c>
      <c r="B2668" s="29" t="s">
        <v>8225</v>
      </c>
      <c r="C2668" t="s">
        <v>3215</v>
      </c>
      <c r="D2668" t="s">
        <v>6560</v>
      </c>
      <c r="E2668" t="s">
        <v>4072</v>
      </c>
      <c r="F2668" t="s">
        <v>4223</v>
      </c>
      <c r="G2668" t="s">
        <v>978</v>
      </c>
      <c r="H2668" t="s">
        <v>54</v>
      </c>
      <c r="I2668" t="s">
        <v>979</v>
      </c>
      <c r="J2668" t="s">
        <v>4072</v>
      </c>
      <c r="K2668" t="s">
        <v>4222</v>
      </c>
      <c r="L2668" t="s">
        <v>6559</v>
      </c>
      <c r="M2668" t="s">
        <v>3100</v>
      </c>
      <c r="N2668" t="s">
        <v>744</v>
      </c>
      <c r="O2668" t="s">
        <v>54</v>
      </c>
      <c r="P2668" t="s">
        <v>745</v>
      </c>
      <c r="Q2668" t="s">
        <v>3339</v>
      </c>
      <c r="R2668" t="s">
        <v>4221</v>
      </c>
    </row>
    <row r="2669" spans="1:18" x14ac:dyDescent="0.25">
      <c r="A2669" s="28" t="str">
        <f t="shared" si="41"/>
        <v>00385886Eminence Independent Schools291 W Broadway StEminenceKY40019</v>
      </c>
      <c r="B2669" s="29" t="s">
        <v>8225</v>
      </c>
      <c r="C2669" t="s">
        <v>3215</v>
      </c>
      <c r="D2669" t="s">
        <v>6561</v>
      </c>
      <c r="E2669" t="s">
        <v>4072</v>
      </c>
      <c r="F2669" t="s">
        <v>3100</v>
      </c>
      <c r="G2669" t="s">
        <v>744</v>
      </c>
      <c r="H2669" t="s">
        <v>54</v>
      </c>
      <c r="I2669" t="s">
        <v>745</v>
      </c>
      <c r="J2669" t="s">
        <v>4072</v>
      </c>
      <c r="K2669" t="s">
        <v>4072</v>
      </c>
      <c r="L2669" t="s">
        <v>6559</v>
      </c>
      <c r="M2669" t="s">
        <v>3100</v>
      </c>
      <c r="N2669" t="s">
        <v>744</v>
      </c>
      <c r="O2669" t="s">
        <v>54</v>
      </c>
      <c r="P2669" t="s">
        <v>745</v>
      </c>
      <c r="Q2669" t="s">
        <v>3339</v>
      </c>
      <c r="R2669" t="s">
        <v>740</v>
      </c>
    </row>
    <row r="2670" spans="1:18" x14ac:dyDescent="0.25">
      <c r="A2670" s="28" t="str">
        <f t="shared" si="41"/>
        <v>00385898Eminence Elementary School254 W Broadway StEminenceKY40019</v>
      </c>
      <c r="B2670" s="29" t="s">
        <v>8225</v>
      </c>
      <c r="C2670" t="s">
        <v>3215</v>
      </c>
      <c r="D2670" t="s">
        <v>6562</v>
      </c>
      <c r="E2670" t="s">
        <v>4072</v>
      </c>
      <c r="F2670" t="s">
        <v>743</v>
      </c>
      <c r="G2670" t="s">
        <v>744</v>
      </c>
      <c r="H2670" t="s">
        <v>54</v>
      </c>
      <c r="I2670" t="s">
        <v>745</v>
      </c>
      <c r="J2670" t="s">
        <v>4072</v>
      </c>
      <c r="K2670" t="s">
        <v>742</v>
      </c>
      <c r="L2670" t="s">
        <v>6559</v>
      </c>
      <c r="M2670" t="s">
        <v>3100</v>
      </c>
      <c r="N2670" t="s">
        <v>744</v>
      </c>
      <c r="O2670" t="s">
        <v>54</v>
      </c>
      <c r="P2670" t="s">
        <v>745</v>
      </c>
      <c r="Q2670" t="s">
        <v>3339</v>
      </c>
      <c r="R2670" t="s">
        <v>741</v>
      </c>
    </row>
    <row r="2671" spans="1:18" x14ac:dyDescent="0.25">
      <c r="A2671" s="28" t="str">
        <f t="shared" si="41"/>
        <v>00395661Northern Elementary School6155 Highway 39SomersetKY42503</v>
      </c>
      <c r="B2671" s="29" t="s">
        <v>8225</v>
      </c>
      <c r="C2671" t="s">
        <v>3215</v>
      </c>
      <c r="D2671" t="s">
        <v>6563</v>
      </c>
      <c r="E2671" t="s">
        <v>851</v>
      </c>
      <c r="F2671" t="s">
        <v>2519</v>
      </c>
      <c r="G2671" t="s">
        <v>2520</v>
      </c>
      <c r="H2671" t="s">
        <v>54</v>
      </c>
      <c r="I2671" t="s">
        <v>2521</v>
      </c>
      <c r="J2671" t="s">
        <v>2502</v>
      </c>
      <c r="K2671" t="s">
        <v>851</v>
      </c>
      <c r="L2671" t="s">
        <v>6564</v>
      </c>
      <c r="M2671" t="s">
        <v>2519</v>
      </c>
      <c r="N2671" t="s">
        <v>2520</v>
      </c>
      <c r="O2671" t="s">
        <v>54</v>
      </c>
      <c r="P2671" t="s">
        <v>2521</v>
      </c>
      <c r="Q2671" t="s">
        <v>3318</v>
      </c>
      <c r="R2671" t="s">
        <v>2518</v>
      </c>
    </row>
    <row r="2672" spans="1:18" x14ac:dyDescent="0.25">
      <c r="A2672" s="28" t="str">
        <f t="shared" si="41"/>
        <v>XKY00064Neighborhood House201 N 25Th StLouisvilleKY40212</v>
      </c>
      <c r="B2672" s="29" t="s">
        <v>8225</v>
      </c>
      <c r="C2672" t="s">
        <v>3215</v>
      </c>
      <c r="D2672" t="s">
        <v>6565</v>
      </c>
      <c r="E2672" t="s">
        <v>6566</v>
      </c>
      <c r="F2672" t="s">
        <v>6567</v>
      </c>
      <c r="G2672" t="s">
        <v>382</v>
      </c>
      <c r="H2672" t="s">
        <v>54</v>
      </c>
      <c r="I2672" t="s">
        <v>1371</v>
      </c>
      <c r="J2672" t="s">
        <v>3327</v>
      </c>
      <c r="K2672" t="s">
        <v>6566</v>
      </c>
      <c r="L2672" t="s">
        <v>6568</v>
      </c>
      <c r="M2672" t="s">
        <v>6567</v>
      </c>
      <c r="N2672" t="s">
        <v>382</v>
      </c>
      <c r="O2672" t="s">
        <v>54</v>
      </c>
      <c r="P2672" t="s">
        <v>1371</v>
      </c>
      <c r="Q2672" t="s">
        <v>3224</v>
      </c>
      <c r="R2672" t="s">
        <v>6569</v>
      </c>
    </row>
    <row r="2673" spans="1:18" x14ac:dyDescent="0.25">
      <c r="A2673" s="28" t="str">
        <f t="shared" si="41"/>
        <v>XKY00064Neighborhood House201 N 25Th StLouisvilleKY40212</v>
      </c>
      <c r="B2673" s="29" t="s">
        <v>8225</v>
      </c>
      <c r="C2673" t="s">
        <v>3215</v>
      </c>
      <c r="D2673" t="s">
        <v>6570</v>
      </c>
      <c r="E2673" t="s">
        <v>6566</v>
      </c>
      <c r="F2673" t="s">
        <v>6567</v>
      </c>
      <c r="G2673" t="s">
        <v>382</v>
      </c>
      <c r="H2673" t="s">
        <v>54</v>
      </c>
      <c r="I2673" t="s">
        <v>1371</v>
      </c>
      <c r="J2673" t="s">
        <v>3327</v>
      </c>
      <c r="K2673" t="s">
        <v>6566</v>
      </c>
      <c r="L2673" t="s">
        <v>6568</v>
      </c>
      <c r="M2673" t="s">
        <v>6567</v>
      </c>
      <c r="N2673" t="s">
        <v>382</v>
      </c>
      <c r="O2673" t="s">
        <v>54</v>
      </c>
      <c r="P2673" t="s">
        <v>1371</v>
      </c>
      <c r="Q2673" t="s">
        <v>3224</v>
      </c>
      <c r="R2673" t="s">
        <v>6569</v>
      </c>
    </row>
    <row r="2674" spans="1:18" x14ac:dyDescent="0.25">
      <c r="A2674" s="28" t="str">
        <f t="shared" si="41"/>
        <v>00389234St Margaret Mary School7813 Shelbyville RdLouisvilleKY40222</v>
      </c>
      <c r="B2674" s="29" t="s">
        <v>8225</v>
      </c>
      <c r="C2674" t="s">
        <v>3215</v>
      </c>
      <c r="D2674" t="s">
        <v>6571</v>
      </c>
      <c r="E2674" t="s">
        <v>5692</v>
      </c>
      <c r="F2674" t="s">
        <v>5693</v>
      </c>
      <c r="G2674" t="s">
        <v>382</v>
      </c>
      <c r="H2674" t="s">
        <v>54</v>
      </c>
      <c r="I2674" t="s">
        <v>1552</v>
      </c>
      <c r="J2674" t="s">
        <v>4064</v>
      </c>
      <c r="K2674" t="s">
        <v>5692</v>
      </c>
      <c r="L2674" t="s">
        <v>6572</v>
      </c>
      <c r="M2674" t="s">
        <v>5693</v>
      </c>
      <c r="N2674" t="s">
        <v>382</v>
      </c>
      <c r="O2674" t="s">
        <v>54</v>
      </c>
      <c r="P2674" t="s">
        <v>1552</v>
      </c>
      <c r="Q2674" t="s">
        <v>3224</v>
      </c>
      <c r="R2674" t="s">
        <v>6573</v>
      </c>
    </row>
    <row r="2675" spans="1:18" x14ac:dyDescent="0.25">
      <c r="A2675" s="28" t="str">
        <f t="shared" si="41"/>
        <v>00389234St Margaret Mary School7813 Shelbyville RdLouisvilleKY40222</v>
      </c>
      <c r="B2675" s="29" t="s">
        <v>8225</v>
      </c>
      <c r="C2675" t="s">
        <v>3215</v>
      </c>
      <c r="D2675" t="s">
        <v>6574</v>
      </c>
      <c r="E2675" t="s">
        <v>5692</v>
      </c>
      <c r="F2675" t="s">
        <v>5693</v>
      </c>
      <c r="G2675" t="s">
        <v>382</v>
      </c>
      <c r="H2675" t="s">
        <v>54</v>
      </c>
      <c r="I2675" t="s">
        <v>1552</v>
      </c>
      <c r="J2675" t="s">
        <v>4064</v>
      </c>
      <c r="K2675" t="s">
        <v>5692</v>
      </c>
      <c r="L2675" t="s">
        <v>6572</v>
      </c>
      <c r="M2675" t="s">
        <v>5693</v>
      </c>
      <c r="N2675" t="s">
        <v>382</v>
      </c>
      <c r="O2675" t="s">
        <v>54</v>
      </c>
      <c r="P2675" t="s">
        <v>1552</v>
      </c>
      <c r="Q2675" t="s">
        <v>3224</v>
      </c>
      <c r="R2675" t="s">
        <v>6573</v>
      </c>
    </row>
    <row r="2676" spans="1:18" x14ac:dyDescent="0.25">
      <c r="A2676" s="28" t="str">
        <f t="shared" si="41"/>
        <v>00378625Allen Co Primary Center721 New Gallatin RdScottsvilleKY42164</v>
      </c>
      <c r="B2676" s="29" t="s">
        <v>8225</v>
      </c>
      <c r="C2676" t="s">
        <v>3215</v>
      </c>
      <c r="D2676" t="s">
        <v>6575</v>
      </c>
      <c r="E2676" t="s">
        <v>59</v>
      </c>
      <c r="F2676" t="s">
        <v>60</v>
      </c>
      <c r="G2676" t="s">
        <v>61</v>
      </c>
      <c r="H2676" t="s">
        <v>54</v>
      </c>
      <c r="I2676" t="s">
        <v>62</v>
      </c>
      <c r="J2676" t="s">
        <v>57</v>
      </c>
      <c r="K2676" t="s">
        <v>59</v>
      </c>
      <c r="L2676" t="s">
        <v>6576</v>
      </c>
      <c r="M2676" t="s">
        <v>60</v>
      </c>
      <c r="N2676" t="s">
        <v>61</v>
      </c>
      <c r="O2676" t="s">
        <v>54</v>
      </c>
      <c r="P2676" t="s">
        <v>62</v>
      </c>
      <c r="Q2676" t="s">
        <v>911</v>
      </c>
      <c r="R2676" t="s">
        <v>58</v>
      </c>
    </row>
    <row r="2677" spans="1:18" x14ac:dyDescent="0.25">
      <c r="A2677" s="28" t="str">
        <f t="shared" si="41"/>
        <v>00378625Allen Co Primary Center721 New Gallatin RdScottsvilleKY42164</v>
      </c>
      <c r="B2677" s="29" t="s">
        <v>8225</v>
      </c>
      <c r="C2677" t="s">
        <v>3215</v>
      </c>
      <c r="D2677" t="s">
        <v>6577</v>
      </c>
      <c r="E2677" t="s">
        <v>59</v>
      </c>
      <c r="F2677" t="s">
        <v>60</v>
      </c>
      <c r="G2677" t="s">
        <v>61</v>
      </c>
      <c r="H2677" t="s">
        <v>54</v>
      </c>
      <c r="I2677" t="s">
        <v>62</v>
      </c>
      <c r="J2677" t="s">
        <v>57</v>
      </c>
      <c r="K2677" t="s">
        <v>59</v>
      </c>
      <c r="L2677" t="s">
        <v>6576</v>
      </c>
      <c r="M2677" t="s">
        <v>60</v>
      </c>
      <c r="N2677" t="s">
        <v>61</v>
      </c>
      <c r="O2677" t="s">
        <v>54</v>
      </c>
      <c r="P2677" t="s">
        <v>62</v>
      </c>
      <c r="Q2677" t="s">
        <v>911</v>
      </c>
      <c r="R2677" t="s">
        <v>58</v>
      </c>
    </row>
    <row r="2678" spans="1:18" x14ac:dyDescent="0.25">
      <c r="A2678" s="28" t="str">
        <f t="shared" si="41"/>
        <v>FY170818LaFontaine Prep993 Four Mile RdRichmondKY40475</v>
      </c>
      <c r="B2678" s="29" t="s">
        <v>8225</v>
      </c>
      <c r="C2678" t="s">
        <v>3215</v>
      </c>
      <c r="D2678" t="s">
        <v>6578</v>
      </c>
      <c r="E2678" t="s">
        <v>6579</v>
      </c>
      <c r="F2678" t="s">
        <v>6580</v>
      </c>
      <c r="G2678" t="s">
        <v>1740</v>
      </c>
      <c r="H2678" t="s">
        <v>54</v>
      </c>
      <c r="I2678" t="s">
        <v>1741</v>
      </c>
      <c r="J2678" t="s">
        <v>3286</v>
      </c>
      <c r="K2678" t="s">
        <v>6579</v>
      </c>
      <c r="L2678" t="s">
        <v>6581</v>
      </c>
      <c r="M2678" t="s">
        <v>6580</v>
      </c>
      <c r="N2678" t="s">
        <v>1740</v>
      </c>
      <c r="O2678" t="s">
        <v>54</v>
      </c>
      <c r="P2678" t="s">
        <v>1741</v>
      </c>
      <c r="Q2678" t="s">
        <v>3268</v>
      </c>
      <c r="R2678" t="s">
        <v>6582</v>
      </c>
    </row>
    <row r="2679" spans="1:18" x14ac:dyDescent="0.25">
      <c r="A2679" s="28" t="str">
        <f t="shared" si="41"/>
        <v>FY170830Creative Minds Academy1439 US-127 Bypass NLawrenceburgKY40342</v>
      </c>
      <c r="B2679" s="29" t="s">
        <v>8225</v>
      </c>
      <c r="C2679" t="s">
        <v>3215</v>
      </c>
      <c r="D2679" t="s">
        <v>6583</v>
      </c>
      <c r="E2679" t="s">
        <v>6584</v>
      </c>
      <c r="F2679" t="s">
        <v>6585</v>
      </c>
      <c r="G2679" t="s">
        <v>75</v>
      </c>
      <c r="H2679" t="s">
        <v>54</v>
      </c>
      <c r="I2679" t="s">
        <v>76</v>
      </c>
      <c r="J2679" t="s">
        <v>5329</v>
      </c>
      <c r="K2679" t="s">
        <v>6584</v>
      </c>
      <c r="L2679" t="s">
        <v>6586</v>
      </c>
      <c r="M2679" t="s">
        <v>6585</v>
      </c>
      <c r="N2679" t="s">
        <v>75</v>
      </c>
      <c r="O2679" t="s">
        <v>54</v>
      </c>
      <c r="P2679" t="s">
        <v>76</v>
      </c>
      <c r="Q2679" t="s">
        <v>3287</v>
      </c>
      <c r="R2679" t="s">
        <v>6587</v>
      </c>
    </row>
    <row r="2680" spans="1:18" x14ac:dyDescent="0.25">
      <c r="A2680" s="28" t="str">
        <f t="shared" si="41"/>
        <v>00382171Highland Elementary School2909 Highway 54OwensboroKY42303</v>
      </c>
      <c r="B2680" s="29" t="s">
        <v>8225</v>
      </c>
      <c r="C2680" t="s">
        <v>3215</v>
      </c>
      <c r="D2680" t="s">
        <v>6588</v>
      </c>
      <c r="E2680" t="s">
        <v>673</v>
      </c>
      <c r="F2680" t="s">
        <v>674</v>
      </c>
      <c r="G2680" t="s">
        <v>658</v>
      </c>
      <c r="H2680" t="s">
        <v>54</v>
      </c>
      <c r="I2680" t="s">
        <v>663</v>
      </c>
      <c r="J2680" t="s">
        <v>654</v>
      </c>
      <c r="K2680" t="s">
        <v>673</v>
      </c>
      <c r="L2680" t="s">
        <v>6589</v>
      </c>
      <c r="M2680" t="s">
        <v>674</v>
      </c>
      <c r="N2680" t="s">
        <v>658</v>
      </c>
      <c r="O2680" t="s">
        <v>54</v>
      </c>
      <c r="P2680" t="s">
        <v>663</v>
      </c>
      <c r="Q2680" t="s">
        <v>3241</v>
      </c>
      <c r="R2680" t="s">
        <v>672</v>
      </c>
    </row>
    <row r="2681" spans="1:18" x14ac:dyDescent="0.25">
      <c r="A2681" s="28" t="str">
        <f t="shared" si="41"/>
        <v>00382171Highland Elementary School2909 Highway 54OwensboroKY42303</v>
      </c>
      <c r="B2681" s="29" t="s">
        <v>8225</v>
      </c>
      <c r="C2681" t="s">
        <v>3215</v>
      </c>
      <c r="D2681" t="s">
        <v>6590</v>
      </c>
      <c r="E2681" t="s">
        <v>673</v>
      </c>
      <c r="F2681" t="s">
        <v>674</v>
      </c>
      <c r="G2681" t="s">
        <v>658</v>
      </c>
      <c r="H2681" t="s">
        <v>54</v>
      </c>
      <c r="I2681" t="s">
        <v>663</v>
      </c>
      <c r="J2681" t="s">
        <v>654</v>
      </c>
      <c r="K2681" t="s">
        <v>673</v>
      </c>
      <c r="L2681" t="s">
        <v>6589</v>
      </c>
      <c r="M2681" t="s">
        <v>674</v>
      </c>
      <c r="N2681" t="s">
        <v>658</v>
      </c>
      <c r="O2681" t="s">
        <v>54</v>
      </c>
      <c r="P2681" t="s">
        <v>663</v>
      </c>
      <c r="Q2681" t="s">
        <v>3241</v>
      </c>
      <c r="R2681" t="s">
        <v>672</v>
      </c>
    </row>
    <row r="2682" spans="1:18" x14ac:dyDescent="0.25">
      <c r="A2682" s="28" t="str">
        <f t="shared" si="41"/>
        <v>FY170316Henderson Community College2660 S Green StHendersonKY42420</v>
      </c>
      <c r="B2682" s="29" t="s">
        <v>8225</v>
      </c>
      <c r="C2682" t="s">
        <v>3215</v>
      </c>
      <c r="D2682" t="s">
        <v>6591</v>
      </c>
      <c r="E2682" t="s">
        <v>6592</v>
      </c>
      <c r="F2682" t="s">
        <v>6593</v>
      </c>
      <c r="G2682" t="s">
        <v>1269</v>
      </c>
      <c r="H2682" t="s">
        <v>54</v>
      </c>
      <c r="I2682" t="s">
        <v>1270</v>
      </c>
      <c r="J2682" t="s">
        <v>5349</v>
      </c>
      <c r="K2682" t="s">
        <v>6592</v>
      </c>
      <c r="L2682" t="s">
        <v>6594</v>
      </c>
      <c r="M2682" t="s">
        <v>6593</v>
      </c>
      <c r="N2682" t="s">
        <v>1269</v>
      </c>
      <c r="O2682" t="s">
        <v>54</v>
      </c>
      <c r="P2682" t="s">
        <v>1270</v>
      </c>
      <c r="Q2682" t="s">
        <v>1269</v>
      </c>
      <c r="R2682" t="s">
        <v>6595</v>
      </c>
    </row>
    <row r="2683" spans="1:18" x14ac:dyDescent="0.25">
      <c r="A2683" s="28" t="str">
        <f t="shared" si="41"/>
        <v>05252387Green River Regional Ed Co-Op230 Technology WayBowling GreenKY42101</v>
      </c>
      <c r="B2683" s="29" t="s">
        <v>8225</v>
      </c>
      <c r="C2683" t="s">
        <v>3215</v>
      </c>
      <c r="D2683" t="s">
        <v>6596</v>
      </c>
      <c r="E2683" t="s">
        <v>6597</v>
      </c>
      <c r="F2683" t="s">
        <v>6598</v>
      </c>
      <c r="G2683" t="s">
        <v>267</v>
      </c>
      <c r="H2683" t="s">
        <v>54</v>
      </c>
      <c r="I2683" t="s">
        <v>268</v>
      </c>
      <c r="J2683" t="s">
        <v>5364</v>
      </c>
      <c r="K2683" t="s">
        <v>6597</v>
      </c>
      <c r="L2683" t="s">
        <v>6599</v>
      </c>
      <c r="M2683" t="s">
        <v>6598</v>
      </c>
      <c r="N2683" t="s">
        <v>267</v>
      </c>
      <c r="O2683" t="s">
        <v>54</v>
      </c>
      <c r="P2683" t="s">
        <v>268</v>
      </c>
      <c r="Q2683" t="s">
        <v>3236</v>
      </c>
      <c r="R2683" t="s">
        <v>6600</v>
      </c>
    </row>
    <row r="2684" spans="1:18" x14ac:dyDescent="0.25">
      <c r="A2684" s="28" t="str">
        <f t="shared" ref="A2684:A2747" si="42">R2684&amp;K2684&amp;F2684&amp;G2684&amp;H2684&amp;I2684</f>
        <v>05252387Green River Regional Ed Co-Op230 Technology WayBowling GreenKY42101</v>
      </c>
      <c r="B2684" s="29" t="s">
        <v>8225</v>
      </c>
      <c r="C2684" t="s">
        <v>3215</v>
      </c>
      <c r="D2684" t="s">
        <v>6601</v>
      </c>
      <c r="E2684" t="s">
        <v>6597</v>
      </c>
      <c r="F2684" t="s">
        <v>6598</v>
      </c>
      <c r="G2684" t="s">
        <v>267</v>
      </c>
      <c r="H2684" t="s">
        <v>54</v>
      </c>
      <c r="I2684" t="s">
        <v>268</v>
      </c>
      <c r="J2684" t="s">
        <v>5364</v>
      </c>
      <c r="K2684" t="s">
        <v>6597</v>
      </c>
      <c r="L2684" t="s">
        <v>6599</v>
      </c>
      <c r="M2684" t="s">
        <v>6598</v>
      </c>
      <c r="N2684" t="s">
        <v>267</v>
      </c>
      <c r="O2684" t="s">
        <v>54</v>
      </c>
      <c r="P2684" t="s">
        <v>268</v>
      </c>
      <c r="Q2684" t="s">
        <v>3236</v>
      </c>
      <c r="R2684" t="s">
        <v>6600</v>
      </c>
    </row>
    <row r="2685" spans="1:18" x14ac:dyDescent="0.25">
      <c r="A2685" s="28" t="str">
        <f t="shared" si="42"/>
        <v>05252387Green River Regional Ed Co-Op230 Technology WayBowling GreenKY42101</v>
      </c>
      <c r="B2685" s="29" t="s">
        <v>8225</v>
      </c>
      <c r="C2685" t="s">
        <v>3215</v>
      </c>
      <c r="D2685" t="s">
        <v>6602</v>
      </c>
      <c r="E2685" t="s">
        <v>6597</v>
      </c>
      <c r="F2685" t="s">
        <v>6598</v>
      </c>
      <c r="G2685" t="s">
        <v>267</v>
      </c>
      <c r="H2685" t="s">
        <v>54</v>
      </c>
      <c r="I2685" t="s">
        <v>268</v>
      </c>
      <c r="J2685" t="s">
        <v>5364</v>
      </c>
      <c r="K2685" t="s">
        <v>6597</v>
      </c>
      <c r="L2685" t="s">
        <v>6599</v>
      </c>
      <c r="M2685" t="s">
        <v>6598</v>
      </c>
      <c r="N2685" t="s">
        <v>267</v>
      </c>
      <c r="O2685" t="s">
        <v>54</v>
      </c>
      <c r="P2685" t="s">
        <v>268</v>
      </c>
      <c r="Q2685" t="s">
        <v>3236</v>
      </c>
      <c r="R2685" t="s">
        <v>6600</v>
      </c>
    </row>
    <row r="2686" spans="1:18" x14ac:dyDescent="0.25">
      <c r="A2686" s="28" t="str">
        <f t="shared" si="42"/>
        <v>05252387Green River Regional Ed Co-Op230 Technology WayBowling GreenKY42101</v>
      </c>
      <c r="B2686" s="29" t="s">
        <v>8225</v>
      </c>
      <c r="C2686" t="s">
        <v>3215</v>
      </c>
      <c r="D2686" t="s">
        <v>6603</v>
      </c>
      <c r="E2686" t="s">
        <v>6597</v>
      </c>
      <c r="F2686" t="s">
        <v>6598</v>
      </c>
      <c r="G2686" t="s">
        <v>267</v>
      </c>
      <c r="H2686" t="s">
        <v>54</v>
      </c>
      <c r="I2686" t="s">
        <v>268</v>
      </c>
      <c r="J2686" t="s">
        <v>5364</v>
      </c>
      <c r="K2686" t="s">
        <v>6597</v>
      </c>
      <c r="L2686" t="s">
        <v>6599</v>
      </c>
      <c r="M2686" t="s">
        <v>6598</v>
      </c>
      <c r="N2686" t="s">
        <v>267</v>
      </c>
      <c r="O2686" t="s">
        <v>54</v>
      </c>
      <c r="P2686" t="s">
        <v>268</v>
      </c>
      <c r="Q2686" t="s">
        <v>3236</v>
      </c>
      <c r="R2686" t="s">
        <v>6600</v>
      </c>
    </row>
    <row r="2687" spans="1:18" x14ac:dyDescent="0.25">
      <c r="A2687" s="28" t="str">
        <f t="shared" si="42"/>
        <v>05252428Ohio Valley Educational Co-OpPo Box 1249ShelbyvilleKY40065</v>
      </c>
      <c r="B2687" s="29" t="s">
        <v>8225</v>
      </c>
      <c r="C2687" t="s">
        <v>3215</v>
      </c>
      <c r="D2687" t="s">
        <v>6604</v>
      </c>
      <c r="E2687" t="s">
        <v>6597</v>
      </c>
      <c r="F2687" t="s">
        <v>5699</v>
      </c>
      <c r="G2687" t="s">
        <v>2634</v>
      </c>
      <c r="H2687" t="s">
        <v>54</v>
      </c>
      <c r="I2687" t="s">
        <v>2635</v>
      </c>
      <c r="J2687" t="s">
        <v>5364</v>
      </c>
      <c r="K2687" t="s">
        <v>5698</v>
      </c>
      <c r="L2687" t="s">
        <v>6599</v>
      </c>
      <c r="M2687" t="s">
        <v>6598</v>
      </c>
      <c r="N2687" t="s">
        <v>267</v>
      </c>
      <c r="O2687" t="s">
        <v>54</v>
      </c>
      <c r="P2687" t="s">
        <v>268</v>
      </c>
      <c r="Q2687" t="s">
        <v>3236</v>
      </c>
      <c r="R2687" t="s">
        <v>5700</v>
      </c>
    </row>
    <row r="2688" spans="1:18" x14ac:dyDescent="0.25">
      <c r="A2688" s="28" t="str">
        <f t="shared" si="42"/>
        <v>00396043Russell Springs ES1554 N Highway 127Russell SpgsKY42642</v>
      </c>
      <c r="B2688" s="29" t="s">
        <v>8225</v>
      </c>
      <c r="C2688" t="s">
        <v>3215</v>
      </c>
      <c r="D2688" t="s">
        <v>6605</v>
      </c>
      <c r="E2688" t="s">
        <v>5065</v>
      </c>
      <c r="F2688" t="s">
        <v>2585</v>
      </c>
      <c r="G2688" t="s">
        <v>2586</v>
      </c>
      <c r="H2688" t="s">
        <v>54</v>
      </c>
      <c r="I2688" t="s">
        <v>2587</v>
      </c>
      <c r="J2688" t="s">
        <v>2578</v>
      </c>
      <c r="K2688" t="s">
        <v>5065</v>
      </c>
      <c r="L2688" t="s">
        <v>6606</v>
      </c>
      <c r="M2688" t="s">
        <v>2585</v>
      </c>
      <c r="N2688" t="s">
        <v>2586</v>
      </c>
      <c r="O2688" t="s">
        <v>54</v>
      </c>
      <c r="P2688" t="s">
        <v>2587</v>
      </c>
      <c r="Q2688" t="s">
        <v>2595</v>
      </c>
      <c r="R2688" t="s">
        <v>2584</v>
      </c>
    </row>
    <row r="2689" spans="1:18" x14ac:dyDescent="0.25">
      <c r="A2689" s="28" t="str">
        <f t="shared" si="42"/>
        <v>00396043Russell Springs ES1554 N Highway 127Russell SpgsKY42642</v>
      </c>
      <c r="B2689" s="29" t="s">
        <v>8225</v>
      </c>
      <c r="C2689" t="s">
        <v>3215</v>
      </c>
      <c r="D2689" t="s">
        <v>6607</v>
      </c>
      <c r="E2689" t="s">
        <v>5065</v>
      </c>
      <c r="F2689" t="s">
        <v>2585</v>
      </c>
      <c r="G2689" t="s">
        <v>2586</v>
      </c>
      <c r="H2689" t="s">
        <v>54</v>
      </c>
      <c r="I2689" t="s">
        <v>2587</v>
      </c>
      <c r="J2689" t="s">
        <v>2578</v>
      </c>
      <c r="K2689" t="s">
        <v>5065</v>
      </c>
      <c r="L2689" t="s">
        <v>6606</v>
      </c>
      <c r="M2689" t="s">
        <v>2585</v>
      </c>
      <c r="N2689" t="s">
        <v>2586</v>
      </c>
      <c r="O2689" t="s">
        <v>54</v>
      </c>
      <c r="P2689" t="s">
        <v>2587</v>
      </c>
      <c r="Q2689" t="s">
        <v>2595</v>
      </c>
      <c r="R2689" t="s">
        <v>2584</v>
      </c>
    </row>
    <row r="2690" spans="1:18" x14ac:dyDescent="0.25">
      <c r="A2690" s="28" t="str">
        <f t="shared" si="42"/>
        <v>00396043Russell Springs ES1554 N Highway 127Russell SpgsKY42642</v>
      </c>
      <c r="B2690" s="29" t="s">
        <v>8225</v>
      </c>
      <c r="C2690" t="s">
        <v>3215</v>
      </c>
      <c r="D2690" t="s">
        <v>6608</v>
      </c>
      <c r="E2690" t="s">
        <v>5065</v>
      </c>
      <c r="F2690" t="s">
        <v>2585</v>
      </c>
      <c r="G2690" t="s">
        <v>2586</v>
      </c>
      <c r="H2690" t="s">
        <v>54</v>
      </c>
      <c r="I2690" t="s">
        <v>2587</v>
      </c>
      <c r="J2690" t="s">
        <v>2578</v>
      </c>
      <c r="K2690" t="s">
        <v>5065</v>
      </c>
      <c r="L2690" t="s">
        <v>6606</v>
      </c>
      <c r="M2690" t="s">
        <v>2585</v>
      </c>
      <c r="N2690" t="s">
        <v>2586</v>
      </c>
      <c r="O2690" t="s">
        <v>54</v>
      </c>
      <c r="P2690" t="s">
        <v>2587</v>
      </c>
      <c r="Q2690" t="s">
        <v>2595</v>
      </c>
      <c r="R2690" t="s">
        <v>2584</v>
      </c>
    </row>
    <row r="2691" spans="1:18" x14ac:dyDescent="0.25">
      <c r="A2691" s="28" t="str">
        <f t="shared" si="42"/>
        <v>00382559Owensboro Catholic MS2540 Christie PlOwensboroKY42301</v>
      </c>
      <c r="B2691" s="29" t="s">
        <v>8225</v>
      </c>
      <c r="C2691" t="s">
        <v>3215</v>
      </c>
      <c r="D2691" t="s">
        <v>6609</v>
      </c>
      <c r="E2691" t="s">
        <v>6610</v>
      </c>
      <c r="F2691" t="s">
        <v>6611</v>
      </c>
      <c r="G2691" t="s">
        <v>658</v>
      </c>
      <c r="H2691" t="s">
        <v>54</v>
      </c>
      <c r="I2691" t="s">
        <v>659</v>
      </c>
      <c r="J2691" t="s">
        <v>4071</v>
      </c>
      <c r="K2691" t="s">
        <v>6610</v>
      </c>
      <c r="L2691" t="s">
        <v>6612</v>
      </c>
      <c r="M2691" t="s">
        <v>6611</v>
      </c>
      <c r="N2691" t="s">
        <v>658</v>
      </c>
      <c r="O2691" t="s">
        <v>54</v>
      </c>
      <c r="P2691" t="s">
        <v>659</v>
      </c>
      <c r="Q2691" t="s">
        <v>3241</v>
      </c>
      <c r="R2691" t="s">
        <v>6613</v>
      </c>
    </row>
    <row r="2692" spans="1:18" x14ac:dyDescent="0.25">
      <c r="A2692" s="28" t="str">
        <f t="shared" si="42"/>
        <v>00382559Owensboro Catholic MS2540 Christie PlOwensboroKY42301</v>
      </c>
      <c r="B2692" s="29" t="s">
        <v>8225</v>
      </c>
      <c r="C2692" t="s">
        <v>3215</v>
      </c>
      <c r="D2692" t="s">
        <v>6614</v>
      </c>
      <c r="E2692" t="s">
        <v>6610</v>
      </c>
      <c r="F2692" t="s">
        <v>6611</v>
      </c>
      <c r="G2692" t="s">
        <v>658</v>
      </c>
      <c r="H2692" t="s">
        <v>54</v>
      </c>
      <c r="I2692" t="s">
        <v>659</v>
      </c>
      <c r="J2692" t="s">
        <v>4071</v>
      </c>
      <c r="K2692" t="s">
        <v>6610</v>
      </c>
      <c r="L2692" t="s">
        <v>6612</v>
      </c>
      <c r="M2692" t="s">
        <v>6611</v>
      </c>
      <c r="N2692" t="s">
        <v>658</v>
      </c>
      <c r="O2692" t="s">
        <v>54</v>
      </c>
      <c r="P2692" t="s">
        <v>659</v>
      </c>
      <c r="Q2692" t="s">
        <v>3241</v>
      </c>
      <c r="R2692" t="s">
        <v>6613</v>
      </c>
    </row>
    <row r="2693" spans="1:18" x14ac:dyDescent="0.25">
      <c r="A2693" s="28" t="str">
        <f t="shared" si="42"/>
        <v>00387004Lassiter Middle School8200 Candleworth DrLouisvilleKY40214</v>
      </c>
      <c r="B2693" s="29" t="s">
        <v>8225</v>
      </c>
      <c r="C2693" t="s">
        <v>3215</v>
      </c>
      <c r="D2693" t="s">
        <v>6615</v>
      </c>
      <c r="E2693" t="s">
        <v>4429</v>
      </c>
      <c r="F2693" t="s">
        <v>4430</v>
      </c>
      <c r="G2693" t="s">
        <v>382</v>
      </c>
      <c r="H2693" t="s">
        <v>54</v>
      </c>
      <c r="I2693" t="s">
        <v>1375</v>
      </c>
      <c r="J2693" t="s">
        <v>3223</v>
      </c>
      <c r="K2693" t="s">
        <v>4429</v>
      </c>
      <c r="L2693" t="s">
        <v>6616</v>
      </c>
      <c r="M2693" t="s">
        <v>4430</v>
      </c>
      <c r="N2693" t="s">
        <v>382</v>
      </c>
      <c r="O2693" t="s">
        <v>54</v>
      </c>
      <c r="P2693" t="s">
        <v>1375</v>
      </c>
      <c r="Q2693" t="s">
        <v>3224</v>
      </c>
      <c r="R2693" t="s">
        <v>4428</v>
      </c>
    </row>
    <row r="2694" spans="1:18" x14ac:dyDescent="0.25">
      <c r="A2694" s="28" t="str">
        <f t="shared" si="42"/>
        <v>00387004Lassiter Middle School8200 Candleworth DrLouisvilleKY40214</v>
      </c>
      <c r="B2694" s="29" t="s">
        <v>8225</v>
      </c>
      <c r="C2694" t="s">
        <v>3215</v>
      </c>
      <c r="D2694" t="s">
        <v>6617</v>
      </c>
      <c r="E2694" t="s">
        <v>4429</v>
      </c>
      <c r="F2694" t="s">
        <v>4430</v>
      </c>
      <c r="G2694" t="s">
        <v>382</v>
      </c>
      <c r="H2694" t="s">
        <v>54</v>
      </c>
      <c r="I2694" t="s">
        <v>1375</v>
      </c>
      <c r="J2694" t="s">
        <v>3223</v>
      </c>
      <c r="K2694" t="s">
        <v>4429</v>
      </c>
      <c r="L2694" t="s">
        <v>6616</v>
      </c>
      <c r="M2694" t="s">
        <v>4430</v>
      </c>
      <c r="N2694" t="s">
        <v>382</v>
      </c>
      <c r="O2694" t="s">
        <v>54</v>
      </c>
      <c r="P2694" t="s">
        <v>1375</v>
      </c>
      <c r="Q2694" t="s">
        <v>3224</v>
      </c>
      <c r="R2694" t="s">
        <v>4428</v>
      </c>
    </row>
    <row r="2695" spans="1:18" x14ac:dyDescent="0.25">
      <c r="A2695" s="28" t="str">
        <f t="shared" si="42"/>
        <v>05252416Northern Ky Co-Op Ed Services5516 E Alexandria PikeCold SpringKY41076</v>
      </c>
      <c r="B2695" s="29" t="s">
        <v>8225</v>
      </c>
      <c r="C2695" t="s">
        <v>3215</v>
      </c>
      <c r="D2695" t="s">
        <v>6618</v>
      </c>
      <c r="E2695" t="s">
        <v>6619</v>
      </c>
      <c r="F2695" t="s">
        <v>2576</v>
      </c>
      <c r="G2695" t="s">
        <v>443</v>
      </c>
      <c r="H2695" t="s">
        <v>54</v>
      </c>
      <c r="I2695" t="s">
        <v>444</v>
      </c>
      <c r="J2695" t="s">
        <v>5364</v>
      </c>
      <c r="K2695" t="s">
        <v>6619</v>
      </c>
      <c r="L2695" t="s">
        <v>6620</v>
      </c>
      <c r="M2695" t="s">
        <v>2576</v>
      </c>
      <c r="N2695" t="s">
        <v>443</v>
      </c>
      <c r="O2695" t="s">
        <v>54</v>
      </c>
      <c r="P2695" t="s">
        <v>444</v>
      </c>
      <c r="Q2695" t="s">
        <v>3338</v>
      </c>
      <c r="R2695" t="s">
        <v>6621</v>
      </c>
    </row>
    <row r="2696" spans="1:18" x14ac:dyDescent="0.25">
      <c r="A2696" s="28" t="str">
        <f t="shared" si="42"/>
        <v>05252416Northern Ky Co-Op Ed Services5516 E Alexandria PikeCold SpringKY41076</v>
      </c>
      <c r="B2696" s="29" t="s">
        <v>8225</v>
      </c>
      <c r="C2696" t="s">
        <v>3215</v>
      </c>
      <c r="D2696" t="s">
        <v>6622</v>
      </c>
      <c r="E2696" t="s">
        <v>6619</v>
      </c>
      <c r="F2696" t="s">
        <v>2576</v>
      </c>
      <c r="G2696" t="s">
        <v>443</v>
      </c>
      <c r="H2696" t="s">
        <v>54</v>
      </c>
      <c r="I2696" t="s">
        <v>444</v>
      </c>
      <c r="J2696" t="s">
        <v>5364</v>
      </c>
      <c r="K2696" t="s">
        <v>6619</v>
      </c>
      <c r="L2696" t="s">
        <v>6620</v>
      </c>
      <c r="M2696" t="s">
        <v>2576</v>
      </c>
      <c r="N2696" t="s">
        <v>443</v>
      </c>
      <c r="O2696" t="s">
        <v>54</v>
      </c>
      <c r="P2696" t="s">
        <v>444</v>
      </c>
      <c r="Q2696" t="s">
        <v>3338</v>
      </c>
      <c r="R2696" t="s">
        <v>6621</v>
      </c>
    </row>
    <row r="2697" spans="1:18" x14ac:dyDescent="0.25">
      <c r="A2697" s="28" t="str">
        <f t="shared" si="42"/>
        <v>05252416Northern Ky Co-Op Ed Services5516 E Alexandria PikeCold SpringKY41076</v>
      </c>
      <c r="B2697" s="29" t="s">
        <v>8225</v>
      </c>
      <c r="C2697" t="s">
        <v>3215</v>
      </c>
      <c r="D2697" t="s">
        <v>6623</v>
      </c>
      <c r="E2697" t="s">
        <v>6619</v>
      </c>
      <c r="F2697" t="s">
        <v>2576</v>
      </c>
      <c r="G2697" t="s">
        <v>443</v>
      </c>
      <c r="H2697" t="s">
        <v>54</v>
      </c>
      <c r="I2697" t="s">
        <v>444</v>
      </c>
      <c r="J2697" t="s">
        <v>5364</v>
      </c>
      <c r="K2697" t="s">
        <v>6619</v>
      </c>
      <c r="L2697" t="s">
        <v>6620</v>
      </c>
      <c r="M2697" t="s">
        <v>2576</v>
      </c>
      <c r="N2697" t="s">
        <v>443</v>
      </c>
      <c r="O2697" t="s">
        <v>54</v>
      </c>
      <c r="P2697" t="s">
        <v>444</v>
      </c>
      <c r="Q2697" t="s">
        <v>3338</v>
      </c>
      <c r="R2697" t="s">
        <v>6621</v>
      </c>
    </row>
    <row r="2698" spans="1:18" x14ac:dyDescent="0.25">
      <c r="A2698" s="28" t="str">
        <f t="shared" si="42"/>
        <v>05252416Northern Ky Co-Op Ed Services5516 E Alexandria PikeCold SpringKY41076</v>
      </c>
      <c r="B2698" s="29" t="s">
        <v>8225</v>
      </c>
      <c r="C2698" t="s">
        <v>3215</v>
      </c>
      <c r="D2698" t="s">
        <v>6624</v>
      </c>
      <c r="E2698" t="s">
        <v>6619</v>
      </c>
      <c r="F2698" t="s">
        <v>2576</v>
      </c>
      <c r="G2698" t="s">
        <v>443</v>
      </c>
      <c r="H2698" t="s">
        <v>54</v>
      </c>
      <c r="I2698" t="s">
        <v>444</v>
      </c>
      <c r="J2698" t="s">
        <v>5364</v>
      </c>
      <c r="K2698" t="s">
        <v>6619</v>
      </c>
      <c r="L2698" t="s">
        <v>6620</v>
      </c>
      <c r="M2698" t="s">
        <v>2576</v>
      </c>
      <c r="N2698" t="s">
        <v>443</v>
      </c>
      <c r="O2698" t="s">
        <v>54</v>
      </c>
      <c r="P2698" t="s">
        <v>444</v>
      </c>
      <c r="Q2698" t="s">
        <v>3338</v>
      </c>
      <c r="R2698" t="s">
        <v>6621</v>
      </c>
    </row>
    <row r="2699" spans="1:18" x14ac:dyDescent="0.25">
      <c r="A2699" s="28" t="str">
        <f t="shared" si="42"/>
        <v>10967854Lexington Universal Academy4580 Nicholasville RdLexingtonKY40515</v>
      </c>
      <c r="B2699" s="29" t="s">
        <v>8225</v>
      </c>
      <c r="C2699" t="s">
        <v>3215</v>
      </c>
      <c r="D2699" t="s">
        <v>6625</v>
      </c>
      <c r="E2699" t="s">
        <v>6626</v>
      </c>
      <c r="F2699" t="s">
        <v>6627</v>
      </c>
      <c r="G2699" t="s">
        <v>776</v>
      </c>
      <c r="H2699" t="s">
        <v>54</v>
      </c>
      <c r="I2699" t="s">
        <v>869</v>
      </c>
      <c r="J2699" t="s">
        <v>6626</v>
      </c>
      <c r="K2699" t="s">
        <v>6626</v>
      </c>
      <c r="L2699" t="s">
        <v>6628</v>
      </c>
      <c r="M2699" t="s">
        <v>6627</v>
      </c>
      <c r="N2699" t="s">
        <v>776</v>
      </c>
      <c r="O2699" t="s">
        <v>54</v>
      </c>
      <c r="P2699" t="s">
        <v>869</v>
      </c>
      <c r="Q2699" t="s">
        <v>3240</v>
      </c>
      <c r="R2699" t="s">
        <v>6629</v>
      </c>
    </row>
    <row r="2700" spans="1:18" x14ac:dyDescent="0.25">
      <c r="A2700" s="28" t="str">
        <f t="shared" si="42"/>
        <v>10967854Lexington Universal Academy4580 Nicholasville RdLexingtonKY40515</v>
      </c>
      <c r="B2700" s="29" t="s">
        <v>8225</v>
      </c>
      <c r="C2700" t="s">
        <v>3215</v>
      </c>
      <c r="D2700" t="s">
        <v>6630</v>
      </c>
      <c r="E2700" t="s">
        <v>6626</v>
      </c>
      <c r="F2700" t="s">
        <v>6627</v>
      </c>
      <c r="G2700" t="s">
        <v>776</v>
      </c>
      <c r="H2700" t="s">
        <v>54</v>
      </c>
      <c r="I2700" t="s">
        <v>869</v>
      </c>
      <c r="J2700" t="s">
        <v>6626</v>
      </c>
      <c r="K2700" t="s">
        <v>6626</v>
      </c>
      <c r="L2700" t="s">
        <v>6628</v>
      </c>
      <c r="M2700" t="s">
        <v>6627</v>
      </c>
      <c r="N2700" t="s">
        <v>776</v>
      </c>
      <c r="O2700" t="s">
        <v>54</v>
      </c>
      <c r="P2700" t="s">
        <v>869</v>
      </c>
      <c r="Q2700" t="s">
        <v>3240</v>
      </c>
      <c r="R2700" t="s">
        <v>6629</v>
      </c>
    </row>
    <row r="2701" spans="1:18" x14ac:dyDescent="0.25">
      <c r="A2701" s="28" t="str">
        <f t="shared" si="42"/>
        <v>01527427Julius Marks Elementary School3277 Pepperhill RdLexingtonKY40502</v>
      </c>
      <c r="B2701" s="29" t="s">
        <v>8225</v>
      </c>
      <c r="C2701" t="s">
        <v>3215</v>
      </c>
      <c r="D2701" t="s">
        <v>6631</v>
      </c>
      <c r="E2701" t="s">
        <v>834</v>
      </c>
      <c r="F2701" t="s">
        <v>835</v>
      </c>
      <c r="G2701" t="s">
        <v>776</v>
      </c>
      <c r="H2701" t="s">
        <v>54</v>
      </c>
      <c r="I2701" t="s">
        <v>785</v>
      </c>
      <c r="J2701" t="s">
        <v>773</v>
      </c>
      <c r="K2701" t="s">
        <v>834</v>
      </c>
      <c r="L2701" t="s">
        <v>6632</v>
      </c>
      <c r="M2701" t="s">
        <v>835</v>
      </c>
      <c r="N2701" t="s">
        <v>776</v>
      </c>
      <c r="O2701" t="s">
        <v>54</v>
      </c>
      <c r="P2701" t="s">
        <v>785</v>
      </c>
      <c r="Q2701" t="s">
        <v>3240</v>
      </c>
      <c r="R2701" t="s">
        <v>833</v>
      </c>
    </row>
    <row r="2702" spans="1:18" x14ac:dyDescent="0.25">
      <c r="A2702" s="28" t="str">
        <f t="shared" si="42"/>
        <v>00383357Stonewall Elementary School3215 Cornwall DrLexingtonKY40503</v>
      </c>
      <c r="B2702" s="29" t="s">
        <v>8225</v>
      </c>
      <c r="C2702" t="s">
        <v>3215</v>
      </c>
      <c r="D2702" t="s">
        <v>6633</v>
      </c>
      <c r="E2702" t="s">
        <v>871</v>
      </c>
      <c r="F2702" t="s">
        <v>872</v>
      </c>
      <c r="G2702" t="s">
        <v>776</v>
      </c>
      <c r="H2702" t="s">
        <v>54</v>
      </c>
      <c r="I2702" t="s">
        <v>806</v>
      </c>
      <c r="J2702" t="s">
        <v>773</v>
      </c>
      <c r="K2702" t="s">
        <v>871</v>
      </c>
      <c r="L2702" t="s">
        <v>6634</v>
      </c>
      <c r="M2702" t="s">
        <v>872</v>
      </c>
      <c r="N2702" t="s">
        <v>776</v>
      </c>
      <c r="O2702" t="s">
        <v>54</v>
      </c>
      <c r="P2702" t="s">
        <v>806</v>
      </c>
      <c r="Q2702" t="s">
        <v>3240</v>
      </c>
      <c r="R2702" t="s">
        <v>870</v>
      </c>
    </row>
    <row r="2703" spans="1:18" x14ac:dyDescent="0.25">
      <c r="A2703" s="28" t="str">
        <f t="shared" si="42"/>
        <v>00383357Stonewall Elementary School3215 Cornwall DrLexingtonKY40503</v>
      </c>
      <c r="B2703" s="29" t="s">
        <v>8225</v>
      </c>
      <c r="C2703" t="s">
        <v>3215</v>
      </c>
      <c r="D2703" t="s">
        <v>6635</v>
      </c>
      <c r="E2703" t="s">
        <v>871</v>
      </c>
      <c r="F2703" t="s">
        <v>872</v>
      </c>
      <c r="G2703" t="s">
        <v>776</v>
      </c>
      <c r="H2703" t="s">
        <v>54</v>
      </c>
      <c r="I2703" t="s">
        <v>806</v>
      </c>
      <c r="J2703" t="s">
        <v>773</v>
      </c>
      <c r="K2703" t="s">
        <v>871</v>
      </c>
      <c r="L2703" t="s">
        <v>6634</v>
      </c>
      <c r="M2703" t="s">
        <v>872</v>
      </c>
      <c r="N2703" t="s">
        <v>776</v>
      </c>
      <c r="O2703" t="s">
        <v>54</v>
      </c>
      <c r="P2703" t="s">
        <v>806</v>
      </c>
      <c r="Q2703" t="s">
        <v>3240</v>
      </c>
      <c r="R2703" t="s">
        <v>870</v>
      </c>
    </row>
    <row r="2704" spans="1:18" x14ac:dyDescent="0.25">
      <c r="A2704" s="28" t="str">
        <f t="shared" si="42"/>
        <v>00383357Stonewall Elementary School3215 Cornwall DrLexingtonKY40503</v>
      </c>
      <c r="B2704" s="29" t="s">
        <v>8225</v>
      </c>
      <c r="C2704" t="s">
        <v>3215</v>
      </c>
      <c r="D2704" t="s">
        <v>6636</v>
      </c>
      <c r="E2704" t="s">
        <v>871</v>
      </c>
      <c r="F2704" t="s">
        <v>872</v>
      </c>
      <c r="G2704" t="s">
        <v>776</v>
      </c>
      <c r="H2704" t="s">
        <v>54</v>
      </c>
      <c r="I2704" t="s">
        <v>806</v>
      </c>
      <c r="J2704" t="s">
        <v>773</v>
      </c>
      <c r="K2704" t="s">
        <v>871</v>
      </c>
      <c r="L2704" t="s">
        <v>6634</v>
      </c>
      <c r="M2704" t="s">
        <v>872</v>
      </c>
      <c r="N2704" t="s">
        <v>776</v>
      </c>
      <c r="O2704" t="s">
        <v>54</v>
      </c>
      <c r="P2704" t="s">
        <v>806</v>
      </c>
      <c r="Q2704" t="s">
        <v>3240</v>
      </c>
      <c r="R2704" t="s">
        <v>870</v>
      </c>
    </row>
    <row r="2705" spans="1:18" x14ac:dyDescent="0.25">
      <c r="A2705" s="28" t="str">
        <f t="shared" si="42"/>
        <v>00394502Ohio Co School DistrictPo Box 70HartfordKY42347</v>
      </c>
      <c r="B2705" s="29" t="s">
        <v>8225</v>
      </c>
      <c r="C2705" t="s">
        <v>3215</v>
      </c>
      <c r="D2705" t="s">
        <v>6637</v>
      </c>
      <c r="E2705" t="s">
        <v>2294</v>
      </c>
      <c r="F2705" t="s">
        <v>4638</v>
      </c>
      <c r="G2705" t="s">
        <v>2314</v>
      </c>
      <c r="H2705" t="s">
        <v>54</v>
      </c>
      <c r="I2705" t="s">
        <v>2315</v>
      </c>
      <c r="J2705" t="s">
        <v>2294</v>
      </c>
      <c r="K2705" t="s">
        <v>2294</v>
      </c>
      <c r="L2705" t="s">
        <v>6638</v>
      </c>
      <c r="M2705" t="s">
        <v>4638</v>
      </c>
      <c r="N2705" t="s">
        <v>2314</v>
      </c>
      <c r="O2705" t="s">
        <v>54</v>
      </c>
      <c r="P2705" t="s">
        <v>2315</v>
      </c>
      <c r="Q2705" t="s">
        <v>3253</v>
      </c>
      <c r="R2705" t="s">
        <v>2293</v>
      </c>
    </row>
    <row r="2706" spans="1:18" x14ac:dyDescent="0.25">
      <c r="A2706" s="28" t="str">
        <f t="shared" si="42"/>
        <v>04865955Render Center100 W Render St Ste 2HartfordKY42347</v>
      </c>
      <c r="B2706" s="29" t="s">
        <v>8225</v>
      </c>
      <c r="C2706" t="s">
        <v>3215</v>
      </c>
      <c r="D2706" t="s">
        <v>6639</v>
      </c>
      <c r="E2706" t="s">
        <v>2294</v>
      </c>
      <c r="F2706" t="s">
        <v>4885</v>
      </c>
      <c r="G2706" t="s">
        <v>2314</v>
      </c>
      <c r="H2706" t="s">
        <v>54</v>
      </c>
      <c r="I2706" t="s">
        <v>2315</v>
      </c>
      <c r="J2706" t="s">
        <v>2294</v>
      </c>
      <c r="K2706" t="s">
        <v>4884</v>
      </c>
      <c r="L2706" t="s">
        <v>6638</v>
      </c>
      <c r="M2706" t="s">
        <v>4638</v>
      </c>
      <c r="N2706" t="s">
        <v>2314</v>
      </c>
      <c r="O2706" t="s">
        <v>54</v>
      </c>
      <c r="P2706" t="s">
        <v>2315</v>
      </c>
      <c r="Q2706" t="s">
        <v>3253</v>
      </c>
      <c r="R2706" t="s">
        <v>4883</v>
      </c>
    </row>
    <row r="2707" spans="1:18" x14ac:dyDescent="0.25">
      <c r="A2707" s="28" t="str">
        <f t="shared" si="42"/>
        <v>00394502Ohio Co School DistrictPo Box 70HartfordKY42347</v>
      </c>
      <c r="B2707" s="29" t="s">
        <v>8225</v>
      </c>
      <c r="C2707" t="s">
        <v>3215</v>
      </c>
      <c r="D2707" t="s">
        <v>6640</v>
      </c>
      <c r="E2707" t="s">
        <v>2294</v>
      </c>
      <c r="F2707" t="s">
        <v>4638</v>
      </c>
      <c r="G2707" t="s">
        <v>2314</v>
      </c>
      <c r="H2707" t="s">
        <v>54</v>
      </c>
      <c r="I2707" t="s">
        <v>2315</v>
      </c>
      <c r="J2707" t="s">
        <v>2294</v>
      </c>
      <c r="K2707" t="s">
        <v>2294</v>
      </c>
      <c r="L2707" t="s">
        <v>6638</v>
      </c>
      <c r="M2707" t="s">
        <v>4638</v>
      </c>
      <c r="N2707" t="s">
        <v>2314</v>
      </c>
      <c r="O2707" t="s">
        <v>54</v>
      </c>
      <c r="P2707" t="s">
        <v>2315</v>
      </c>
      <c r="Q2707" t="s">
        <v>3253</v>
      </c>
      <c r="R2707" t="s">
        <v>2293</v>
      </c>
    </row>
    <row r="2708" spans="1:18" x14ac:dyDescent="0.25">
      <c r="A2708" s="28" t="str">
        <f t="shared" si="42"/>
        <v>00394588Ohio Co Middle School1404 S Main StHartfordKY42347</v>
      </c>
      <c r="B2708" s="29" t="s">
        <v>8225</v>
      </c>
      <c r="C2708" t="s">
        <v>3215</v>
      </c>
      <c r="D2708" t="s">
        <v>6641</v>
      </c>
      <c r="E2708" t="s">
        <v>2294</v>
      </c>
      <c r="F2708" t="s">
        <v>4881</v>
      </c>
      <c r="G2708" t="s">
        <v>2314</v>
      </c>
      <c r="H2708" t="s">
        <v>54</v>
      </c>
      <c r="I2708" t="s">
        <v>2315</v>
      </c>
      <c r="J2708" t="s">
        <v>2294</v>
      </c>
      <c r="K2708" t="s">
        <v>4880</v>
      </c>
      <c r="L2708" t="s">
        <v>6638</v>
      </c>
      <c r="M2708" t="s">
        <v>4638</v>
      </c>
      <c r="N2708" t="s">
        <v>2314</v>
      </c>
      <c r="O2708" t="s">
        <v>54</v>
      </c>
      <c r="P2708" t="s">
        <v>2315</v>
      </c>
      <c r="Q2708" t="s">
        <v>3253</v>
      </c>
      <c r="R2708" t="s">
        <v>4879</v>
      </c>
    </row>
    <row r="2709" spans="1:18" x14ac:dyDescent="0.25">
      <c r="A2709" s="28" t="str">
        <f t="shared" si="42"/>
        <v>00394629Western ES4008 State Route 85 ECentertownKY42328</v>
      </c>
      <c r="B2709" s="29" t="s">
        <v>8225</v>
      </c>
      <c r="C2709" t="s">
        <v>3215</v>
      </c>
      <c r="D2709" t="s">
        <v>6642</v>
      </c>
      <c r="E2709" t="s">
        <v>2294</v>
      </c>
      <c r="F2709" t="s">
        <v>2317</v>
      </c>
      <c r="G2709" t="s">
        <v>2318</v>
      </c>
      <c r="H2709" t="s">
        <v>54</v>
      </c>
      <c r="I2709" t="s">
        <v>2319</v>
      </c>
      <c r="J2709" t="s">
        <v>2294</v>
      </c>
      <c r="K2709" t="s">
        <v>4875</v>
      </c>
      <c r="L2709" t="s">
        <v>6638</v>
      </c>
      <c r="M2709" t="s">
        <v>4638</v>
      </c>
      <c r="N2709" t="s">
        <v>2314</v>
      </c>
      <c r="O2709" t="s">
        <v>54</v>
      </c>
      <c r="P2709" t="s">
        <v>2315</v>
      </c>
      <c r="Q2709" t="s">
        <v>3253</v>
      </c>
      <c r="R2709" t="s">
        <v>2316</v>
      </c>
    </row>
    <row r="2710" spans="1:18" x14ac:dyDescent="0.25">
      <c r="A2710" s="28" t="str">
        <f t="shared" si="42"/>
        <v>00394617Wayland Alexander ES1250 Oakwood DrHartfordKY42347</v>
      </c>
      <c r="B2710" s="29" t="s">
        <v>8225</v>
      </c>
      <c r="C2710" t="s">
        <v>3215</v>
      </c>
      <c r="D2710" t="s">
        <v>6643</v>
      </c>
      <c r="E2710" t="s">
        <v>2294</v>
      </c>
      <c r="F2710" t="s">
        <v>2313</v>
      </c>
      <c r="G2710" t="s">
        <v>2314</v>
      </c>
      <c r="H2710" t="s">
        <v>54</v>
      </c>
      <c r="I2710" t="s">
        <v>2315</v>
      </c>
      <c r="J2710" t="s">
        <v>2294</v>
      </c>
      <c r="K2710" t="s">
        <v>4882</v>
      </c>
      <c r="L2710" t="s">
        <v>6638</v>
      </c>
      <c r="M2710" t="s">
        <v>4638</v>
      </c>
      <c r="N2710" t="s">
        <v>2314</v>
      </c>
      <c r="O2710" t="s">
        <v>54</v>
      </c>
      <c r="P2710" t="s">
        <v>2315</v>
      </c>
      <c r="Q2710" t="s">
        <v>3253</v>
      </c>
      <c r="R2710" t="s">
        <v>2312</v>
      </c>
    </row>
    <row r="2711" spans="1:18" x14ac:dyDescent="0.25">
      <c r="A2711" s="28" t="str">
        <f t="shared" si="42"/>
        <v>00394552Fordsville Elementary School359 W Main StFordsvilleKY42343</v>
      </c>
      <c r="B2711" s="29" t="s">
        <v>8225</v>
      </c>
      <c r="C2711" t="s">
        <v>3215</v>
      </c>
      <c r="D2711" t="s">
        <v>6644</v>
      </c>
      <c r="E2711" t="s">
        <v>2294</v>
      </c>
      <c r="F2711" t="s">
        <v>2302</v>
      </c>
      <c r="G2711" t="s">
        <v>2303</v>
      </c>
      <c r="H2711" t="s">
        <v>54</v>
      </c>
      <c r="I2711" t="s">
        <v>2304</v>
      </c>
      <c r="J2711" t="s">
        <v>2294</v>
      </c>
      <c r="K2711" t="s">
        <v>2301</v>
      </c>
      <c r="L2711" t="s">
        <v>6638</v>
      </c>
      <c r="M2711" t="s">
        <v>4638</v>
      </c>
      <c r="N2711" t="s">
        <v>2314</v>
      </c>
      <c r="O2711" t="s">
        <v>54</v>
      </c>
      <c r="P2711" t="s">
        <v>2315</v>
      </c>
      <c r="Q2711" t="s">
        <v>3253</v>
      </c>
      <c r="R2711" t="s">
        <v>2300</v>
      </c>
    </row>
    <row r="2712" spans="1:18" x14ac:dyDescent="0.25">
      <c r="A2712" s="28" t="str">
        <f t="shared" si="42"/>
        <v>00394514Beaver Dam Elementary School183 E Us Highway 62Beaver DamKY42320</v>
      </c>
      <c r="B2712" s="29" t="s">
        <v>8225</v>
      </c>
      <c r="C2712" t="s">
        <v>3215</v>
      </c>
      <c r="D2712" t="s">
        <v>6645</v>
      </c>
      <c r="E2712" t="s">
        <v>2294</v>
      </c>
      <c r="F2712" t="s">
        <v>2297</v>
      </c>
      <c r="G2712" t="s">
        <v>2298</v>
      </c>
      <c r="H2712" t="s">
        <v>54</v>
      </c>
      <c r="I2712" t="s">
        <v>2299</v>
      </c>
      <c r="J2712" t="s">
        <v>2294</v>
      </c>
      <c r="K2712" t="s">
        <v>2296</v>
      </c>
      <c r="L2712" t="s">
        <v>6638</v>
      </c>
      <c r="M2712" t="s">
        <v>4638</v>
      </c>
      <c r="N2712" t="s">
        <v>2314</v>
      </c>
      <c r="O2712" t="s">
        <v>54</v>
      </c>
      <c r="P2712" t="s">
        <v>2315</v>
      </c>
      <c r="Q2712" t="s">
        <v>3253</v>
      </c>
      <c r="R2712" t="s">
        <v>2295</v>
      </c>
    </row>
    <row r="2713" spans="1:18" x14ac:dyDescent="0.25">
      <c r="A2713" s="28" t="str">
        <f t="shared" si="42"/>
        <v>00394564Horse Branch Elementary School11980 Us Highway 62 EHorse BranchKY42349</v>
      </c>
      <c r="B2713" s="29" t="s">
        <v>8225</v>
      </c>
      <c r="C2713" t="s">
        <v>3215</v>
      </c>
      <c r="D2713" t="s">
        <v>6646</v>
      </c>
      <c r="E2713" t="s">
        <v>2294</v>
      </c>
      <c r="F2713" t="s">
        <v>2307</v>
      </c>
      <c r="G2713" t="s">
        <v>2308</v>
      </c>
      <c r="H2713" t="s">
        <v>54</v>
      </c>
      <c r="I2713" t="s">
        <v>2309</v>
      </c>
      <c r="J2713" t="s">
        <v>2294</v>
      </c>
      <c r="K2713" t="s">
        <v>2306</v>
      </c>
      <c r="L2713" t="s">
        <v>6638</v>
      </c>
      <c r="M2713" t="s">
        <v>4638</v>
      </c>
      <c r="N2713" t="s">
        <v>2314</v>
      </c>
      <c r="O2713" t="s">
        <v>54</v>
      </c>
      <c r="P2713" t="s">
        <v>2315</v>
      </c>
      <c r="Q2713" t="s">
        <v>3253</v>
      </c>
      <c r="R2713" t="s">
        <v>2305</v>
      </c>
    </row>
    <row r="2714" spans="1:18" x14ac:dyDescent="0.25">
      <c r="A2714" s="28" t="str">
        <f t="shared" si="42"/>
        <v>00394605Southern Elementary School3836 S Us Highway 231Beaver DamKY42320</v>
      </c>
      <c r="B2714" s="29" t="s">
        <v>8225</v>
      </c>
      <c r="C2714" t="s">
        <v>3215</v>
      </c>
      <c r="D2714" t="s">
        <v>6647</v>
      </c>
      <c r="E2714" t="s">
        <v>2294</v>
      </c>
      <c r="F2714" t="s">
        <v>2311</v>
      </c>
      <c r="G2714" t="s">
        <v>2298</v>
      </c>
      <c r="H2714" t="s">
        <v>54</v>
      </c>
      <c r="I2714" t="s">
        <v>2299</v>
      </c>
      <c r="J2714" t="s">
        <v>2294</v>
      </c>
      <c r="K2714" t="s">
        <v>864</v>
      </c>
      <c r="L2714" t="s">
        <v>6638</v>
      </c>
      <c r="M2714" t="s">
        <v>4638</v>
      </c>
      <c r="N2714" t="s">
        <v>2314</v>
      </c>
      <c r="O2714" t="s">
        <v>54</v>
      </c>
      <c r="P2714" t="s">
        <v>2315</v>
      </c>
      <c r="Q2714" t="s">
        <v>3253</v>
      </c>
      <c r="R2714" t="s">
        <v>2310</v>
      </c>
    </row>
    <row r="2715" spans="1:18" x14ac:dyDescent="0.25">
      <c r="A2715" s="28" t="str">
        <f t="shared" si="42"/>
        <v>00394502Ohio Co School DistrictPo Box 70HartfordKY42347</v>
      </c>
      <c r="B2715" s="29" t="s">
        <v>8225</v>
      </c>
      <c r="C2715" t="s">
        <v>3215</v>
      </c>
      <c r="D2715" t="s">
        <v>6648</v>
      </c>
      <c r="E2715" t="s">
        <v>2294</v>
      </c>
      <c r="F2715" t="s">
        <v>4638</v>
      </c>
      <c r="G2715" t="s">
        <v>2314</v>
      </c>
      <c r="H2715" t="s">
        <v>54</v>
      </c>
      <c r="I2715" t="s">
        <v>2315</v>
      </c>
      <c r="J2715" t="s">
        <v>2294</v>
      </c>
      <c r="K2715" t="s">
        <v>2294</v>
      </c>
      <c r="L2715" t="s">
        <v>6638</v>
      </c>
      <c r="M2715" t="s">
        <v>4638</v>
      </c>
      <c r="N2715" t="s">
        <v>2314</v>
      </c>
      <c r="O2715" t="s">
        <v>54</v>
      </c>
      <c r="P2715" t="s">
        <v>2315</v>
      </c>
      <c r="Q2715" t="s">
        <v>3253</v>
      </c>
      <c r="R2715" t="s">
        <v>2293</v>
      </c>
    </row>
    <row r="2716" spans="1:18" x14ac:dyDescent="0.25">
      <c r="A2716" s="28" t="str">
        <f t="shared" si="42"/>
        <v>00394617Wayland Alexander ES1250 Oakwood DrHartfordKY42347</v>
      </c>
      <c r="B2716" s="29" t="s">
        <v>8225</v>
      </c>
      <c r="C2716" t="s">
        <v>3215</v>
      </c>
      <c r="D2716" t="s">
        <v>6649</v>
      </c>
      <c r="E2716" t="s">
        <v>2294</v>
      </c>
      <c r="F2716" t="s">
        <v>2313</v>
      </c>
      <c r="G2716" t="s">
        <v>2314</v>
      </c>
      <c r="H2716" t="s">
        <v>54</v>
      </c>
      <c r="I2716" t="s">
        <v>2315</v>
      </c>
      <c r="J2716" t="s">
        <v>2294</v>
      </c>
      <c r="K2716" t="s">
        <v>4882</v>
      </c>
      <c r="L2716" t="s">
        <v>6638</v>
      </c>
      <c r="M2716" t="s">
        <v>4638</v>
      </c>
      <c r="N2716" t="s">
        <v>2314</v>
      </c>
      <c r="O2716" t="s">
        <v>54</v>
      </c>
      <c r="P2716" t="s">
        <v>2315</v>
      </c>
      <c r="Q2716" t="s">
        <v>3253</v>
      </c>
      <c r="R2716" t="s">
        <v>2312</v>
      </c>
    </row>
    <row r="2717" spans="1:18" x14ac:dyDescent="0.25">
      <c r="A2717" s="28" t="str">
        <f t="shared" si="42"/>
        <v>00394514Beaver Dam Elementary School183 E Us Highway 62Beaver DamKY42320</v>
      </c>
      <c r="B2717" s="29" t="s">
        <v>8225</v>
      </c>
      <c r="C2717" t="s">
        <v>3215</v>
      </c>
      <c r="D2717" t="s">
        <v>6650</v>
      </c>
      <c r="E2717" t="s">
        <v>2294</v>
      </c>
      <c r="F2717" t="s">
        <v>2297</v>
      </c>
      <c r="G2717" t="s">
        <v>2298</v>
      </c>
      <c r="H2717" t="s">
        <v>54</v>
      </c>
      <c r="I2717" t="s">
        <v>2299</v>
      </c>
      <c r="J2717" t="s">
        <v>2294</v>
      </c>
      <c r="K2717" t="s">
        <v>2296</v>
      </c>
      <c r="L2717" t="s">
        <v>6638</v>
      </c>
      <c r="M2717" t="s">
        <v>4638</v>
      </c>
      <c r="N2717" t="s">
        <v>2314</v>
      </c>
      <c r="O2717" t="s">
        <v>54</v>
      </c>
      <c r="P2717" t="s">
        <v>2315</v>
      </c>
      <c r="Q2717" t="s">
        <v>3253</v>
      </c>
      <c r="R2717" t="s">
        <v>2295</v>
      </c>
    </row>
    <row r="2718" spans="1:18" x14ac:dyDescent="0.25">
      <c r="A2718" s="28" t="str">
        <f t="shared" si="42"/>
        <v>00394552Fordsville Elementary School359 W Main StFordsvilleKY42343</v>
      </c>
      <c r="B2718" s="29" t="s">
        <v>8225</v>
      </c>
      <c r="C2718" t="s">
        <v>3215</v>
      </c>
      <c r="D2718" t="s">
        <v>6651</v>
      </c>
      <c r="E2718" t="s">
        <v>2294</v>
      </c>
      <c r="F2718" t="s">
        <v>2302</v>
      </c>
      <c r="G2718" t="s">
        <v>2303</v>
      </c>
      <c r="H2718" t="s">
        <v>54</v>
      </c>
      <c r="I2718" t="s">
        <v>2304</v>
      </c>
      <c r="J2718" t="s">
        <v>2294</v>
      </c>
      <c r="K2718" t="s">
        <v>2301</v>
      </c>
      <c r="L2718" t="s">
        <v>6638</v>
      </c>
      <c r="M2718" t="s">
        <v>4638</v>
      </c>
      <c r="N2718" t="s">
        <v>2314</v>
      </c>
      <c r="O2718" t="s">
        <v>54</v>
      </c>
      <c r="P2718" t="s">
        <v>2315</v>
      </c>
      <c r="Q2718" t="s">
        <v>3253</v>
      </c>
      <c r="R2718" t="s">
        <v>2300</v>
      </c>
    </row>
    <row r="2719" spans="1:18" x14ac:dyDescent="0.25">
      <c r="A2719" s="28" t="str">
        <f t="shared" si="42"/>
        <v>00394564Horse Branch Elementary School11980 Us Highway 62 EHorse BranchKY42349</v>
      </c>
      <c r="B2719" s="29" t="s">
        <v>8225</v>
      </c>
      <c r="C2719" t="s">
        <v>3215</v>
      </c>
      <c r="D2719" t="s">
        <v>6652</v>
      </c>
      <c r="E2719" t="s">
        <v>2294</v>
      </c>
      <c r="F2719" t="s">
        <v>2307</v>
      </c>
      <c r="G2719" t="s">
        <v>2308</v>
      </c>
      <c r="H2719" t="s">
        <v>54</v>
      </c>
      <c r="I2719" t="s">
        <v>2309</v>
      </c>
      <c r="J2719" t="s">
        <v>2294</v>
      </c>
      <c r="K2719" t="s">
        <v>2306</v>
      </c>
      <c r="L2719" t="s">
        <v>6638</v>
      </c>
      <c r="M2719" t="s">
        <v>4638</v>
      </c>
      <c r="N2719" t="s">
        <v>2314</v>
      </c>
      <c r="O2719" t="s">
        <v>54</v>
      </c>
      <c r="P2719" t="s">
        <v>2315</v>
      </c>
      <c r="Q2719" t="s">
        <v>3253</v>
      </c>
      <c r="R2719" t="s">
        <v>2305</v>
      </c>
    </row>
    <row r="2720" spans="1:18" x14ac:dyDescent="0.25">
      <c r="A2720" s="28" t="str">
        <f t="shared" si="42"/>
        <v>00394588Ohio Co Middle School1404 S Main StHartfordKY42347</v>
      </c>
      <c r="B2720" s="29" t="s">
        <v>8225</v>
      </c>
      <c r="C2720" t="s">
        <v>3215</v>
      </c>
      <c r="D2720" t="s">
        <v>6653</v>
      </c>
      <c r="E2720" t="s">
        <v>2294</v>
      </c>
      <c r="F2720" t="s">
        <v>4881</v>
      </c>
      <c r="G2720" t="s">
        <v>2314</v>
      </c>
      <c r="H2720" t="s">
        <v>54</v>
      </c>
      <c r="I2720" t="s">
        <v>2315</v>
      </c>
      <c r="J2720" t="s">
        <v>2294</v>
      </c>
      <c r="K2720" t="s">
        <v>4880</v>
      </c>
      <c r="L2720" t="s">
        <v>6638</v>
      </c>
      <c r="M2720" t="s">
        <v>4638</v>
      </c>
      <c r="N2720" t="s">
        <v>2314</v>
      </c>
      <c r="O2720" t="s">
        <v>54</v>
      </c>
      <c r="P2720" t="s">
        <v>2315</v>
      </c>
      <c r="Q2720" t="s">
        <v>3253</v>
      </c>
      <c r="R2720" t="s">
        <v>4879</v>
      </c>
    </row>
    <row r="2721" spans="1:18" x14ac:dyDescent="0.25">
      <c r="A2721" s="28" t="str">
        <f t="shared" si="42"/>
        <v>00394605Southern Elementary School3836 S Us Highway 231Beaver DamKY42320</v>
      </c>
      <c r="B2721" s="29" t="s">
        <v>8225</v>
      </c>
      <c r="C2721" t="s">
        <v>3215</v>
      </c>
      <c r="D2721" t="s">
        <v>6654</v>
      </c>
      <c r="E2721" t="s">
        <v>2294</v>
      </c>
      <c r="F2721" t="s">
        <v>2311</v>
      </c>
      <c r="G2721" t="s">
        <v>2298</v>
      </c>
      <c r="H2721" t="s">
        <v>54</v>
      </c>
      <c r="I2721" t="s">
        <v>2299</v>
      </c>
      <c r="J2721" t="s">
        <v>2294</v>
      </c>
      <c r="K2721" t="s">
        <v>864</v>
      </c>
      <c r="L2721" t="s">
        <v>6638</v>
      </c>
      <c r="M2721" t="s">
        <v>4638</v>
      </c>
      <c r="N2721" t="s">
        <v>2314</v>
      </c>
      <c r="O2721" t="s">
        <v>54</v>
      </c>
      <c r="P2721" t="s">
        <v>2315</v>
      </c>
      <c r="Q2721" t="s">
        <v>3253</v>
      </c>
      <c r="R2721" t="s">
        <v>2310</v>
      </c>
    </row>
    <row r="2722" spans="1:18" x14ac:dyDescent="0.25">
      <c r="A2722" s="28" t="str">
        <f t="shared" si="42"/>
        <v>00394629Western ES4008 State Route 85 ECentertownKY42328</v>
      </c>
      <c r="B2722" s="29" t="s">
        <v>8225</v>
      </c>
      <c r="C2722" t="s">
        <v>3215</v>
      </c>
      <c r="D2722" t="s">
        <v>6655</v>
      </c>
      <c r="E2722" t="s">
        <v>2294</v>
      </c>
      <c r="F2722" t="s">
        <v>2317</v>
      </c>
      <c r="G2722" t="s">
        <v>2318</v>
      </c>
      <c r="H2722" t="s">
        <v>54</v>
      </c>
      <c r="I2722" t="s">
        <v>2319</v>
      </c>
      <c r="J2722" t="s">
        <v>2294</v>
      </c>
      <c r="K2722" t="s">
        <v>4875</v>
      </c>
      <c r="L2722" t="s">
        <v>6638</v>
      </c>
      <c r="M2722" t="s">
        <v>4638</v>
      </c>
      <c r="N2722" t="s">
        <v>2314</v>
      </c>
      <c r="O2722" t="s">
        <v>54</v>
      </c>
      <c r="P2722" t="s">
        <v>2315</v>
      </c>
      <c r="Q2722" t="s">
        <v>3253</v>
      </c>
      <c r="R2722" t="s">
        <v>2316</v>
      </c>
    </row>
    <row r="2723" spans="1:18" x14ac:dyDescent="0.25">
      <c r="A2723" s="28" t="str">
        <f t="shared" si="42"/>
        <v>00394576Ohio Co High School1400 S Main StHartfordKY42347</v>
      </c>
      <c r="B2723" s="29" t="s">
        <v>8225</v>
      </c>
      <c r="C2723" t="s">
        <v>3215</v>
      </c>
      <c r="D2723" t="s">
        <v>6656</v>
      </c>
      <c r="E2723" t="s">
        <v>2294</v>
      </c>
      <c r="F2723" t="s">
        <v>4878</v>
      </c>
      <c r="G2723" t="s">
        <v>2314</v>
      </c>
      <c r="H2723" t="s">
        <v>54</v>
      </c>
      <c r="I2723" t="s">
        <v>2315</v>
      </c>
      <c r="J2723" t="s">
        <v>2294</v>
      </c>
      <c r="K2723" t="s">
        <v>4877</v>
      </c>
      <c r="L2723" t="s">
        <v>6638</v>
      </c>
      <c r="M2723" t="s">
        <v>4638</v>
      </c>
      <c r="N2723" t="s">
        <v>2314</v>
      </c>
      <c r="O2723" t="s">
        <v>54</v>
      </c>
      <c r="P2723" t="s">
        <v>2315</v>
      </c>
      <c r="Q2723" t="s">
        <v>3253</v>
      </c>
      <c r="R2723" t="s">
        <v>4876</v>
      </c>
    </row>
    <row r="2724" spans="1:18" x14ac:dyDescent="0.25">
      <c r="A2724" s="28" t="str">
        <f t="shared" si="42"/>
        <v>01822112McCreary County Middle School180 Raider WayStearnsKY42647</v>
      </c>
      <c r="B2724" s="29" t="s">
        <v>8225</v>
      </c>
      <c r="C2724" t="s">
        <v>3215</v>
      </c>
      <c r="D2724" t="s">
        <v>6657</v>
      </c>
      <c r="E2724" t="s">
        <v>2106</v>
      </c>
      <c r="F2724" t="s">
        <v>4763</v>
      </c>
      <c r="G2724" t="s">
        <v>3148</v>
      </c>
      <c r="H2724" t="s">
        <v>54</v>
      </c>
      <c r="I2724" t="s">
        <v>3149</v>
      </c>
      <c r="J2724" t="s">
        <v>2106</v>
      </c>
      <c r="K2724" t="s">
        <v>4762</v>
      </c>
      <c r="L2724" t="s">
        <v>6658</v>
      </c>
      <c r="M2724" t="s">
        <v>3147</v>
      </c>
      <c r="N2724" t="s">
        <v>3148</v>
      </c>
      <c r="O2724" t="s">
        <v>54</v>
      </c>
      <c r="P2724" t="s">
        <v>3149</v>
      </c>
      <c r="Q2724" t="s">
        <v>3616</v>
      </c>
      <c r="R2724" t="s">
        <v>4761</v>
      </c>
    </row>
    <row r="2725" spans="1:18" x14ac:dyDescent="0.25">
      <c r="A2725" s="28" t="str">
        <f t="shared" si="42"/>
        <v>00392774Pine Knot ES119 E Highway 2792Pine KnotKY42635</v>
      </c>
      <c r="B2725" s="29" t="s">
        <v>8225</v>
      </c>
      <c r="C2725" t="s">
        <v>3215</v>
      </c>
      <c r="D2725" t="s">
        <v>6659</v>
      </c>
      <c r="E2725" t="s">
        <v>2106</v>
      </c>
      <c r="F2725" t="s">
        <v>2109</v>
      </c>
      <c r="G2725" t="s">
        <v>2110</v>
      </c>
      <c r="H2725" t="s">
        <v>54</v>
      </c>
      <c r="I2725" t="s">
        <v>2111</v>
      </c>
      <c r="J2725" t="s">
        <v>2106</v>
      </c>
      <c r="K2725" t="s">
        <v>2108</v>
      </c>
      <c r="L2725" t="s">
        <v>6658</v>
      </c>
      <c r="M2725" t="s">
        <v>3147</v>
      </c>
      <c r="N2725" t="s">
        <v>3148</v>
      </c>
      <c r="O2725" t="s">
        <v>54</v>
      </c>
      <c r="P2725" t="s">
        <v>3149</v>
      </c>
      <c r="Q2725" t="s">
        <v>3616</v>
      </c>
      <c r="R2725" t="s">
        <v>2107</v>
      </c>
    </row>
    <row r="2726" spans="1:18" x14ac:dyDescent="0.25">
      <c r="A2726" s="28" t="str">
        <f t="shared" si="42"/>
        <v>00392774Pine Knot ES119 E Highway 2792Pine KnotKY42635</v>
      </c>
      <c r="B2726" s="29" t="s">
        <v>8225</v>
      </c>
      <c r="C2726" t="s">
        <v>3215</v>
      </c>
      <c r="D2726" t="s">
        <v>6660</v>
      </c>
      <c r="E2726" t="s">
        <v>2106</v>
      </c>
      <c r="F2726" t="s">
        <v>2109</v>
      </c>
      <c r="G2726" t="s">
        <v>2110</v>
      </c>
      <c r="H2726" t="s">
        <v>54</v>
      </c>
      <c r="I2726" t="s">
        <v>2111</v>
      </c>
      <c r="J2726" t="s">
        <v>2106</v>
      </c>
      <c r="K2726" t="s">
        <v>2108</v>
      </c>
      <c r="L2726" t="s">
        <v>6658</v>
      </c>
      <c r="M2726" t="s">
        <v>3147</v>
      </c>
      <c r="N2726" t="s">
        <v>3148</v>
      </c>
      <c r="O2726" t="s">
        <v>54</v>
      </c>
      <c r="P2726" t="s">
        <v>3149</v>
      </c>
      <c r="Q2726" t="s">
        <v>3616</v>
      </c>
      <c r="R2726" t="s">
        <v>2107</v>
      </c>
    </row>
    <row r="2727" spans="1:18" x14ac:dyDescent="0.25">
      <c r="A2727" s="28" t="str">
        <f t="shared" si="42"/>
        <v>00392762McCreary Central High School400 Raider WayStearnsKY42647</v>
      </c>
      <c r="B2727" s="29" t="s">
        <v>8225</v>
      </c>
      <c r="C2727" t="s">
        <v>3215</v>
      </c>
      <c r="D2727" t="s">
        <v>6661</v>
      </c>
      <c r="E2727" t="s">
        <v>2106</v>
      </c>
      <c r="F2727" t="s">
        <v>4767</v>
      </c>
      <c r="G2727" t="s">
        <v>3148</v>
      </c>
      <c r="H2727" t="s">
        <v>54</v>
      </c>
      <c r="I2727" t="s">
        <v>3149</v>
      </c>
      <c r="J2727" t="s">
        <v>2106</v>
      </c>
      <c r="K2727" t="s">
        <v>4775</v>
      </c>
      <c r="L2727" t="s">
        <v>6658</v>
      </c>
      <c r="M2727" t="s">
        <v>3147</v>
      </c>
      <c r="N2727" t="s">
        <v>3148</v>
      </c>
      <c r="O2727" t="s">
        <v>54</v>
      </c>
      <c r="P2727" t="s">
        <v>3149</v>
      </c>
      <c r="Q2727" t="s">
        <v>3616</v>
      </c>
      <c r="R2727" t="s">
        <v>4774</v>
      </c>
    </row>
    <row r="2728" spans="1:18" x14ac:dyDescent="0.25">
      <c r="A2728" s="28" t="str">
        <f t="shared" si="42"/>
        <v>04865644McCreary Academy400 Raider WayStearnsKY42647</v>
      </c>
      <c r="B2728" s="29" t="s">
        <v>8225</v>
      </c>
      <c r="C2728" t="s">
        <v>3215</v>
      </c>
      <c r="D2728" t="s">
        <v>6662</v>
      </c>
      <c r="E2728" t="s">
        <v>2106</v>
      </c>
      <c r="F2728" t="s">
        <v>4767</v>
      </c>
      <c r="G2728" t="s">
        <v>3148</v>
      </c>
      <c r="H2728" t="s">
        <v>54</v>
      </c>
      <c r="I2728" t="s">
        <v>3149</v>
      </c>
      <c r="J2728" t="s">
        <v>2106</v>
      </c>
      <c r="K2728" t="s">
        <v>4766</v>
      </c>
      <c r="L2728" t="s">
        <v>6658</v>
      </c>
      <c r="M2728" t="s">
        <v>3147</v>
      </c>
      <c r="N2728" t="s">
        <v>3148</v>
      </c>
      <c r="O2728" t="s">
        <v>54</v>
      </c>
      <c r="P2728" t="s">
        <v>3149</v>
      </c>
      <c r="Q2728" t="s">
        <v>3616</v>
      </c>
      <c r="R2728" t="s">
        <v>4765</v>
      </c>
    </row>
    <row r="2729" spans="1:18" x14ac:dyDescent="0.25">
      <c r="A2729" s="28" t="str">
        <f t="shared" si="42"/>
        <v>03388887McCreary Co Pre-School6461 S Highway 1651Pine KnotKY42635</v>
      </c>
      <c r="B2729" s="29" t="s">
        <v>8225</v>
      </c>
      <c r="C2729" t="s">
        <v>3215</v>
      </c>
      <c r="D2729" t="s">
        <v>6663</v>
      </c>
      <c r="E2729" t="s">
        <v>2106</v>
      </c>
      <c r="F2729" t="s">
        <v>4773</v>
      </c>
      <c r="G2729" t="s">
        <v>2110</v>
      </c>
      <c r="H2729" t="s">
        <v>54</v>
      </c>
      <c r="I2729" t="s">
        <v>2111</v>
      </c>
      <c r="J2729" t="s">
        <v>2106</v>
      </c>
      <c r="K2729" t="s">
        <v>4772</v>
      </c>
      <c r="L2729" t="s">
        <v>6658</v>
      </c>
      <c r="M2729" t="s">
        <v>3147</v>
      </c>
      <c r="N2729" t="s">
        <v>3148</v>
      </c>
      <c r="O2729" t="s">
        <v>54</v>
      </c>
      <c r="P2729" t="s">
        <v>3149</v>
      </c>
      <c r="Q2729" t="s">
        <v>3616</v>
      </c>
      <c r="R2729" t="s">
        <v>4771</v>
      </c>
    </row>
    <row r="2730" spans="1:18" x14ac:dyDescent="0.25">
      <c r="A2730" s="28" t="str">
        <f t="shared" si="42"/>
        <v>00392774Pine Knot ES119 E Highway 2792Pine KnotKY42635</v>
      </c>
      <c r="B2730" s="29" t="s">
        <v>8225</v>
      </c>
      <c r="C2730" t="s">
        <v>3215</v>
      </c>
      <c r="D2730" t="s">
        <v>6664</v>
      </c>
      <c r="E2730" t="s">
        <v>2106</v>
      </c>
      <c r="F2730" t="s">
        <v>2109</v>
      </c>
      <c r="G2730" t="s">
        <v>2110</v>
      </c>
      <c r="H2730" t="s">
        <v>54</v>
      </c>
      <c r="I2730" t="s">
        <v>2111</v>
      </c>
      <c r="J2730" t="s">
        <v>2106</v>
      </c>
      <c r="K2730" t="s">
        <v>2108</v>
      </c>
      <c r="L2730" t="s">
        <v>6658</v>
      </c>
      <c r="M2730" t="s">
        <v>3147</v>
      </c>
      <c r="N2730" t="s">
        <v>3148</v>
      </c>
      <c r="O2730" t="s">
        <v>54</v>
      </c>
      <c r="P2730" t="s">
        <v>3149</v>
      </c>
      <c r="Q2730" t="s">
        <v>3616</v>
      </c>
      <c r="R2730" t="s">
        <v>2107</v>
      </c>
    </row>
    <row r="2731" spans="1:18" x14ac:dyDescent="0.25">
      <c r="A2731" s="28" t="str">
        <f t="shared" si="42"/>
        <v>00392748McCreary Co School District120 Raider WayStearnsKY42647</v>
      </c>
      <c r="B2731" s="29" t="s">
        <v>8225</v>
      </c>
      <c r="C2731" t="s">
        <v>3215</v>
      </c>
      <c r="D2731" t="s">
        <v>6665</v>
      </c>
      <c r="E2731" t="s">
        <v>2106</v>
      </c>
      <c r="F2731" t="s">
        <v>3147</v>
      </c>
      <c r="G2731" t="s">
        <v>3148</v>
      </c>
      <c r="H2731" t="s">
        <v>54</v>
      </c>
      <c r="I2731" t="s">
        <v>3149</v>
      </c>
      <c r="J2731" t="s">
        <v>2106</v>
      </c>
      <c r="K2731" t="s">
        <v>2106</v>
      </c>
      <c r="L2731" t="s">
        <v>6658</v>
      </c>
      <c r="M2731" t="s">
        <v>3147</v>
      </c>
      <c r="N2731" t="s">
        <v>3148</v>
      </c>
      <c r="O2731" t="s">
        <v>54</v>
      </c>
      <c r="P2731" t="s">
        <v>3149</v>
      </c>
      <c r="Q2731" t="s">
        <v>3616</v>
      </c>
      <c r="R2731" t="s">
        <v>2105</v>
      </c>
    </row>
    <row r="2732" spans="1:18" x14ac:dyDescent="0.25">
      <c r="A2732" s="28" t="str">
        <f t="shared" si="42"/>
        <v>00392748McCreary Co School District120 Raider WayStearnsKY42653</v>
      </c>
      <c r="B2732" s="29" t="s">
        <v>8225</v>
      </c>
      <c r="C2732" t="s">
        <v>3215</v>
      </c>
      <c r="D2732" t="s">
        <v>6666</v>
      </c>
      <c r="E2732" t="s">
        <v>2106</v>
      </c>
      <c r="F2732" t="s">
        <v>3147</v>
      </c>
      <c r="G2732" t="s">
        <v>3148</v>
      </c>
      <c r="H2732" t="s">
        <v>54</v>
      </c>
      <c r="I2732" t="s">
        <v>2115</v>
      </c>
      <c r="J2732" t="s">
        <v>2106</v>
      </c>
      <c r="K2732" t="s">
        <v>2106</v>
      </c>
      <c r="L2732" t="s">
        <v>6658</v>
      </c>
      <c r="M2732" t="s">
        <v>3147</v>
      </c>
      <c r="N2732" t="s">
        <v>3148</v>
      </c>
      <c r="O2732" t="s">
        <v>54</v>
      </c>
      <c r="P2732" t="s">
        <v>3149</v>
      </c>
      <c r="Q2732" t="s">
        <v>3616</v>
      </c>
      <c r="R2732" t="s">
        <v>2105</v>
      </c>
    </row>
    <row r="2733" spans="1:18" x14ac:dyDescent="0.25">
      <c r="A2733" s="28" t="str">
        <f t="shared" si="42"/>
        <v>00392748McCreary Co School District120 Raider WayStearnsKY42647</v>
      </c>
      <c r="B2733" s="29" t="s">
        <v>8225</v>
      </c>
      <c r="C2733" t="s">
        <v>3215</v>
      </c>
      <c r="D2733" t="s">
        <v>6667</v>
      </c>
      <c r="E2733" t="s">
        <v>2106</v>
      </c>
      <c r="F2733" t="s">
        <v>3147</v>
      </c>
      <c r="G2733" t="s">
        <v>3148</v>
      </c>
      <c r="H2733" t="s">
        <v>54</v>
      </c>
      <c r="I2733" t="s">
        <v>3149</v>
      </c>
      <c r="J2733" t="s">
        <v>2106</v>
      </c>
      <c r="K2733" t="s">
        <v>2106</v>
      </c>
      <c r="L2733" t="s">
        <v>6658</v>
      </c>
      <c r="M2733" t="s">
        <v>3147</v>
      </c>
      <c r="N2733" t="s">
        <v>3148</v>
      </c>
      <c r="O2733" t="s">
        <v>54</v>
      </c>
      <c r="P2733" t="s">
        <v>3149</v>
      </c>
      <c r="Q2733" t="s">
        <v>3616</v>
      </c>
      <c r="R2733" t="s">
        <v>2105</v>
      </c>
    </row>
    <row r="2734" spans="1:18" x14ac:dyDescent="0.25">
      <c r="A2734" s="28" t="str">
        <f t="shared" si="42"/>
        <v>00392774Pine Knot ES119 E Highway 2792Pine KnotKY42635</v>
      </c>
      <c r="B2734" s="29" t="s">
        <v>8225</v>
      </c>
      <c r="C2734" t="s">
        <v>3215</v>
      </c>
      <c r="D2734" t="s">
        <v>6668</v>
      </c>
      <c r="E2734" t="s">
        <v>2106</v>
      </c>
      <c r="F2734" t="s">
        <v>2109</v>
      </c>
      <c r="G2734" t="s">
        <v>2110</v>
      </c>
      <c r="H2734" t="s">
        <v>54</v>
      </c>
      <c r="I2734" t="s">
        <v>2111</v>
      </c>
      <c r="J2734" t="s">
        <v>2106</v>
      </c>
      <c r="K2734" t="s">
        <v>2108</v>
      </c>
      <c r="L2734" t="s">
        <v>6658</v>
      </c>
      <c r="M2734" t="s">
        <v>3147</v>
      </c>
      <c r="N2734" t="s">
        <v>3148</v>
      </c>
      <c r="O2734" t="s">
        <v>54</v>
      </c>
      <c r="P2734" t="s">
        <v>3149</v>
      </c>
      <c r="Q2734" t="s">
        <v>3616</v>
      </c>
      <c r="R2734" t="s">
        <v>2107</v>
      </c>
    </row>
    <row r="2735" spans="1:18" x14ac:dyDescent="0.25">
      <c r="A2735" s="28" t="str">
        <f t="shared" si="42"/>
        <v>00392827Whitley City ES2819 N Highway 27Whitley CityKY42647</v>
      </c>
      <c r="B2735" s="29" t="s">
        <v>8225</v>
      </c>
      <c r="C2735" t="s">
        <v>3215</v>
      </c>
      <c r="D2735" t="s">
        <v>6669</v>
      </c>
      <c r="E2735" t="s">
        <v>2106</v>
      </c>
      <c r="F2735" t="s">
        <v>2113</v>
      </c>
      <c r="G2735" t="s">
        <v>2114</v>
      </c>
      <c r="H2735" t="s">
        <v>54</v>
      </c>
      <c r="I2735" t="s">
        <v>3149</v>
      </c>
      <c r="J2735" t="s">
        <v>2106</v>
      </c>
      <c r="K2735" t="s">
        <v>4764</v>
      </c>
      <c r="L2735" t="s">
        <v>6658</v>
      </c>
      <c r="M2735" t="s">
        <v>3147</v>
      </c>
      <c r="N2735" t="s">
        <v>3148</v>
      </c>
      <c r="O2735" t="s">
        <v>54</v>
      </c>
      <c r="P2735" t="s">
        <v>3149</v>
      </c>
      <c r="Q2735" t="s">
        <v>3616</v>
      </c>
      <c r="R2735" t="s">
        <v>2112</v>
      </c>
    </row>
    <row r="2736" spans="1:18" x14ac:dyDescent="0.25">
      <c r="A2736" s="28" t="str">
        <f t="shared" si="42"/>
        <v>00392827Whitley City ES2819 N Highway 27Whitley CityKY42653</v>
      </c>
      <c r="B2736" s="29" t="s">
        <v>8225</v>
      </c>
      <c r="C2736" t="s">
        <v>3215</v>
      </c>
      <c r="D2736" t="s">
        <v>6670</v>
      </c>
      <c r="E2736" t="s">
        <v>2106</v>
      </c>
      <c r="F2736" t="s">
        <v>2113</v>
      </c>
      <c r="G2736" t="s">
        <v>2114</v>
      </c>
      <c r="H2736" t="s">
        <v>54</v>
      </c>
      <c r="I2736" t="s">
        <v>2115</v>
      </c>
      <c r="J2736" t="s">
        <v>2106</v>
      </c>
      <c r="K2736" t="s">
        <v>4764</v>
      </c>
      <c r="L2736" t="s">
        <v>6658</v>
      </c>
      <c r="M2736" t="s">
        <v>3147</v>
      </c>
      <c r="N2736" t="s">
        <v>3148</v>
      </c>
      <c r="O2736" t="s">
        <v>54</v>
      </c>
      <c r="P2736" t="s">
        <v>3149</v>
      </c>
      <c r="Q2736" t="s">
        <v>3616</v>
      </c>
      <c r="R2736" t="s">
        <v>2112</v>
      </c>
    </row>
    <row r="2737" spans="1:18" x14ac:dyDescent="0.25">
      <c r="A2737" s="28" t="str">
        <f t="shared" si="42"/>
        <v>01822124Pine Knot Interm School6519 S Highway 1651Pine KnotKY42635</v>
      </c>
      <c r="B2737" s="29" t="s">
        <v>8225</v>
      </c>
      <c r="C2737" t="s">
        <v>3215</v>
      </c>
      <c r="D2737" t="s">
        <v>6671</v>
      </c>
      <c r="E2737" t="s">
        <v>2106</v>
      </c>
      <c r="F2737" t="s">
        <v>4770</v>
      </c>
      <c r="G2737" t="s">
        <v>2110</v>
      </c>
      <c r="H2737" t="s">
        <v>54</v>
      </c>
      <c r="I2737" t="s">
        <v>2111</v>
      </c>
      <c r="J2737" t="s">
        <v>2106</v>
      </c>
      <c r="K2737" t="s">
        <v>4769</v>
      </c>
      <c r="L2737" t="s">
        <v>6658</v>
      </c>
      <c r="M2737" t="s">
        <v>3147</v>
      </c>
      <c r="N2737" t="s">
        <v>3148</v>
      </c>
      <c r="O2737" t="s">
        <v>54</v>
      </c>
      <c r="P2737" t="s">
        <v>3149</v>
      </c>
      <c r="Q2737" t="s">
        <v>3616</v>
      </c>
      <c r="R2737" t="s">
        <v>4768</v>
      </c>
    </row>
    <row r="2738" spans="1:18" x14ac:dyDescent="0.25">
      <c r="A2738" s="28" t="str">
        <f t="shared" si="42"/>
        <v>01822124Pine Knot Interm School6519 S Highway 1651Pine KnotKY42635</v>
      </c>
      <c r="B2738" s="29" t="s">
        <v>8225</v>
      </c>
      <c r="C2738" t="s">
        <v>3215</v>
      </c>
      <c r="D2738" t="s">
        <v>6672</v>
      </c>
      <c r="E2738" t="s">
        <v>2106</v>
      </c>
      <c r="F2738" t="s">
        <v>4770</v>
      </c>
      <c r="G2738" t="s">
        <v>2110</v>
      </c>
      <c r="H2738" t="s">
        <v>54</v>
      </c>
      <c r="I2738" t="s">
        <v>2111</v>
      </c>
      <c r="J2738" t="s">
        <v>2106</v>
      </c>
      <c r="K2738" t="s">
        <v>4769</v>
      </c>
      <c r="L2738" t="s">
        <v>6658</v>
      </c>
      <c r="M2738" t="s">
        <v>3147</v>
      </c>
      <c r="N2738" t="s">
        <v>3148</v>
      </c>
      <c r="O2738" t="s">
        <v>54</v>
      </c>
      <c r="P2738" t="s">
        <v>3149</v>
      </c>
      <c r="Q2738" t="s">
        <v>3616</v>
      </c>
      <c r="R2738" t="s">
        <v>4768</v>
      </c>
    </row>
    <row r="2739" spans="1:18" x14ac:dyDescent="0.25">
      <c r="A2739" s="28" t="str">
        <f t="shared" si="42"/>
        <v>D1610146McCreary County Preschool6461 South Hwy 1651Pine KnotKY42635</v>
      </c>
      <c r="B2739" s="29" t="s">
        <v>8225</v>
      </c>
      <c r="C2739" t="s">
        <v>3215</v>
      </c>
      <c r="D2739" t="s">
        <v>6673</v>
      </c>
      <c r="E2739" t="s">
        <v>2106</v>
      </c>
      <c r="F2739" t="s">
        <v>6675</v>
      </c>
      <c r="G2739" t="s">
        <v>2110</v>
      </c>
      <c r="H2739" t="s">
        <v>54</v>
      </c>
      <c r="I2739" t="s">
        <v>2111</v>
      </c>
      <c r="J2739" t="s">
        <v>2106</v>
      </c>
      <c r="K2739" t="s">
        <v>6674</v>
      </c>
      <c r="L2739" t="s">
        <v>6658</v>
      </c>
      <c r="M2739" t="s">
        <v>3147</v>
      </c>
      <c r="N2739" t="s">
        <v>3148</v>
      </c>
      <c r="O2739" t="s">
        <v>54</v>
      </c>
      <c r="P2739" t="s">
        <v>3149</v>
      </c>
      <c r="Q2739" t="s">
        <v>3616</v>
      </c>
      <c r="R2739" t="s">
        <v>8217</v>
      </c>
    </row>
    <row r="2740" spans="1:18" x14ac:dyDescent="0.25">
      <c r="A2740" s="28" t="str">
        <f t="shared" si="42"/>
        <v>01782275Kingsolver Elementary School844 Old Ironside Bldg 1390Fort KnoxKY40121</v>
      </c>
      <c r="B2740" s="29" t="s">
        <v>8225</v>
      </c>
      <c r="C2740" t="s">
        <v>3215</v>
      </c>
      <c r="D2740" t="s">
        <v>6676</v>
      </c>
      <c r="E2740" t="s">
        <v>977</v>
      </c>
      <c r="F2740" t="s">
        <v>4282</v>
      </c>
      <c r="G2740" t="s">
        <v>978</v>
      </c>
      <c r="H2740" t="s">
        <v>54</v>
      </c>
      <c r="I2740" t="s">
        <v>979</v>
      </c>
      <c r="J2740" t="s">
        <v>975</v>
      </c>
      <c r="K2740" t="s">
        <v>977</v>
      </c>
      <c r="L2740" t="s">
        <v>6677</v>
      </c>
      <c r="M2740" t="s">
        <v>4282</v>
      </c>
      <c r="N2740" t="s">
        <v>978</v>
      </c>
      <c r="O2740" t="s">
        <v>54</v>
      </c>
      <c r="P2740" t="s">
        <v>979</v>
      </c>
      <c r="Q2740" t="s">
        <v>3358</v>
      </c>
      <c r="R2740" t="s">
        <v>976</v>
      </c>
    </row>
    <row r="2741" spans="1:18" x14ac:dyDescent="0.25">
      <c r="A2741" s="28" t="str">
        <f t="shared" si="42"/>
        <v>01782275Kingsolver Elementary School844 Old Ironside Bldg 1390Fort KnoxKY40121</v>
      </c>
      <c r="B2741" s="29" t="s">
        <v>8225</v>
      </c>
      <c r="C2741" t="s">
        <v>3215</v>
      </c>
      <c r="D2741" t="s">
        <v>6678</v>
      </c>
      <c r="E2741" t="s">
        <v>977</v>
      </c>
      <c r="F2741" t="s">
        <v>4282</v>
      </c>
      <c r="G2741" t="s">
        <v>978</v>
      </c>
      <c r="H2741" t="s">
        <v>54</v>
      </c>
      <c r="I2741" t="s">
        <v>979</v>
      </c>
      <c r="J2741" t="s">
        <v>975</v>
      </c>
      <c r="K2741" t="s">
        <v>977</v>
      </c>
      <c r="L2741" t="s">
        <v>6677</v>
      </c>
      <c r="M2741" t="s">
        <v>4282</v>
      </c>
      <c r="N2741" t="s">
        <v>978</v>
      </c>
      <c r="O2741" t="s">
        <v>54</v>
      </c>
      <c r="P2741" t="s">
        <v>979</v>
      </c>
      <c r="Q2741" t="s">
        <v>3358</v>
      </c>
      <c r="R2741" t="s">
        <v>976</v>
      </c>
    </row>
    <row r="2742" spans="1:18" x14ac:dyDescent="0.25">
      <c r="A2742" s="28" t="str">
        <f t="shared" si="42"/>
        <v>01782275Kingsolver Elementary School844 Old Ironside Bldg 1390Fort KnoxKY40121</v>
      </c>
      <c r="B2742" s="29" t="s">
        <v>8225</v>
      </c>
      <c r="C2742" t="s">
        <v>3215</v>
      </c>
      <c r="D2742" t="s">
        <v>6679</v>
      </c>
      <c r="E2742" t="s">
        <v>977</v>
      </c>
      <c r="F2742" t="s">
        <v>4282</v>
      </c>
      <c r="G2742" t="s">
        <v>978</v>
      </c>
      <c r="H2742" t="s">
        <v>54</v>
      </c>
      <c r="I2742" t="s">
        <v>979</v>
      </c>
      <c r="J2742" t="s">
        <v>975</v>
      </c>
      <c r="K2742" t="s">
        <v>977</v>
      </c>
      <c r="L2742" t="s">
        <v>6677</v>
      </c>
      <c r="M2742" t="s">
        <v>4282</v>
      </c>
      <c r="N2742" t="s">
        <v>978</v>
      </c>
      <c r="O2742" t="s">
        <v>54</v>
      </c>
      <c r="P2742" t="s">
        <v>979</v>
      </c>
      <c r="Q2742" t="s">
        <v>3358</v>
      </c>
      <c r="R2742" t="s">
        <v>976</v>
      </c>
    </row>
    <row r="2743" spans="1:18" x14ac:dyDescent="0.25">
      <c r="A2743" s="28" t="str">
        <f t="shared" si="42"/>
        <v>00392267Logan Co School DistrictPo Box 417RussellvilleKY42276</v>
      </c>
      <c r="B2743" s="29" t="s">
        <v>8225</v>
      </c>
      <c r="C2743" t="s">
        <v>3215</v>
      </c>
      <c r="D2743" t="s">
        <v>6680</v>
      </c>
      <c r="E2743" t="s">
        <v>1952</v>
      </c>
      <c r="F2743" t="s">
        <v>5315</v>
      </c>
      <c r="G2743" t="s">
        <v>1966</v>
      </c>
      <c r="H2743" t="s">
        <v>54</v>
      </c>
      <c r="I2743" t="s">
        <v>1967</v>
      </c>
      <c r="J2743" t="s">
        <v>1952</v>
      </c>
      <c r="K2743" t="s">
        <v>1952</v>
      </c>
      <c r="L2743" t="s">
        <v>6681</v>
      </c>
      <c r="M2743" t="s">
        <v>5315</v>
      </c>
      <c r="N2743" t="s">
        <v>1966</v>
      </c>
      <c r="O2743" t="s">
        <v>54</v>
      </c>
      <c r="P2743" t="s">
        <v>1967</v>
      </c>
      <c r="Q2743" t="s">
        <v>3232</v>
      </c>
      <c r="R2743" t="s">
        <v>1951</v>
      </c>
    </row>
    <row r="2744" spans="1:18" x14ac:dyDescent="0.25">
      <c r="A2744" s="28" t="str">
        <f t="shared" si="42"/>
        <v>00392267Logan Co School DistrictPo Box 417RussellvilleKY42276</v>
      </c>
      <c r="B2744" s="29" t="s">
        <v>8225</v>
      </c>
      <c r="C2744" t="s">
        <v>3215</v>
      </c>
      <c r="D2744" t="s">
        <v>6682</v>
      </c>
      <c r="E2744" t="s">
        <v>1952</v>
      </c>
      <c r="F2744" t="s">
        <v>5315</v>
      </c>
      <c r="G2744" t="s">
        <v>1966</v>
      </c>
      <c r="H2744" t="s">
        <v>54</v>
      </c>
      <c r="I2744" t="s">
        <v>1967</v>
      </c>
      <c r="J2744" t="s">
        <v>1952</v>
      </c>
      <c r="K2744" t="s">
        <v>1952</v>
      </c>
      <c r="L2744" t="s">
        <v>6681</v>
      </c>
      <c r="M2744" t="s">
        <v>5315</v>
      </c>
      <c r="N2744" t="s">
        <v>1966</v>
      </c>
      <c r="O2744" t="s">
        <v>54</v>
      </c>
      <c r="P2744" t="s">
        <v>1967</v>
      </c>
      <c r="Q2744" t="s">
        <v>3232</v>
      </c>
      <c r="R2744" t="s">
        <v>1951</v>
      </c>
    </row>
    <row r="2745" spans="1:18" x14ac:dyDescent="0.25">
      <c r="A2745" s="28" t="str">
        <f t="shared" si="42"/>
        <v>01419363Logan Co Career+Tech Ctr2400 Bowling Green RdRussellvilleKY42276</v>
      </c>
      <c r="B2745" s="29" t="s">
        <v>8225</v>
      </c>
      <c r="C2745" t="s">
        <v>3215</v>
      </c>
      <c r="D2745" t="s">
        <v>6683</v>
      </c>
      <c r="E2745" t="s">
        <v>1952</v>
      </c>
      <c r="F2745" t="s">
        <v>4672</v>
      </c>
      <c r="G2745" t="s">
        <v>1966</v>
      </c>
      <c r="H2745" t="s">
        <v>54</v>
      </c>
      <c r="I2745" t="s">
        <v>1967</v>
      </c>
      <c r="J2745" t="s">
        <v>1952</v>
      </c>
      <c r="K2745" t="s">
        <v>4671</v>
      </c>
      <c r="L2745" t="s">
        <v>6681</v>
      </c>
      <c r="M2745" t="s">
        <v>5315</v>
      </c>
      <c r="N2745" t="s">
        <v>1966</v>
      </c>
      <c r="O2745" t="s">
        <v>54</v>
      </c>
      <c r="P2745" t="s">
        <v>1967</v>
      </c>
      <c r="Q2745" t="s">
        <v>3232</v>
      </c>
      <c r="R2745" t="s">
        <v>4670</v>
      </c>
    </row>
    <row r="2746" spans="1:18" x14ac:dyDescent="0.25">
      <c r="A2746" s="28" t="str">
        <f t="shared" si="42"/>
        <v>02177312Logan Co High School2200 Bowling Green RdRussellvilleKY42276</v>
      </c>
      <c r="B2746" s="29" t="s">
        <v>8225</v>
      </c>
      <c r="C2746" t="s">
        <v>3215</v>
      </c>
      <c r="D2746" t="s">
        <v>6684</v>
      </c>
      <c r="E2746" t="s">
        <v>1952</v>
      </c>
      <c r="F2746" t="s">
        <v>4669</v>
      </c>
      <c r="G2746" t="s">
        <v>1966</v>
      </c>
      <c r="H2746" t="s">
        <v>54</v>
      </c>
      <c r="I2746" t="s">
        <v>1967</v>
      </c>
      <c r="J2746" t="s">
        <v>1952</v>
      </c>
      <c r="K2746" t="s">
        <v>4668</v>
      </c>
      <c r="L2746" t="s">
        <v>6681</v>
      </c>
      <c r="M2746" t="s">
        <v>5315</v>
      </c>
      <c r="N2746" t="s">
        <v>1966</v>
      </c>
      <c r="O2746" t="s">
        <v>54</v>
      </c>
      <c r="P2746" t="s">
        <v>1967</v>
      </c>
      <c r="Q2746" t="s">
        <v>3232</v>
      </c>
      <c r="R2746" t="s">
        <v>4667</v>
      </c>
    </row>
    <row r="2747" spans="1:18" x14ac:dyDescent="0.25">
      <c r="A2747" s="28" t="str">
        <f t="shared" si="42"/>
        <v>00392346Lewisburg Elementary School750 Stacker StLewisburgKY42256</v>
      </c>
      <c r="B2747" s="29" t="s">
        <v>8225</v>
      </c>
      <c r="C2747" t="s">
        <v>3215</v>
      </c>
      <c r="D2747" t="s">
        <v>6685</v>
      </c>
      <c r="E2747" t="s">
        <v>1952</v>
      </c>
      <c r="F2747" t="s">
        <v>1970</v>
      </c>
      <c r="G2747" t="s">
        <v>1971</v>
      </c>
      <c r="H2747" t="s">
        <v>54</v>
      </c>
      <c r="I2747" t="s">
        <v>1972</v>
      </c>
      <c r="J2747" t="s">
        <v>1952</v>
      </c>
      <c r="K2747" t="s">
        <v>1969</v>
      </c>
      <c r="L2747" t="s">
        <v>6681</v>
      </c>
      <c r="M2747" t="s">
        <v>5315</v>
      </c>
      <c r="N2747" t="s">
        <v>1966</v>
      </c>
      <c r="O2747" t="s">
        <v>54</v>
      </c>
      <c r="P2747" t="s">
        <v>1967</v>
      </c>
      <c r="Q2747" t="s">
        <v>3232</v>
      </c>
      <c r="R2747" t="s">
        <v>1968</v>
      </c>
    </row>
    <row r="2748" spans="1:18" x14ac:dyDescent="0.25">
      <c r="A2748" s="28" t="str">
        <f t="shared" ref="A2748:A2811" si="43">R2748&amp;K2748&amp;F2748&amp;G2748&amp;H2748&amp;I2748</f>
        <v>00392360Olmstead Elementary School1170 Olmstead RdOlmsteadKY42265</v>
      </c>
      <c r="B2748" s="29" t="s">
        <v>8225</v>
      </c>
      <c r="C2748" t="s">
        <v>3215</v>
      </c>
      <c r="D2748" t="s">
        <v>6686</v>
      </c>
      <c r="E2748" t="s">
        <v>1952</v>
      </c>
      <c r="F2748" t="s">
        <v>1975</v>
      </c>
      <c r="G2748" t="s">
        <v>1976</v>
      </c>
      <c r="H2748" t="s">
        <v>54</v>
      </c>
      <c r="I2748" t="s">
        <v>1977</v>
      </c>
      <c r="J2748" t="s">
        <v>1952</v>
      </c>
      <c r="K2748" t="s">
        <v>1974</v>
      </c>
      <c r="L2748" t="s">
        <v>6681</v>
      </c>
      <c r="M2748" t="s">
        <v>5315</v>
      </c>
      <c r="N2748" t="s">
        <v>1966</v>
      </c>
      <c r="O2748" t="s">
        <v>54</v>
      </c>
      <c r="P2748" t="s">
        <v>1967</v>
      </c>
      <c r="Q2748" t="s">
        <v>3232</v>
      </c>
      <c r="R2748" t="s">
        <v>1973</v>
      </c>
    </row>
    <row r="2749" spans="1:18" x14ac:dyDescent="0.25">
      <c r="A2749" s="28" t="str">
        <f t="shared" si="43"/>
        <v>00395635Shopville ES10 Shopville RdSomersetKY42503</v>
      </c>
      <c r="B2749" s="29" t="s">
        <v>8225</v>
      </c>
      <c r="C2749" t="s">
        <v>3215</v>
      </c>
      <c r="D2749" t="s">
        <v>6687</v>
      </c>
      <c r="E2749" t="s">
        <v>5027</v>
      </c>
      <c r="F2749" t="s">
        <v>2529</v>
      </c>
      <c r="G2749" t="s">
        <v>2520</v>
      </c>
      <c r="H2749" t="s">
        <v>54</v>
      </c>
      <c r="I2749" t="s">
        <v>2521</v>
      </c>
      <c r="J2749" t="s">
        <v>2502</v>
      </c>
      <c r="K2749" t="s">
        <v>5027</v>
      </c>
      <c r="L2749" t="s">
        <v>6688</v>
      </c>
      <c r="M2749" t="s">
        <v>2529</v>
      </c>
      <c r="N2749" t="s">
        <v>2520</v>
      </c>
      <c r="O2749" t="s">
        <v>54</v>
      </c>
      <c r="P2749" t="s">
        <v>2521</v>
      </c>
      <c r="Q2749" t="s">
        <v>3318</v>
      </c>
      <c r="R2749" t="s">
        <v>2528</v>
      </c>
    </row>
    <row r="2750" spans="1:18" x14ac:dyDescent="0.25">
      <c r="A2750" s="28" t="str">
        <f t="shared" si="43"/>
        <v>04159548Waldorf School of Louisville8005 New La Grange RdLouisvilleKY40222</v>
      </c>
      <c r="B2750" s="29" t="s">
        <v>8225</v>
      </c>
      <c r="C2750" t="s">
        <v>3215</v>
      </c>
      <c r="D2750" t="s">
        <v>6689</v>
      </c>
      <c r="E2750" t="s">
        <v>6690</v>
      </c>
      <c r="F2750" t="s">
        <v>6691</v>
      </c>
      <c r="G2750" t="s">
        <v>382</v>
      </c>
      <c r="H2750" t="s">
        <v>54</v>
      </c>
      <c r="I2750" t="s">
        <v>1552</v>
      </c>
      <c r="J2750" t="s">
        <v>6690</v>
      </c>
      <c r="K2750" t="s">
        <v>6690</v>
      </c>
      <c r="L2750" t="s">
        <v>6692</v>
      </c>
      <c r="M2750" t="s">
        <v>6691</v>
      </c>
      <c r="N2750" t="s">
        <v>382</v>
      </c>
      <c r="O2750" t="s">
        <v>54</v>
      </c>
      <c r="P2750" t="s">
        <v>1552</v>
      </c>
      <c r="Q2750" t="s">
        <v>3224</v>
      </c>
      <c r="R2750" t="s">
        <v>6693</v>
      </c>
    </row>
    <row r="2751" spans="1:18" x14ac:dyDescent="0.25">
      <c r="A2751" s="28" t="str">
        <f t="shared" si="43"/>
        <v>04357594West Jessamine MS1400 Wilmore RdNicholasvilleKY40356</v>
      </c>
      <c r="B2751" s="29" t="s">
        <v>8225</v>
      </c>
      <c r="C2751" t="s">
        <v>3215</v>
      </c>
      <c r="D2751" t="s">
        <v>6694</v>
      </c>
      <c r="E2751" t="s">
        <v>4436</v>
      </c>
      <c r="F2751" t="s">
        <v>4437</v>
      </c>
      <c r="G2751" t="s">
        <v>1670</v>
      </c>
      <c r="H2751" t="s">
        <v>54</v>
      </c>
      <c r="I2751" t="s">
        <v>1671</v>
      </c>
      <c r="J2751" t="s">
        <v>1666</v>
      </c>
      <c r="K2751" t="s">
        <v>4436</v>
      </c>
      <c r="L2751" t="s">
        <v>6695</v>
      </c>
      <c r="M2751" t="s">
        <v>4437</v>
      </c>
      <c r="N2751" t="s">
        <v>1670</v>
      </c>
      <c r="O2751" t="s">
        <v>54</v>
      </c>
      <c r="P2751" t="s">
        <v>1671</v>
      </c>
      <c r="Q2751" t="s">
        <v>3542</v>
      </c>
      <c r="R2751" t="s">
        <v>4435</v>
      </c>
    </row>
    <row r="2752" spans="1:18" x14ac:dyDescent="0.25">
      <c r="A2752" s="28" t="str">
        <f t="shared" si="43"/>
        <v>04357594West Jessamine MS1400 Wilmore RdNicholasvilleKY40356</v>
      </c>
      <c r="B2752" s="29" t="s">
        <v>8225</v>
      </c>
      <c r="C2752" t="s">
        <v>3215</v>
      </c>
      <c r="D2752" t="s">
        <v>6696</v>
      </c>
      <c r="E2752" t="s">
        <v>4436</v>
      </c>
      <c r="F2752" t="s">
        <v>4437</v>
      </c>
      <c r="G2752" t="s">
        <v>1670</v>
      </c>
      <c r="H2752" t="s">
        <v>54</v>
      </c>
      <c r="I2752" t="s">
        <v>1671</v>
      </c>
      <c r="J2752" t="s">
        <v>1666</v>
      </c>
      <c r="K2752" t="s">
        <v>4436</v>
      </c>
      <c r="L2752" t="s">
        <v>6695</v>
      </c>
      <c r="M2752" t="s">
        <v>4437</v>
      </c>
      <c r="N2752" t="s">
        <v>1670</v>
      </c>
      <c r="O2752" t="s">
        <v>54</v>
      </c>
      <c r="P2752" t="s">
        <v>1671</v>
      </c>
      <c r="Q2752" t="s">
        <v>3542</v>
      </c>
      <c r="R2752" t="s">
        <v>4435</v>
      </c>
    </row>
    <row r="2753" spans="1:18" x14ac:dyDescent="0.25">
      <c r="A2753" s="28" t="str">
        <f t="shared" si="43"/>
        <v>04357594West Jessamine MS1400 Wilmore RdNicholasvilleKY40356</v>
      </c>
      <c r="B2753" s="29" t="s">
        <v>8225</v>
      </c>
      <c r="C2753" t="s">
        <v>3215</v>
      </c>
      <c r="D2753" t="s">
        <v>6697</v>
      </c>
      <c r="E2753" t="s">
        <v>4436</v>
      </c>
      <c r="F2753" t="s">
        <v>4437</v>
      </c>
      <c r="G2753" t="s">
        <v>1670</v>
      </c>
      <c r="H2753" t="s">
        <v>54</v>
      </c>
      <c r="I2753" t="s">
        <v>1671</v>
      </c>
      <c r="J2753" t="s">
        <v>1666</v>
      </c>
      <c r="K2753" t="s">
        <v>4436</v>
      </c>
      <c r="L2753" t="s">
        <v>6695</v>
      </c>
      <c r="M2753" t="s">
        <v>4437</v>
      </c>
      <c r="N2753" t="s">
        <v>1670</v>
      </c>
      <c r="O2753" t="s">
        <v>54</v>
      </c>
      <c r="P2753" t="s">
        <v>1671</v>
      </c>
      <c r="Q2753" t="s">
        <v>3542</v>
      </c>
      <c r="R2753" t="s">
        <v>4435</v>
      </c>
    </row>
    <row r="2754" spans="1:18" x14ac:dyDescent="0.25">
      <c r="A2754" s="28" t="str">
        <f t="shared" si="43"/>
        <v>FY160385Gheens Academy4425 Preston HwyLouisvilleKY40213</v>
      </c>
      <c r="B2754" s="29" t="s">
        <v>8225</v>
      </c>
      <c r="C2754" t="s">
        <v>3215</v>
      </c>
      <c r="D2754" t="s">
        <v>6698</v>
      </c>
      <c r="E2754" t="s">
        <v>6141</v>
      </c>
      <c r="F2754" t="s">
        <v>6142</v>
      </c>
      <c r="G2754" t="s">
        <v>382</v>
      </c>
      <c r="H2754" t="s">
        <v>54</v>
      </c>
      <c r="I2754" t="s">
        <v>1409</v>
      </c>
      <c r="J2754" t="s">
        <v>3286</v>
      </c>
      <c r="K2754" t="s">
        <v>6141</v>
      </c>
      <c r="L2754" t="s">
        <v>6699</v>
      </c>
      <c r="M2754" t="s">
        <v>6142</v>
      </c>
      <c r="N2754" t="s">
        <v>382</v>
      </c>
      <c r="O2754" t="s">
        <v>54</v>
      </c>
      <c r="P2754" t="s">
        <v>1409</v>
      </c>
      <c r="Q2754" t="s">
        <v>3224</v>
      </c>
      <c r="R2754" t="s">
        <v>6700</v>
      </c>
    </row>
    <row r="2755" spans="1:18" x14ac:dyDescent="0.25">
      <c r="A2755" s="28" t="str">
        <f t="shared" si="43"/>
        <v>10028537Glenn Marshall Elementary Sch1442 Dr Robert R Martin BypRichmondKY40475</v>
      </c>
      <c r="B2755" s="29" t="s">
        <v>8225</v>
      </c>
      <c r="C2755" t="s">
        <v>3215</v>
      </c>
      <c r="D2755" t="s">
        <v>6701</v>
      </c>
      <c r="E2755" t="s">
        <v>3484</v>
      </c>
      <c r="F2755" t="s">
        <v>3485</v>
      </c>
      <c r="G2755" t="s">
        <v>1740</v>
      </c>
      <c r="H2755" t="s">
        <v>54</v>
      </c>
      <c r="I2755" t="s">
        <v>1741</v>
      </c>
      <c r="J2755" t="s">
        <v>1993</v>
      </c>
      <c r="K2755" t="s">
        <v>3484</v>
      </c>
      <c r="L2755" t="s">
        <v>6702</v>
      </c>
      <c r="M2755" t="s">
        <v>3485</v>
      </c>
      <c r="N2755" t="s">
        <v>1740</v>
      </c>
      <c r="O2755" t="s">
        <v>54</v>
      </c>
      <c r="P2755" t="s">
        <v>1741</v>
      </c>
      <c r="Q2755" t="s">
        <v>3268</v>
      </c>
      <c r="R2755" t="s">
        <v>3486</v>
      </c>
    </row>
    <row r="2756" spans="1:18" x14ac:dyDescent="0.25">
      <c r="A2756" s="28" t="str">
        <f t="shared" si="43"/>
        <v>01782483Kentucky School for the Blind1867 Frankfort AveLouisvilleKY40206</v>
      </c>
      <c r="B2756" s="29" t="s">
        <v>8225</v>
      </c>
      <c r="C2756" t="s">
        <v>3215</v>
      </c>
      <c r="D2756" t="s">
        <v>6703</v>
      </c>
      <c r="E2756" t="s">
        <v>4585</v>
      </c>
      <c r="F2756" t="s">
        <v>3555</v>
      </c>
      <c r="G2756" t="s">
        <v>382</v>
      </c>
      <c r="H2756" t="s">
        <v>54</v>
      </c>
      <c r="I2756" t="s">
        <v>1402</v>
      </c>
      <c r="J2756" t="s">
        <v>1736</v>
      </c>
      <c r="K2756" t="s">
        <v>4585</v>
      </c>
      <c r="L2756" t="s">
        <v>6704</v>
      </c>
      <c r="M2756" t="s">
        <v>3555</v>
      </c>
      <c r="N2756" t="s">
        <v>382</v>
      </c>
      <c r="O2756" t="s">
        <v>54</v>
      </c>
      <c r="P2756" t="s">
        <v>1402</v>
      </c>
      <c r="Q2756" t="s">
        <v>3224</v>
      </c>
      <c r="R2756" t="s">
        <v>3556</v>
      </c>
    </row>
    <row r="2757" spans="1:18" x14ac:dyDescent="0.25">
      <c r="A2757" s="28" t="str">
        <f t="shared" si="43"/>
        <v>01782483Kentucky School for the Blind1867 Frankfort AveLouisvilleKY40206</v>
      </c>
      <c r="B2757" s="29" t="s">
        <v>8225</v>
      </c>
      <c r="C2757" t="s">
        <v>3215</v>
      </c>
      <c r="D2757" t="s">
        <v>6705</v>
      </c>
      <c r="E2757" t="s">
        <v>4585</v>
      </c>
      <c r="F2757" t="s">
        <v>3555</v>
      </c>
      <c r="G2757" t="s">
        <v>382</v>
      </c>
      <c r="H2757" t="s">
        <v>54</v>
      </c>
      <c r="I2757" t="s">
        <v>1402</v>
      </c>
      <c r="J2757" t="s">
        <v>1736</v>
      </c>
      <c r="K2757" t="s">
        <v>4585</v>
      </c>
      <c r="L2757" t="s">
        <v>6704</v>
      </c>
      <c r="M2757" t="s">
        <v>3555</v>
      </c>
      <c r="N2757" t="s">
        <v>382</v>
      </c>
      <c r="O2757" t="s">
        <v>54</v>
      </c>
      <c r="P2757" t="s">
        <v>1402</v>
      </c>
      <c r="Q2757" t="s">
        <v>3224</v>
      </c>
      <c r="R2757" t="s">
        <v>3556</v>
      </c>
    </row>
    <row r="2758" spans="1:18" x14ac:dyDescent="0.25">
      <c r="A2758" s="28" t="str">
        <f t="shared" si="43"/>
        <v>01867801Depaul School1925 Duker AveLouisvilleKY40205</v>
      </c>
      <c r="B2758" s="29" t="s">
        <v>8225</v>
      </c>
      <c r="C2758" t="s">
        <v>3215</v>
      </c>
      <c r="D2758" t="s">
        <v>6706</v>
      </c>
      <c r="E2758" t="s">
        <v>6707</v>
      </c>
      <c r="F2758" t="s">
        <v>6708</v>
      </c>
      <c r="G2758" t="s">
        <v>382</v>
      </c>
      <c r="H2758" t="s">
        <v>54</v>
      </c>
      <c r="I2758" t="s">
        <v>1498</v>
      </c>
      <c r="J2758" t="s">
        <v>6707</v>
      </c>
      <c r="K2758" t="s">
        <v>6707</v>
      </c>
      <c r="L2758" t="s">
        <v>6709</v>
      </c>
      <c r="M2758" t="s">
        <v>6708</v>
      </c>
      <c r="N2758" t="s">
        <v>382</v>
      </c>
      <c r="O2758" t="s">
        <v>54</v>
      </c>
      <c r="P2758" t="s">
        <v>1498</v>
      </c>
      <c r="Q2758" t="s">
        <v>3224</v>
      </c>
      <c r="R2758" t="s">
        <v>6710</v>
      </c>
    </row>
    <row r="2759" spans="1:18" x14ac:dyDescent="0.25">
      <c r="A2759" s="28" t="str">
        <f t="shared" si="43"/>
        <v>01867801Depaul School1925 Duker AveLouisvilleKY40205</v>
      </c>
      <c r="B2759" s="29" t="s">
        <v>8225</v>
      </c>
      <c r="C2759" t="s">
        <v>3215</v>
      </c>
      <c r="D2759" t="s">
        <v>6711</v>
      </c>
      <c r="E2759" t="s">
        <v>6707</v>
      </c>
      <c r="F2759" t="s">
        <v>6708</v>
      </c>
      <c r="G2759" t="s">
        <v>382</v>
      </c>
      <c r="H2759" t="s">
        <v>54</v>
      </c>
      <c r="I2759" t="s">
        <v>1498</v>
      </c>
      <c r="J2759" t="s">
        <v>6707</v>
      </c>
      <c r="K2759" t="s">
        <v>6707</v>
      </c>
      <c r="L2759" t="s">
        <v>6709</v>
      </c>
      <c r="M2759" t="s">
        <v>6708</v>
      </c>
      <c r="N2759" t="s">
        <v>382</v>
      </c>
      <c r="O2759" t="s">
        <v>54</v>
      </c>
      <c r="P2759" t="s">
        <v>1498</v>
      </c>
      <c r="Q2759" t="s">
        <v>3224</v>
      </c>
      <c r="R2759" t="s">
        <v>6710</v>
      </c>
    </row>
    <row r="2760" spans="1:18" x14ac:dyDescent="0.25">
      <c r="A2760" s="28" t="str">
        <f t="shared" si="43"/>
        <v>04011221Rosenwald-Dunbar ES1500 Wilmore RdNicholasvilleKY40356</v>
      </c>
      <c r="B2760" s="29" t="s">
        <v>8225</v>
      </c>
      <c r="C2760" t="s">
        <v>3215</v>
      </c>
      <c r="D2760" t="s">
        <v>6712</v>
      </c>
      <c r="E2760" t="s">
        <v>4439</v>
      </c>
      <c r="F2760" t="s">
        <v>4440</v>
      </c>
      <c r="G2760" t="s">
        <v>1670</v>
      </c>
      <c r="H2760" t="s">
        <v>54</v>
      </c>
      <c r="I2760" t="s">
        <v>1671</v>
      </c>
      <c r="J2760" t="s">
        <v>1666</v>
      </c>
      <c r="K2760" t="s">
        <v>4439</v>
      </c>
      <c r="L2760" t="s">
        <v>6713</v>
      </c>
      <c r="M2760" t="s">
        <v>4440</v>
      </c>
      <c r="N2760" t="s">
        <v>1670</v>
      </c>
      <c r="O2760" t="s">
        <v>54</v>
      </c>
      <c r="P2760" t="s">
        <v>1671</v>
      </c>
      <c r="Q2760" t="s">
        <v>3542</v>
      </c>
      <c r="R2760" t="s">
        <v>4438</v>
      </c>
    </row>
    <row r="2761" spans="1:18" x14ac:dyDescent="0.25">
      <c r="A2761" s="28" t="str">
        <f t="shared" si="43"/>
        <v>04011221Rosenwald-Dunbar ES1500 Wilmore RdNicholasvilleKY40356</v>
      </c>
      <c r="B2761" s="29" t="s">
        <v>8225</v>
      </c>
      <c r="C2761" t="s">
        <v>3215</v>
      </c>
      <c r="D2761" t="s">
        <v>6714</v>
      </c>
      <c r="E2761" t="s">
        <v>4439</v>
      </c>
      <c r="F2761" t="s">
        <v>4440</v>
      </c>
      <c r="G2761" t="s">
        <v>1670</v>
      </c>
      <c r="H2761" t="s">
        <v>54</v>
      </c>
      <c r="I2761" t="s">
        <v>1671</v>
      </c>
      <c r="J2761" t="s">
        <v>1666</v>
      </c>
      <c r="K2761" t="s">
        <v>4439</v>
      </c>
      <c r="L2761" t="s">
        <v>6713</v>
      </c>
      <c r="M2761" t="s">
        <v>4440</v>
      </c>
      <c r="N2761" t="s">
        <v>1670</v>
      </c>
      <c r="O2761" t="s">
        <v>54</v>
      </c>
      <c r="P2761" t="s">
        <v>1671</v>
      </c>
      <c r="Q2761" t="s">
        <v>3542</v>
      </c>
      <c r="R2761" t="s">
        <v>4438</v>
      </c>
    </row>
    <row r="2762" spans="1:18" x14ac:dyDescent="0.25">
      <c r="A2762" s="28" t="str">
        <f t="shared" si="43"/>
        <v>04011221Rosenwald-Dunbar ES1500 Wilmore RdNicholasvilleKY40356</v>
      </c>
      <c r="B2762" s="29" t="s">
        <v>8225</v>
      </c>
      <c r="C2762" t="s">
        <v>3215</v>
      </c>
      <c r="D2762" t="s">
        <v>6715</v>
      </c>
      <c r="E2762" t="s">
        <v>4439</v>
      </c>
      <c r="F2762" t="s">
        <v>4440</v>
      </c>
      <c r="G2762" t="s">
        <v>1670</v>
      </c>
      <c r="H2762" t="s">
        <v>54</v>
      </c>
      <c r="I2762" t="s">
        <v>1671</v>
      </c>
      <c r="J2762" t="s">
        <v>1666</v>
      </c>
      <c r="K2762" t="s">
        <v>4439</v>
      </c>
      <c r="L2762" t="s">
        <v>6713</v>
      </c>
      <c r="M2762" t="s">
        <v>4440</v>
      </c>
      <c r="N2762" t="s">
        <v>1670</v>
      </c>
      <c r="O2762" t="s">
        <v>54</v>
      </c>
      <c r="P2762" t="s">
        <v>1671</v>
      </c>
      <c r="Q2762" t="s">
        <v>3542</v>
      </c>
      <c r="R2762" t="s">
        <v>4438</v>
      </c>
    </row>
    <row r="2763" spans="1:18" x14ac:dyDescent="0.25">
      <c r="A2763" s="28" t="str">
        <f t="shared" si="43"/>
        <v>11819420Panther Academy634 N Mulberry StElizabethtownKY42701</v>
      </c>
      <c r="B2763" s="29" t="s">
        <v>8225</v>
      </c>
      <c r="C2763" t="s">
        <v>3215</v>
      </c>
      <c r="D2763" t="s">
        <v>6716</v>
      </c>
      <c r="E2763" t="s">
        <v>725</v>
      </c>
      <c r="F2763" t="s">
        <v>726</v>
      </c>
      <c r="G2763" t="s">
        <v>727</v>
      </c>
      <c r="H2763" t="s">
        <v>54</v>
      </c>
      <c r="I2763" t="s">
        <v>728</v>
      </c>
      <c r="J2763" t="s">
        <v>723</v>
      </c>
      <c r="K2763" t="s">
        <v>725</v>
      </c>
      <c r="L2763" t="s">
        <v>6717</v>
      </c>
      <c r="M2763" t="s">
        <v>726</v>
      </c>
      <c r="N2763" t="s">
        <v>727</v>
      </c>
      <c r="O2763" t="s">
        <v>54</v>
      </c>
      <c r="P2763" t="s">
        <v>728</v>
      </c>
      <c r="Q2763" t="s">
        <v>3358</v>
      </c>
      <c r="R2763" t="s">
        <v>724</v>
      </c>
    </row>
    <row r="2764" spans="1:18" x14ac:dyDescent="0.25">
      <c r="A2764" s="28" t="str">
        <f t="shared" si="43"/>
        <v>11819420Panther Academy634 N Mulberry StElizabethtownKY42701</v>
      </c>
      <c r="B2764" s="29" t="s">
        <v>8225</v>
      </c>
      <c r="C2764" t="s">
        <v>3215</v>
      </c>
      <c r="D2764" t="s">
        <v>6718</v>
      </c>
      <c r="E2764" t="s">
        <v>725</v>
      </c>
      <c r="F2764" t="s">
        <v>726</v>
      </c>
      <c r="G2764" t="s">
        <v>727</v>
      </c>
      <c r="H2764" t="s">
        <v>54</v>
      </c>
      <c r="I2764" t="s">
        <v>728</v>
      </c>
      <c r="J2764" t="s">
        <v>723</v>
      </c>
      <c r="K2764" t="s">
        <v>725</v>
      </c>
      <c r="L2764" t="s">
        <v>6717</v>
      </c>
      <c r="M2764" t="s">
        <v>726</v>
      </c>
      <c r="N2764" t="s">
        <v>727</v>
      </c>
      <c r="O2764" t="s">
        <v>54</v>
      </c>
      <c r="P2764" t="s">
        <v>728</v>
      </c>
      <c r="Q2764" t="s">
        <v>3358</v>
      </c>
      <c r="R2764" t="s">
        <v>724</v>
      </c>
    </row>
    <row r="2765" spans="1:18" x14ac:dyDescent="0.25">
      <c r="A2765" s="28" t="str">
        <f t="shared" si="43"/>
        <v>00392774Pine Knot ES119 E Highway 2792Pine KnotKY42635</v>
      </c>
      <c r="B2765" s="29" t="s">
        <v>8225</v>
      </c>
      <c r="C2765" t="s">
        <v>3215</v>
      </c>
      <c r="D2765" t="s">
        <v>6719</v>
      </c>
      <c r="E2765" t="s">
        <v>2108</v>
      </c>
      <c r="F2765" t="s">
        <v>2109</v>
      </c>
      <c r="G2765" t="s">
        <v>2110</v>
      </c>
      <c r="H2765" t="s">
        <v>54</v>
      </c>
      <c r="I2765" t="s">
        <v>2111</v>
      </c>
      <c r="J2765" t="s">
        <v>2106</v>
      </c>
      <c r="K2765" t="s">
        <v>2108</v>
      </c>
      <c r="L2765" t="s">
        <v>6720</v>
      </c>
      <c r="M2765" t="s">
        <v>2109</v>
      </c>
      <c r="N2765" t="s">
        <v>2110</v>
      </c>
      <c r="O2765" t="s">
        <v>54</v>
      </c>
      <c r="P2765" t="s">
        <v>2111</v>
      </c>
      <c r="Q2765" t="s">
        <v>3616</v>
      </c>
      <c r="R2765" t="s">
        <v>2107</v>
      </c>
    </row>
    <row r="2766" spans="1:18" x14ac:dyDescent="0.25">
      <c r="A2766" s="28" t="str">
        <f t="shared" si="43"/>
        <v>00392774Pine Knot ES119 E Highway 2792Pine KnotKY42635</v>
      </c>
      <c r="B2766" s="29" t="s">
        <v>8225</v>
      </c>
      <c r="C2766" t="s">
        <v>3215</v>
      </c>
      <c r="D2766" t="s">
        <v>6721</v>
      </c>
      <c r="E2766" t="s">
        <v>2108</v>
      </c>
      <c r="F2766" t="s">
        <v>2109</v>
      </c>
      <c r="G2766" t="s">
        <v>2110</v>
      </c>
      <c r="H2766" t="s">
        <v>54</v>
      </c>
      <c r="I2766" t="s">
        <v>2111</v>
      </c>
      <c r="J2766" t="s">
        <v>2106</v>
      </c>
      <c r="K2766" t="s">
        <v>2108</v>
      </c>
      <c r="L2766" t="s">
        <v>6720</v>
      </c>
      <c r="M2766" t="s">
        <v>2109</v>
      </c>
      <c r="N2766" t="s">
        <v>2110</v>
      </c>
      <c r="O2766" t="s">
        <v>54</v>
      </c>
      <c r="P2766" t="s">
        <v>2111</v>
      </c>
      <c r="Q2766" t="s">
        <v>3616</v>
      </c>
      <c r="R2766" t="s">
        <v>2107</v>
      </c>
    </row>
    <row r="2767" spans="1:18" x14ac:dyDescent="0.25">
      <c r="A2767" s="28" t="str">
        <f t="shared" si="43"/>
        <v>00392774Pine Knot ES119 E Highway 2792Pine KnotKY42635</v>
      </c>
      <c r="B2767" s="29" t="s">
        <v>8225</v>
      </c>
      <c r="C2767" t="s">
        <v>3215</v>
      </c>
      <c r="D2767" t="s">
        <v>6722</v>
      </c>
      <c r="E2767" t="s">
        <v>2108</v>
      </c>
      <c r="F2767" t="s">
        <v>2109</v>
      </c>
      <c r="G2767" t="s">
        <v>2110</v>
      </c>
      <c r="H2767" t="s">
        <v>54</v>
      </c>
      <c r="I2767" t="s">
        <v>2111</v>
      </c>
      <c r="J2767" t="s">
        <v>2106</v>
      </c>
      <c r="K2767" t="s">
        <v>2108</v>
      </c>
      <c r="L2767" t="s">
        <v>6720</v>
      </c>
      <c r="M2767" t="s">
        <v>2109</v>
      </c>
      <c r="N2767" t="s">
        <v>2110</v>
      </c>
      <c r="O2767" t="s">
        <v>54</v>
      </c>
      <c r="P2767" t="s">
        <v>2111</v>
      </c>
      <c r="Q2767" t="s">
        <v>3616</v>
      </c>
      <c r="R2767" t="s">
        <v>2107</v>
      </c>
    </row>
    <row r="2768" spans="1:18" x14ac:dyDescent="0.25">
      <c r="A2768" s="28" t="str">
        <f t="shared" si="43"/>
        <v>00392774Pine Knot ES119 E Highway 2792Pine KnotKY42635</v>
      </c>
      <c r="B2768" s="29" t="s">
        <v>8225</v>
      </c>
      <c r="C2768" t="s">
        <v>3215</v>
      </c>
      <c r="D2768" t="s">
        <v>6723</v>
      </c>
      <c r="E2768" t="s">
        <v>2108</v>
      </c>
      <c r="F2768" t="s">
        <v>2109</v>
      </c>
      <c r="G2768" t="s">
        <v>2110</v>
      </c>
      <c r="H2768" t="s">
        <v>54</v>
      </c>
      <c r="I2768" t="s">
        <v>2111</v>
      </c>
      <c r="J2768" t="s">
        <v>2106</v>
      </c>
      <c r="K2768" t="s">
        <v>2108</v>
      </c>
      <c r="L2768" t="s">
        <v>6720</v>
      </c>
      <c r="M2768" t="s">
        <v>2109</v>
      </c>
      <c r="N2768" t="s">
        <v>2110</v>
      </c>
      <c r="O2768" t="s">
        <v>54</v>
      </c>
      <c r="P2768" t="s">
        <v>2111</v>
      </c>
      <c r="Q2768" t="s">
        <v>3616</v>
      </c>
      <c r="R2768" t="s">
        <v>2107</v>
      </c>
    </row>
    <row r="2769" spans="1:18" x14ac:dyDescent="0.25">
      <c r="A2769" s="28" t="str">
        <f t="shared" si="43"/>
        <v>02201810Bullitt Lick Middle School555 W Blue Lick RdShepherdsvlleKY40165</v>
      </c>
      <c r="B2769" s="29" t="s">
        <v>8225</v>
      </c>
      <c r="C2769" t="s">
        <v>3215</v>
      </c>
      <c r="D2769" t="s">
        <v>6724</v>
      </c>
      <c r="E2769" t="s">
        <v>4147</v>
      </c>
      <c r="F2769" t="s">
        <v>4148</v>
      </c>
      <c r="G2769" t="s">
        <v>365</v>
      </c>
      <c r="H2769" t="s">
        <v>54</v>
      </c>
      <c r="I2769" t="s">
        <v>366</v>
      </c>
      <c r="J2769" t="s">
        <v>356</v>
      </c>
      <c r="K2769" t="s">
        <v>4147</v>
      </c>
      <c r="L2769" t="s">
        <v>6725</v>
      </c>
      <c r="M2769" t="s">
        <v>4148</v>
      </c>
      <c r="N2769" t="s">
        <v>365</v>
      </c>
      <c r="O2769" t="s">
        <v>54</v>
      </c>
      <c r="P2769" t="s">
        <v>366</v>
      </c>
      <c r="Q2769" t="s">
        <v>3311</v>
      </c>
      <c r="R2769" t="s">
        <v>4146</v>
      </c>
    </row>
    <row r="2770" spans="1:18" x14ac:dyDescent="0.25">
      <c r="A2770" s="28" t="str">
        <f t="shared" si="43"/>
        <v>02201810Bullitt Lick Middle School555 W Blue Lick RdShepherdsvlleKY40165</v>
      </c>
      <c r="B2770" s="29" t="s">
        <v>8225</v>
      </c>
      <c r="C2770" t="s">
        <v>3215</v>
      </c>
      <c r="D2770" t="s">
        <v>6726</v>
      </c>
      <c r="E2770" t="s">
        <v>4147</v>
      </c>
      <c r="F2770" t="s">
        <v>4148</v>
      </c>
      <c r="G2770" t="s">
        <v>365</v>
      </c>
      <c r="H2770" t="s">
        <v>54</v>
      </c>
      <c r="I2770" t="s">
        <v>366</v>
      </c>
      <c r="J2770" t="s">
        <v>356</v>
      </c>
      <c r="K2770" t="s">
        <v>4147</v>
      </c>
      <c r="L2770" t="s">
        <v>6725</v>
      </c>
      <c r="M2770" t="s">
        <v>4148</v>
      </c>
      <c r="N2770" t="s">
        <v>365</v>
      </c>
      <c r="O2770" t="s">
        <v>54</v>
      </c>
      <c r="P2770" t="s">
        <v>366</v>
      </c>
      <c r="Q2770" t="s">
        <v>3311</v>
      </c>
      <c r="R2770" t="s">
        <v>4146</v>
      </c>
    </row>
    <row r="2771" spans="1:18" x14ac:dyDescent="0.25">
      <c r="A2771" s="28" t="str">
        <f t="shared" si="43"/>
        <v>00390099Christ The King School412 Cochran RdLexingtonKY40502</v>
      </c>
      <c r="B2771" s="29" t="s">
        <v>8225</v>
      </c>
      <c r="C2771" t="s">
        <v>3215</v>
      </c>
      <c r="D2771" t="s">
        <v>6727</v>
      </c>
      <c r="E2771" t="s">
        <v>6728</v>
      </c>
      <c r="F2771" t="s">
        <v>6729</v>
      </c>
      <c r="G2771" t="s">
        <v>776</v>
      </c>
      <c r="H2771" t="s">
        <v>54</v>
      </c>
      <c r="I2771" t="s">
        <v>785</v>
      </c>
      <c r="J2771" t="s">
        <v>4073</v>
      </c>
      <c r="K2771" t="s">
        <v>6728</v>
      </c>
      <c r="L2771" t="s">
        <v>6730</v>
      </c>
      <c r="M2771" t="s">
        <v>6729</v>
      </c>
      <c r="N2771" t="s">
        <v>776</v>
      </c>
      <c r="O2771" t="s">
        <v>54</v>
      </c>
      <c r="P2771" t="s">
        <v>785</v>
      </c>
      <c r="Q2771" t="s">
        <v>3240</v>
      </c>
      <c r="R2771" t="s">
        <v>6731</v>
      </c>
    </row>
    <row r="2772" spans="1:18" x14ac:dyDescent="0.25">
      <c r="A2772" s="28" t="str">
        <f t="shared" si="43"/>
        <v>00390099Christ The King School412 Cochran RdLexingtonKY40502</v>
      </c>
      <c r="B2772" s="29" t="s">
        <v>8225</v>
      </c>
      <c r="C2772" t="s">
        <v>3215</v>
      </c>
      <c r="D2772" t="s">
        <v>6732</v>
      </c>
      <c r="E2772" t="s">
        <v>6728</v>
      </c>
      <c r="F2772" t="s">
        <v>6729</v>
      </c>
      <c r="G2772" t="s">
        <v>776</v>
      </c>
      <c r="H2772" t="s">
        <v>54</v>
      </c>
      <c r="I2772" t="s">
        <v>785</v>
      </c>
      <c r="J2772" t="s">
        <v>4073</v>
      </c>
      <c r="K2772" t="s">
        <v>6728</v>
      </c>
      <c r="L2772" t="s">
        <v>6730</v>
      </c>
      <c r="M2772" t="s">
        <v>6729</v>
      </c>
      <c r="N2772" t="s">
        <v>776</v>
      </c>
      <c r="O2772" t="s">
        <v>54</v>
      </c>
      <c r="P2772" t="s">
        <v>785</v>
      </c>
      <c r="Q2772" t="s">
        <v>3240</v>
      </c>
      <c r="R2772" t="s">
        <v>6731</v>
      </c>
    </row>
    <row r="2773" spans="1:18" x14ac:dyDescent="0.25">
      <c r="A2773" s="28" t="str">
        <f t="shared" si="43"/>
        <v>FY180617Campbellsville Ind Preschool240 W Main StCampbellsvilleKY42718</v>
      </c>
      <c r="B2773" s="29" t="s">
        <v>8225</v>
      </c>
      <c r="C2773" t="s">
        <v>3215</v>
      </c>
      <c r="D2773" t="s">
        <v>6733</v>
      </c>
      <c r="E2773" t="s">
        <v>451</v>
      </c>
      <c r="F2773" t="s">
        <v>6735</v>
      </c>
      <c r="G2773" t="s">
        <v>6030</v>
      </c>
      <c r="H2773" t="s">
        <v>54</v>
      </c>
      <c r="I2773" t="s">
        <v>455</v>
      </c>
      <c r="J2773" t="s">
        <v>451</v>
      </c>
      <c r="K2773" t="s">
        <v>6734</v>
      </c>
      <c r="L2773" t="s">
        <v>6736</v>
      </c>
      <c r="M2773" t="s">
        <v>3084</v>
      </c>
      <c r="N2773" t="s">
        <v>454</v>
      </c>
      <c r="O2773" t="s">
        <v>54</v>
      </c>
      <c r="P2773" t="s">
        <v>455</v>
      </c>
      <c r="Q2773" t="s">
        <v>3340</v>
      </c>
      <c r="R2773" t="s">
        <v>8218</v>
      </c>
    </row>
    <row r="2774" spans="1:18" x14ac:dyDescent="0.25">
      <c r="A2774" s="28" t="str">
        <f t="shared" si="43"/>
        <v>00396433Campbellsville HS230 W Main StCampbellsvlleKY42718</v>
      </c>
      <c r="B2774" s="29" t="s">
        <v>8225</v>
      </c>
      <c r="C2774" t="s">
        <v>3215</v>
      </c>
      <c r="D2774" t="s">
        <v>6737</v>
      </c>
      <c r="E2774" t="s">
        <v>451</v>
      </c>
      <c r="F2774" t="s">
        <v>4171</v>
      </c>
      <c r="G2774" t="s">
        <v>454</v>
      </c>
      <c r="H2774" t="s">
        <v>54</v>
      </c>
      <c r="I2774" t="s">
        <v>455</v>
      </c>
      <c r="J2774" t="s">
        <v>451</v>
      </c>
      <c r="K2774" t="s">
        <v>4170</v>
      </c>
      <c r="L2774" t="s">
        <v>6736</v>
      </c>
      <c r="M2774" t="s">
        <v>3084</v>
      </c>
      <c r="N2774" t="s">
        <v>454</v>
      </c>
      <c r="O2774" t="s">
        <v>54</v>
      </c>
      <c r="P2774" t="s">
        <v>455</v>
      </c>
      <c r="Q2774" t="s">
        <v>3340</v>
      </c>
      <c r="R2774" t="s">
        <v>4169</v>
      </c>
    </row>
    <row r="2775" spans="1:18" x14ac:dyDescent="0.25">
      <c r="A2775" s="28" t="str">
        <f t="shared" si="43"/>
        <v>05090995Eagle Academy230 W Main StCampbellsvlleKY42718</v>
      </c>
      <c r="B2775" s="29" t="s">
        <v>8225</v>
      </c>
      <c r="C2775" t="s">
        <v>3215</v>
      </c>
      <c r="D2775" t="s">
        <v>6738</v>
      </c>
      <c r="E2775" t="s">
        <v>451</v>
      </c>
      <c r="F2775" t="s">
        <v>4171</v>
      </c>
      <c r="G2775" t="s">
        <v>454</v>
      </c>
      <c r="H2775" t="s">
        <v>54</v>
      </c>
      <c r="I2775" t="s">
        <v>455</v>
      </c>
      <c r="J2775" t="s">
        <v>451</v>
      </c>
      <c r="K2775" t="s">
        <v>4173</v>
      </c>
      <c r="L2775" t="s">
        <v>6736</v>
      </c>
      <c r="M2775" t="s">
        <v>3084</v>
      </c>
      <c r="N2775" t="s">
        <v>454</v>
      </c>
      <c r="O2775" t="s">
        <v>54</v>
      </c>
      <c r="P2775" t="s">
        <v>455</v>
      </c>
      <c r="Q2775" t="s">
        <v>3340</v>
      </c>
      <c r="R2775" t="s">
        <v>4172</v>
      </c>
    </row>
    <row r="2776" spans="1:18" x14ac:dyDescent="0.25">
      <c r="A2776" s="28" t="str">
        <f t="shared" si="43"/>
        <v>00396419Campbellsville Ind School Dist136 S Columbia AveCampbellsvlleKY42718</v>
      </c>
      <c r="B2776" s="29" t="s">
        <v>8225</v>
      </c>
      <c r="C2776" t="s">
        <v>3215</v>
      </c>
      <c r="D2776" t="s">
        <v>6739</v>
      </c>
      <c r="E2776" t="s">
        <v>451</v>
      </c>
      <c r="F2776" t="s">
        <v>3084</v>
      </c>
      <c r="G2776" t="s">
        <v>454</v>
      </c>
      <c r="H2776" t="s">
        <v>54</v>
      </c>
      <c r="I2776" t="s">
        <v>455</v>
      </c>
      <c r="J2776" t="s">
        <v>451</v>
      </c>
      <c r="K2776" t="s">
        <v>451</v>
      </c>
      <c r="L2776" t="s">
        <v>6736</v>
      </c>
      <c r="M2776" t="s">
        <v>3084</v>
      </c>
      <c r="N2776" t="s">
        <v>454</v>
      </c>
      <c r="O2776" t="s">
        <v>54</v>
      </c>
      <c r="P2776" t="s">
        <v>455</v>
      </c>
      <c r="Q2776" t="s">
        <v>3340</v>
      </c>
      <c r="R2776" t="s">
        <v>450</v>
      </c>
    </row>
    <row r="2777" spans="1:18" x14ac:dyDescent="0.25">
      <c r="A2777" s="28" t="str">
        <f t="shared" si="43"/>
        <v>00396419Campbellsville Ind School Dist136 S Columbia AveCampbellsvlleKY42718</v>
      </c>
      <c r="B2777" s="29" t="s">
        <v>8225</v>
      </c>
      <c r="C2777" t="s">
        <v>3215</v>
      </c>
      <c r="D2777" t="s">
        <v>6740</v>
      </c>
      <c r="E2777" t="s">
        <v>451</v>
      </c>
      <c r="F2777" t="s">
        <v>3084</v>
      </c>
      <c r="G2777" t="s">
        <v>454</v>
      </c>
      <c r="H2777" t="s">
        <v>54</v>
      </c>
      <c r="I2777" t="s">
        <v>455</v>
      </c>
      <c r="J2777" t="s">
        <v>451</v>
      </c>
      <c r="K2777" t="s">
        <v>451</v>
      </c>
      <c r="L2777" t="s">
        <v>6736</v>
      </c>
      <c r="M2777" t="s">
        <v>3084</v>
      </c>
      <c r="N2777" t="s">
        <v>454</v>
      </c>
      <c r="O2777" t="s">
        <v>54</v>
      </c>
      <c r="P2777" t="s">
        <v>455</v>
      </c>
      <c r="Q2777" t="s">
        <v>3340</v>
      </c>
      <c r="R2777" t="s">
        <v>450</v>
      </c>
    </row>
    <row r="2778" spans="1:18" x14ac:dyDescent="0.25">
      <c r="A2778" s="28" t="str">
        <f t="shared" si="43"/>
        <v>00396419Campbellsville Ind School Dist136 S Columbia AveCampbellsvlleKY42718</v>
      </c>
      <c r="B2778" s="29" t="s">
        <v>8225</v>
      </c>
      <c r="C2778" t="s">
        <v>3215</v>
      </c>
      <c r="D2778" t="s">
        <v>6741</v>
      </c>
      <c r="E2778" t="s">
        <v>451</v>
      </c>
      <c r="F2778" t="s">
        <v>3084</v>
      </c>
      <c r="G2778" t="s">
        <v>454</v>
      </c>
      <c r="H2778" t="s">
        <v>54</v>
      </c>
      <c r="I2778" t="s">
        <v>455</v>
      </c>
      <c r="J2778" t="s">
        <v>451</v>
      </c>
      <c r="K2778" t="s">
        <v>451</v>
      </c>
      <c r="L2778" t="s">
        <v>6736</v>
      </c>
      <c r="M2778" t="s">
        <v>3084</v>
      </c>
      <c r="N2778" t="s">
        <v>454</v>
      </c>
      <c r="O2778" t="s">
        <v>54</v>
      </c>
      <c r="P2778" t="s">
        <v>455</v>
      </c>
      <c r="Q2778" t="s">
        <v>3340</v>
      </c>
      <c r="R2778" t="s">
        <v>450</v>
      </c>
    </row>
    <row r="2779" spans="1:18" x14ac:dyDescent="0.25">
      <c r="A2779" s="28" t="str">
        <f t="shared" si="43"/>
        <v>00396445Campbellsville MS230 W Main StCampbellsvlleKY42718</v>
      </c>
      <c r="B2779" s="29" t="s">
        <v>8225</v>
      </c>
      <c r="C2779" t="s">
        <v>3215</v>
      </c>
      <c r="D2779" t="s">
        <v>6742</v>
      </c>
      <c r="E2779" t="s">
        <v>451</v>
      </c>
      <c r="F2779" t="s">
        <v>4171</v>
      </c>
      <c r="G2779" t="s">
        <v>454</v>
      </c>
      <c r="H2779" t="s">
        <v>54</v>
      </c>
      <c r="I2779" t="s">
        <v>455</v>
      </c>
      <c r="J2779" t="s">
        <v>451</v>
      </c>
      <c r="K2779" t="s">
        <v>4175</v>
      </c>
      <c r="L2779" t="s">
        <v>6736</v>
      </c>
      <c r="M2779" t="s">
        <v>3084</v>
      </c>
      <c r="N2779" t="s">
        <v>454</v>
      </c>
      <c r="O2779" t="s">
        <v>54</v>
      </c>
      <c r="P2779" t="s">
        <v>455</v>
      </c>
      <c r="Q2779" t="s">
        <v>3340</v>
      </c>
      <c r="R2779" t="s">
        <v>4174</v>
      </c>
    </row>
    <row r="2780" spans="1:18" x14ac:dyDescent="0.25">
      <c r="A2780" s="28" t="str">
        <f t="shared" si="43"/>
        <v>00396421Campbellsville ES315 Roberts RdCampbellsvlleKY42718</v>
      </c>
      <c r="B2780" s="29" t="s">
        <v>8225</v>
      </c>
      <c r="C2780" t="s">
        <v>3215</v>
      </c>
      <c r="D2780" t="s">
        <v>6743</v>
      </c>
      <c r="E2780" t="s">
        <v>451</v>
      </c>
      <c r="F2780" t="s">
        <v>453</v>
      </c>
      <c r="G2780" t="s">
        <v>454</v>
      </c>
      <c r="H2780" t="s">
        <v>54</v>
      </c>
      <c r="I2780" t="s">
        <v>455</v>
      </c>
      <c r="J2780" t="s">
        <v>451</v>
      </c>
      <c r="K2780" t="s">
        <v>4176</v>
      </c>
      <c r="L2780" t="s">
        <v>6736</v>
      </c>
      <c r="M2780" t="s">
        <v>3084</v>
      </c>
      <c r="N2780" t="s">
        <v>454</v>
      </c>
      <c r="O2780" t="s">
        <v>54</v>
      </c>
      <c r="P2780" t="s">
        <v>455</v>
      </c>
      <c r="Q2780" t="s">
        <v>3340</v>
      </c>
      <c r="R2780" t="s">
        <v>452</v>
      </c>
    </row>
    <row r="2781" spans="1:18" x14ac:dyDescent="0.25">
      <c r="A2781" s="28" t="str">
        <f t="shared" si="43"/>
        <v>00383802South Floyd Elementary School299 Mt Raider DrHi HatKY41636</v>
      </c>
      <c r="B2781" s="29" t="s">
        <v>8225</v>
      </c>
      <c r="C2781" t="s">
        <v>3215</v>
      </c>
      <c r="D2781" t="s">
        <v>6744</v>
      </c>
      <c r="E2781" t="s">
        <v>908</v>
      </c>
      <c r="F2781" t="s">
        <v>938</v>
      </c>
      <c r="G2781" t="s">
        <v>939</v>
      </c>
      <c r="H2781" t="s">
        <v>54</v>
      </c>
      <c r="I2781" t="s">
        <v>940</v>
      </c>
      <c r="J2781" t="s">
        <v>908</v>
      </c>
      <c r="K2781" t="s">
        <v>937</v>
      </c>
      <c r="L2781" t="s">
        <v>6745</v>
      </c>
      <c r="M2781" t="s">
        <v>5305</v>
      </c>
      <c r="N2781" t="s">
        <v>934</v>
      </c>
      <c r="O2781" t="s">
        <v>54</v>
      </c>
      <c r="P2781" t="s">
        <v>935</v>
      </c>
      <c r="Q2781" t="s">
        <v>3235</v>
      </c>
      <c r="R2781" t="s">
        <v>936</v>
      </c>
    </row>
    <row r="2782" spans="1:18" x14ac:dyDescent="0.25">
      <c r="A2782" s="28" t="str">
        <f t="shared" si="43"/>
        <v>00383852Prestonsburg High School825 Blackcat BlvdPrestonsburgKY41653</v>
      </c>
      <c r="B2782" s="29" t="s">
        <v>8225</v>
      </c>
      <c r="C2782" t="s">
        <v>3215</v>
      </c>
      <c r="D2782" t="s">
        <v>6746</v>
      </c>
      <c r="E2782" t="s">
        <v>908</v>
      </c>
      <c r="F2782" t="s">
        <v>4257</v>
      </c>
      <c r="G2782" t="s">
        <v>934</v>
      </c>
      <c r="H2782" t="s">
        <v>54</v>
      </c>
      <c r="I2782" t="s">
        <v>935</v>
      </c>
      <c r="J2782" t="s">
        <v>908</v>
      </c>
      <c r="K2782" t="s">
        <v>4256</v>
      </c>
      <c r="L2782" t="s">
        <v>6745</v>
      </c>
      <c r="M2782" t="s">
        <v>5305</v>
      </c>
      <c r="N2782" t="s">
        <v>934</v>
      </c>
      <c r="O2782" t="s">
        <v>54</v>
      </c>
      <c r="P2782" t="s">
        <v>935</v>
      </c>
      <c r="Q2782" t="s">
        <v>3235</v>
      </c>
      <c r="R2782" t="s">
        <v>4255</v>
      </c>
    </row>
    <row r="2783" spans="1:18" x14ac:dyDescent="0.25">
      <c r="A2783" s="28" t="str">
        <f t="shared" si="43"/>
        <v>00383656Floyd Central High School651 Ky Route 680 WEasternKY41622</v>
      </c>
      <c r="B2783" s="29" t="s">
        <v>8225</v>
      </c>
      <c r="C2783" t="s">
        <v>3215</v>
      </c>
      <c r="D2783" t="s">
        <v>6747</v>
      </c>
      <c r="E2783" t="s">
        <v>908</v>
      </c>
      <c r="F2783" t="s">
        <v>4266</v>
      </c>
      <c r="G2783" t="s">
        <v>919</v>
      </c>
      <c r="H2783" t="s">
        <v>54</v>
      </c>
      <c r="I2783" t="s">
        <v>920</v>
      </c>
      <c r="J2783" t="s">
        <v>908</v>
      </c>
      <c r="K2783" t="s">
        <v>4265</v>
      </c>
      <c r="L2783" t="s">
        <v>6745</v>
      </c>
      <c r="M2783" t="s">
        <v>5305</v>
      </c>
      <c r="N2783" t="s">
        <v>934</v>
      </c>
      <c r="O2783" t="s">
        <v>54</v>
      </c>
      <c r="P2783" t="s">
        <v>935</v>
      </c>
      <c r="Q2783" t="s">
        <v>3235</v>
      </c>
      <c r="R2783" t="s">
        <v>4264</v>
      </c>
    </row>
    <row r="2784" spans="1:18" x14ac:dyDescent="0.25">
      <c r="A2784" s="28" t="str">
        <f t="shared" si="43"/>
        <v>03328708James D Adams Middle School2520 S Lake DrPrestonsburgKY41653</v>
      </c>
      <c r="B2784" s="29" t="s">
        <v>8225</v>
      </c>
      <c r="C2784" t="s">
        <v>3215</v>
      </c>
      <c r="D2784" t="s">
        <v>6748</v>
      </c>
      <c r="E2784" t="s">
        <v>908</v>
      </c>
      <c r="F2784" t="s">
        <v>4269</v>
      </c>
      <c r="G2784" t="s">
        <v>934</v>
      </c>
      <c r="H2784" t="s">
        <v>54</v>
      </c>
      <c r="I2784" t="s">
        <v>935</v>
      </c>
      <c r="J2784" t="s">
        <v>908</v>
      </c>
      <c r="K2784" t="s">
        <v>4268</v>
      </c>
      <c r="L2784" t="s">
        <v>6745</v>
      </c>
      <c r="M2784" t="s">
        <v>5305</v>
      </c>
      <c r="N2784" t="s">
        <v>934</v>
      </c>
      <c r="O2784" t="s">
        <v>54</v>
      </c>
      <c r="P2784" t="s">
        <v>935</v>
      </c>
      <c r="Q2784" t="s">
        <v>3235</v>
      </c>
      <c r="R2784" t="s">
        <v>4267</v>
      </c>
    </row>
    <row r="2785" spans="1:18" x14ac:dyDescent="0.25">
      <c r="A2785" s="28" t="str">
        <f t="shared" si="43"/>
        <v>04170700Renaissance Learning Center145 Randy Caudill LoopMartinKY41649</v>
      </c>
      <c r="B2785" s="29" t="s">
        <v>8225</v>
      </c>
      <c r="C2785" t="s">
        <v>3215</v>
      </c>
      <c r="D2785" t="s">
        <v>6749</v>
      </c>
      <c r="E2785" t="s">
        <v>908</v>
      </c>
      <c r="F2785" t="s">
        <v>4260</v>
      </c>
      <c r="G2785" t="s">
        <v>929</v>
      </c>
      <c r="H2785" t="s">
        <v>54</v>
      </c>
      <c r="I2785" t="s">
        <v>930</v>
      </c>
      <c r="J2785" t="s">
        <v>908</v>
      </c>
      <c r="K2785" t="s">
        <v>4259</v>
      </c>
      <c r="L2785" t="s">
        <v>6745</v>
      </c>
      <c r="M2785" t="s">
        <v>5305</v>
      </c>
      <c r="N2785" t="s">
        <v>934</v>
      </c>
      <c r="O2785" t="s">
        <v>54</v>
      </c>
      <c r="P2785" t="s">
        <v>935</v>
      </c>
      <c r="Q2785" t="s">
        <v>3235</v>
      </c>
      <c r="R2785" t="s">
        <v>4258</v>
      </c>
    </row>
    <row r="2786" spans="1:18" x14ac:dyDescent="0.25">
      <c r="A2786" s="28" t="str">
        <f t="shared" si="43"/>
        <v>02201092Betsy Layne High SchoolPo Box 437Betsy LayneKY41605</v>
      </c>
      <c r="B2786" s="29" t="s">
        <v>8225</v>
      </c>
      <c r="C2786" t="s">
        <v>3215</v>
      </c>
      <c r="D2786" t="s">
        <v>6750</v>
      </c>
      <c r="E2786" t="s">
        <v>908</v>
      </c>
      <c r="F2786" t="s">
        <v>4273</v>
      </c>
      <c r="G2786" t="s">
        <v>915</v>
      </c>
      <c r="H2786" t="s">
        <v>54</v>
      </c>
      <c r="I2786" t="s">
        <v>916</v>
      </c>
      <c r="J2786" t="s">
        <v>908</v>
      </c>
      <c r="K2786" t="s">
        <v>4272</v>
      </c>
      <c r="L2786" t="s">
        <v>6745</v>
      </c>
      <c r="M2786" t="s">
        <v>5305</v>
      </c>
      <c r="N2786" t="s">
        <v>934</v>
      </c>
      <c r="O2786" t="s">
        <v>54</v>
      </c>
      <c r="P2786" t="s">
        <v>935</v>
      </c>
      <c r="Q2786" t="s">
        <v>3235</v>
      </c>
      <c r="R2786" t="s">
        <v>4271</v>
      </c>
    </row>
    <row r="2787" spans="1:18" x14ac:dyDescent="0.25">
      <c r="A2787" s="28" t="str">
        <f t="shared" si="43"/>
        <v>00383644Floyd Co School District442 Ky Route 550PrestonsburgKY41653</v>
      </c>
      <c r="B2787" s="29" t="s">
        <v>8225</v>
      </c>
      <c r="C2787" t="s">
        <v>3215</v>
      </c>
      <c r="D2787" t="s">
        <v>6751</v>
      </c>
      <c r="E2787" t="s">
        <v>908</v>
      </c>
      <c r="F2787" t="s">
        <v>5305</v>
      </c>
      <c r="G2787" t="s">
        <v>934</v>
      </c>
      <c r="H2787" t="s">
        <v>54</v>
      </c>
      <c r="I2787" t="s">
        <v>935</v>
      </c>
      <c r="J2787" t="s">
        <v>908</v>
      </c>
      <c r="K2787" t="s">
        <v>908</v>
      </c>
      <c r="L2787" t="s">
        <v>6745</v>
      </c>
      <c r="M2787" t="s">
        <v>5305</v>
      </c>
      <c r="N2787" t="s">
        <v>934</v>
      </c>
      <c r="O2787" t="s">
        <v>54</v>
      </c>
      <c r="P2787" t="s">
        <v>935</v>
      </c>
      <c r="Q2787" t="s">
        <v>3235</v>
      </c>
      <c r="R2787" t="s">
        <v>907</v>
      </c>
    </row>
    <row r="2788" spans="1:18" x14ac:dyDescent="0.25">
      <c r="A2788" s="28" t="str">
        <f t="shared" si="43"/>
        <v>00383644Floyd Co School District442 Ky Route 550PrestonsburgKY41605</v>
      </c>
      <c r="B2788" s="29" t="s">
        <v>8225</v>
      </c>
      <c r="C2788" t="s">
        <v>3215</v>
      </c>
      <c r="D2788" t="s">
        <v>6752</v>
      </c>
      <c r="E2788" t="s">
        <v>908</v>
      </c>
      <c r="F2788" t="s">
        <v>5305</v>
      </c>
      <c r="G2788" t="s">
        <v>934</v>
      </c>
      <c r="H2788" t="s">
        <v>54</v>
      </c>
      <c r="I2788" t="s">
        <v>916</v>
      </c>
      <c r="J2788" t="s">
        <v>908</v>
      </c>
      <c r="K2788" t="s">
        <v>908</v>
      </c>
      <c r="L2788" t="s">
        <v>6745</v>
      </c>
      <c r="M2788" t="s">
        <v>5305</v>
      </c>
      <c r="N2788" t="s">
        <v>934</v>
      </c>
      <c r="O2788" t="s">
        <v>54</v>
      </c>
      <c r="P2788" t="s">
        <v>935</v>
      </c>
      <c r="Q2788" t="s">
        <v>3235</v>
      </c>
      <c r="R2788" t="s">
        <v>907</v>
      </c>
    </row>
    <row r="2789" spans="1:18" x14ac:dyDescent="0.25">
      <c r="A2789" s="28" t="str">
        <f t="shared" si="43"/>
        <v>00383644Floyd Co School District442 Ky Route 550PrestonsburgKY41653</v>
      </c>
      <c r="B2789" s="29" t="s">
        <v>8225</v>
      </c>
      <c r="C2789" t="s">
        <v>3215</v>
      </c>
      <c r="D2789" t="s">
        <v>6753</v>
      </c>
      <c r="E2789" t="s">
        <v>908</v>
      </c>
      <c r="F2789" t="s">
        <v>5305</v>
      </c>
      <c r="G2789" t="s">
        <v>934</v>
      </c>
      <c r="H2789" t="s">
        <v>54</v>
      </c>
      <c r="I2789" t="s">
        <v>935</v>
      </c>
      <c r="J2789" t="s">
        <v>908</v>
      </c>
      <c r="K2789" t="s">
        <v>908</v>
      </c>
      <c r="L2789" t="s">
        <v>6745</v>
      </c>
      <c r="M2789" t="s">
        <v>5305</v>
      </c>
      <c r="N2789" t="s">
        <v>934</v>
      </c>
      <c r="O2789" t="s">
        <v>54</v>
      </c>
      <c r="P2789" t="s">
        <v>935</v>
      </c>
      <c r="Q2789" t="s">
        <v>3235</v>
      </c>
      <c r="R2789" t="s">
        <v>907</v>
      </c>
    </row>
    <row r="2790" spans="1:18" x14ac:dyDescent="0.25">
      <c r="A2790" s="28" t="str">
        <f t="shared" si="43"/>
        <v>00383802South Floyd Elementary School299 Mt Raider DrHi HatKY41647</v>
      </c>
      <c r="B2790" s="29" t="s">
        <v>8225</v>
      </c>
      <c r="C2790" t="s">
        <v>3215</v>
      </c>
      <c r="D2790" t="s">
        <v>6754</v>
      </c>
      <c r="E2790" t="s">
        <v>908</v>
      </c>
      <c r="F2790" t="s">
        <v>938</v>
      </c>
      <c r="G2790" t="s">
        <v>939</v>
      </c>
      <c r="H2790" t="s">
        <v>54</v>
      </c>
      <c r="I2790" t="s">
        <v>3617</v>
      </c>
      <c r="J2790" t="s">
        <v>908</v>
      </c>
      <c r="K2790" t="s">
        <v>937</v>
      </c>
      <c r="L2790" t="s">
        <v>6745</v>
      </c>
      <c r="M2790" t="s">
        <v>5305</v>
      </c>
      <c r="N2790" t="s">
        <v>934</v>
      </c>
      <c r="O2790" t="s">
        <v>54</v>
      </c>
      <c r="P2790" t="s">
        <v>935</v>
      </c>
      <c r="Q2790" t="s">
        <v>3235</v>
      </c>
      <c r="R2790" t="s">
        <v>936</v>
      </c>
    </row>
    <row r="2791" spans="1:18" x14ac:dyDescent="0.25">
      <c r="A2791" s="28" t="str">
        <f t="shared" si="43"/>
        <v>00383840Prestonsburg Elementary School140 Clark DrPrestonsburgKY41653</v>
      </c>
      <c r="B2791" s="29" t="s">
        <v>8225</v>
      </c>
      <c r="C2791" t="s">
        <v>3215</v>
      </c>
      <c r="D2791" t="s">
        <v>6755</v>
      </c>
      <c r="E2791" t="s">
        <v>908</v>
      </c>
      <c r="F2791" t="s">
        <v>933</v>
      </c>
      <c r="G2791" t="s">
        <v>934</v>
      </c>
      <c r="H2791" t="s">
        <v>54</v>
      </c>
      <c r="I2791" t="s">
        <v>935</v>
      </c>
      <c r="J2791" t="s">
        <v>908</v>
      </c>
      <c r="K2791" t="s">
        <v>932</v>
      </c>
      <c r="L2791" t="s">
        <v>6745</v>
      </c>
      <c r="M2791" t="s">
        <v>5305</v>
      </c>
      <c r="N2791" t="s">
        <v>934</v>
      </c>
      <c r="O2791" t="s">
        <v>54</v>
      </c>
      <c r="P2791" t="s">
        <v>935</v>
      </c>
      <c r="Q2791" t="s">
        <v>3235</v>
      </c>
      <c r="R2791" t="s">
        <v>931</v>
      </c>
    </row>
    <row r="2792" spans="1:18" x14ac:dyDescent="0.25">
      <c r="A2792" s="28" t="str">
        <f t="shared" si="43"/>
        <v>00383668Allen ES112 Eagle LnAllenKY41601</v>
      </c>
      <c r="B2792" s="29" t="s">
        <v>8225</v>
      </c>
      <c r="C2792" t="s">
        <v>3215</v>
      </c>
      <c r="D2792" t="s">
        <v>6756</v>
      </c>
      <c r="E2792" t="s">
        <v>908</v>
      </c>
      <c r="F2792" t="s">
        <v>910</v>
      </c>
      <c r="G2792" t="s">
        <v>911</v>
      </c>
      <c r="H2792" t="s">
        <v>54</v>
      </c>
      <c r="I2792" t="s">
        <v>912</v>
      </c>
      <c r="J2792" t="s">
        <v>908</v>
      </c>
      <c r="K2792" t="s">
        <v>4274</v>
      </c>
      <c r="L2792" t="s">
        <v>6745</v>
      </c>
      <c r="M2792" t="s">
        <v>5305</v>
      </c>
      <c r="N2792" t="s">
        <v>934</v>
      </c>
      <c r="O2792" t="s">
        <v>54</v>
      </c>
      <c r="P2792" t="s">
        <v>935</v>
      </c>
      <c r="Q2792" t="s">
        <v>3235</v>
      </c>
      <c r="R2792" t="s">
        <v>909</v>
      </c>
    </row>
    <row r="2793" spans="1:18" x14ac:dyDescent="0.25">
      <c r="A2793" s="28" t="str">
        <f t="shared" si="43"/>
        <v>00383682Betsy Layne Elementary SchoolPo Box 128Betsy LayneKY41605</v>
      </c>
      <c r="B2793" s="29" t="s">
        <v>8225</v>
      </c>
      <c r="C2793" t="s">
        <v>3215</v>
      </c>
      <c r="D2793" t="s">
        <v>6757</v>
      </c>
      <c r="E2793" t="s">
        <v>908</v>
      </c>
      <c r="F2793" t="s">
        <v>4199</v>
      </c>
      <c r="G2793" t="s">
        <v>915</v>
      </c>
      <c r="H2793" t="s">
        <v>54</v>
      </c>
      <c r="I2793" t="s">
        <v>916</v>
      </c>
      <c r="J2793" t="s">
        <v>908</v>
      </c>
      <c r="K2793" t="s">
        <v>914</v>
      </c>
      <c r="L2793" t="s">
        <v>6745</v>
      </c>
      <c r="M2793" t="s">
        <v>5305</v>
      </c>
      <c r="N2793" t="s">
        <v>934</v>
      </c>
      <c r="O2793" t="s">
        <v>54</v>
      </c>
      <c r="P2793" t="s">
        <v>935</v>
      </c>
      <c r="Q2793" t="s">
        <v>3235</v>
      </c>
      <c r="R2793" t="s">
        <v>913</v>
      </c>
    </row>
    <row r="2794" spans="1:18" x14ac:dyDescent="0.25">
      <c r="A2794" s="28" t="str">
        <f t="shared" si="43"/>
        <v>03328693Duff-Allen Central Elem SchoolPo Box 129EasternKY41622</v>
      </c>
      <c r="B2794" s="29" t="s">
        <v>8225</v>
      </c>
      <c r="C2794" t="s">
        <v>3215</v>
      </c>
      <c r="D2794" t="s">
        <v>6758</v>
      </c>
      <c r="E2794" t="s">
        <v>908</v>
      </c>
      <c r="F2794" t="s">
        <v>4270</v>
      </c>
      <c r="G2794" t="s">
        <v>919</v>
      </c>
      <c r="H2794" t="s">
        <v>54</v>
      </c>
      <c r="I2794" t="s">
        <v>920</v>
      </c>
      <c r="J2794" t="s">
        <v>908</v>
      </c>
      <c r="K2794" t="s">
        <v>918</v>
      </c>
      <c r="L2794" t="s">
        <v>6745</v>
      </c>
      <c r="M2794" t="s">
        <v>5305</v>
      </c>
      <c r="N2794" t="s">
        <v>934</v>
      </c>
      <c r="O2794" t="s">
        <v>54</v>
      </c>
      <c r="P2794" t="s">
        <v>935</v>
      </c>
      <c r="Q2794" t="s">
        <v>3235</v>
      </c>
      <c r="R2794" t="s">
        <v>917</v>
      </c>
    </row>
    <row r="2795" spans="1:18" x14ac:dyDescent="0.25">
      <c r="A2795" s="28" t="str">
        <f t="shared" si="43"/>
        <v>04803701South Floyd Middle School299 Mt Raider Dr Ste 102Hi HatKY41636</v>
      </c>
      <c r="B2795" s="29" t="s">
        <v>8225</v>
      </c>
      <c r="C2795" t="s">
        <v>3215</v>
      </c>
      <c r="D2795" t="s">
        <v>6759</v>
      </c>
      <c r="E2795" t="s">
        <v>908</v>
      </c>
      <c r="F2795" t="s">
        <v>4263</v>
      </c>
      <c r="G2795" t="s">
        <v>939</v>
      </c>
      <c r="H2795" t="s">
        <v>54</v>
      </c>
      <c r="I2795" t="s">
        <v>940</v>
      </c>
      <c r="J2795" t="s">
        <v>908</v>
      </c>
      <c r="K2795" t="s">
        <v>4262</v>
      </c>
      <c r="L2795" t="s">
        <v>6745</v>
      </c>
      <c r="M2795" t="s">
        <v>5305</v>
      </c>
      <c r="N2795" t="s">
        <v>934</v>
      </c>
      <c r="O2795" t="s">
        <v>54</v>
      </c>
      <c r="P2795" t="s">
        <v>935</v>
      </c>
      <c r="Q2795" t="s">
        <v>3235</v>
      </c>
      <c r="R2795" t="s">
        <v>4261</v>
      </c>
    </row>
    <row r="2796" spans="1:18" x14ac:dyDescent="0.25">
      <c r="A2796" s="28" t="str">
        <f t="shared" si="43"/>
        <v>00383890South Floyd High School299 Mt Raider Dr Ste 101Hi HatKY41636</v>
      </c>
      <c r="B2796" s="29" t="s">
        <v>8225</v>
      </c>
      <c r="C2796" t="s">
        <v>3215</v>
      </c>
      <c r="D2796" t="s">
        <v>6760</v>
      </c>
      <c r="E2796" t="s">
        <v>908</v>
      </c>
      <c r="F2796" t="s">
        <v>4254</v>
      </c>
      <c r="G2796" t="s">
        <v>939</v>
      </c>
      <c r="H2796" t="s">
        <v>54</v>
      </c>
      <c r="I2796" t="s">
        <v>940</v>
      </c>
      <c r="J2796" t="s">
        <v>908</v>
      </c>
      <c r="K2796" t="s">
        <v>4253</v>
      </c>
      <c r="L2796" t="s">
        <v>6745</v>
      </c>
      <c r="M2796" t="s">
        <v>5305</v>
      </c>
      <c r="N2796" t="s">
        <v>934</v>
      </c>
      <c r="O2796" t="s">
        <v>54</v>
      </c>
      <c r="P2796" t="s">
        <v>935</v>
      </c>
      <c r="Q2796" t="s">
        <v>3235</v>
      </c>
      <c r="R2796" t="s">
        <v>4252</v>
      </c>
    </row>
    <row r="2797" spans="1:18" x14ac:dyDescent="0.25">
      <c r="A2797" s="28" t="str">
        <f t="shared" si="43"/>
        <v>04750441Woodland ES6000 S Woodland DrRadcliffKY40160</v>
      </c>
      <c r="B2797" s="29" t="s">
        <v>8225</v>
      </c>
      <c r="C2797" t="s">
        <v>3215</v>
      </c>
      <c r="D2797" t="s">
        <v>6761</v>
      </c>
      <c r="E2797" t="s">
        <v>4372</v>
      </c>
      <c r="F2797" t="s">
        <v>4373</v>
      </c>
      <c r="G2797" t="s">
        <v>1163</v>
      </c>
      <c r="H2797" t="s">
        <v>54</v>
      </c>
      <c r="I2797" t="s">
        <v>1164</v>
      </c>
      <c r="J2797" t="s">
        <v>1144</v>
      </c>
      <c r="K2797" t="s">
        <v>4372</v>
      </c>
      <c r="L2797" t="s">
        <v>6762</v>
      </c>
      <c r="M2797" t="s">
        <v>4373</v>
      </c>
      <c r="N2797" t="s">
        <v>1163</v>
      </c>
      <c r="O2797" t="s">
        <v>54</v>
      </c>
      <c r="P2797" t="s">
        <v>1164</v>
      </c>
      <c r="Q2797" t="s">
        <v>3358</v>
      </c>
      <c r="R2797" t="s">
        <v>4371</v>
      </c>
    </row>
    <row r="2798" spans="1:18" x14ac:dyDescent="0.25">
      <c r="A2798" s="28" t="str">
        <f t="shared" si="43"/>
        <v>04750441Woodland ES6000 S Woodland DrRadcliffKY40160</v>
      </c>
      <c r="B2798" s="29" t="s">
        <v>8225</v>
      </c>
      <c r="C2798" t="s">
        <v>3215</v>
      </c>
      <c r="D2798" t="s">
        <v>6763</v>
      </c>
      <c r="E2798" t="s">
        <v>4372</v>
      </c>
      <c r="F2798" t="s">
        <v>4373</v>
      </c>
      <c r="G2798" t="s">
        <v>1163</v>
      </c>
      <c r="H2798" t="s">
        <v>54</v>
      </c>
      <c r="I2798" t="s">
        <v>1164</v>
      </c>
      <c r="J2798" t="s">
        <v>1144</v>
      </c>
      <c r="K2798" t="s">
        <v>4372</v>
      </c>
      <c r="L2798" t="s">
        <v>6762</v>
      </c>
      <c r="M2798" t="s">
        <v>4373</v>
      </c>
      <c r="N2798" t="s">
        <v>1163</v>
      </c>
      <c r="O2798" t="s">
        <v>54</v>
      </c>
      <c r="P2798" t="s">
        <v>1164</v>
      </c>
      <c r="Q2798" t="s">
        <v>3358</v>
      </c>
      <c r="R2798" t="s">
        <v>4371</v>
      </c>
    </row>
    <row r="2799" spans="1:18" x14ac:dyDescent="0.25">
      <c r="A2799" s="28" t="str">
        <f t="shared" si="43"/>
        <v>04028884Lincoln Co MS285 Education WayStanfordKY40484</v>
      </c>
      <c r="B2799" s="29" t="s">
        <v>8225</v>
      </c>
      <c r="C2799" t="s">
        <v>3215</v>
      </c>
      <c r="D2799" t="s">
        <v>6764</v>
      </c>
      <c r="E2799" t="s">
        <v>4659</v>
      </c>
      <c r="F2799" t="s">
        <v>4660</v>
      </c>
      <c r="G2799" t="s">
        <v>1935</v>
      </c>
      <c r="H2799" t="s">
        <v>54</v>
      </c>
      <c r="I2799" t="s">
        <v>1936</v>
      </c>
      <c r="J2799" t="s">
        <v>1918</v>
      </c>
      <c r="K2799" t="s">
        <v>4659</v>
      </c>
      <c r="L2799" t="s">
        <v>6765</v>
      </c>
      <c r="M2799" t="s">
        <v>4660</v>
      </c>
      <c r="N2799" t="s">
        <v>1935</v>
      </c>
      <c r="O2799" t="s">
        <v>54</v>
      </c>
      <c r="P2799" t="s">
        <v>1936</v>
      </c>
      <c r="Q2799" t="s">
        <v>3399</v>
      </c>
      <c r="R2799" t="s">
        <v>4658</v>
      </c>
    </row>
    <row r="2800" spans="1:18" x14ac:dyDescent="0.25">
      <c r="A2800" s="28" t="str">
        <f t="shared" si="43"/>
        <v>00394368Bloomfield Middle School96 Arnold LnBloomfieldKY40008</v>
      </c>
      <c r="B2800" s="29" t="s">
        <v>8225</v>
      </c>
      <c r="C2800" t="s">
        <v>3215</v>
      </c>
      <c r="D2800" t="s">
        <v>6766</v>
      </c>
      <c r="E2800" t="s">
        <v>4863</v>
      </c>
      <c r="F2800" t="s">
        <v>4864</v>
      </c>
      <c r="G2800" t="s">
        <v>11</v>
      </c>
      <c r="H2800" t="s">
        <v>54</v>
      </c>
      <c r="I2800" t="s">
        <v>2260</v>
      </c>
      <c r="J2800" t="s">
        <v>2256</v>
      </c>
      <c r="K2800" t="s">
        <v>4863</v>
      </c>
      <c r="L2800" t="s">
        <v>6767</v>
      </c>
      <c r="M2800" t="s">
        <v>4864</v>
      </c>
      <c r="N2800" t="s">
        <v>11</v>
      </c>
      <c r="O2800" t="s">
        <v>54</v>
      </c>
      <c r="P2800" t="s">
        <v>2260</v>
      </c>
      <c r="Q2800" t="s">
        <v>3246</v>
      </c>
      <c r="R2800" t="s">
        <v>4862</v>
      </c>
    </row>
    <row r="2801" spans="1:18" x14ac:dyDescent="0.25">
      <c r="A2801" s="28" t="str">
        <f t="shared" si="43"/>
        <v>00394368Bloomfield Middle School96 Arnold LnBloomfieldKY40008</v>
      </c>
      <c r="B2801" s="29" t="s">
        <v>8225</v>
      </c>
      <c r="C2801" t="s">
        <v>3215</v>
      </c>
      <c r="D2801" t="s">
        <v>6768</v>
      </c>
      <c r="E2801" t="s">
        <v>4863</v>
      </c>
      <c r="F2801" t="s">
        <v>4864</v>
      </c>
      <c r="G2801" t="s">
        <v>11</v>
      </c>
      <c r="H2801" t="s">
        <v>54</v>
      </c>
      <c r="I2801" t="s">
        <v>2260</v>
      </c>
      <c r="J2801" t="s">
        <v>2256</v>
      </c>
      <c r="K2801" t="s">
        <v>4863</v>
      </c>
      <c r="L2801" t="s">
        <v>6767</v>
      </c>
      <c r="M2801" t="s">
        <v>4864</v>
      </c>
      <c r="N2801" t="s">
        <v>11</v>
      </c>
      <c r="O2801" t="s">
        <v>54</v>
      </c>
      <c r="P2801" t="s">
        <v>2260</v>
      </c>
      <c r="Q2801" t="s">
        <v>3246</v>
      </c>
      <c r="R2801" t="s">
        <v>4862</v>
      </c>
    </row>
    <row r="2802" spans="1:18" x14ac:dyDescent="0.25">
      <c r="A2802" s="28" t="str">
        <f t="shared" si="43"/>
        <v>00382822St Mary Elementary School377 Highland BlvdPaducahKY42003</v>
      </c>
      <c r="B2802" s="29" t="s">
        <v>8225</v>
      </c>
      <c r="C2802" t="s">
        <v>3215</v>
      </c>
      <c r="D2802" t="s">
        <v>6769</v>
      </c>
      <c r="E2802" t="s">
        <v>6772</v>
      </c>
      <c r="F2802" t="s">
        <v>6771</v>
      </c>
      <c r="G2802" t="s">
        <v>2089</v>
      </c>
      <c r="H2802" t="s">
        <v>54</v>
      </c>
      <c r="I2802" t="s">
        <v>2099</v>
      </c>
      <c r="J2802" t="s">
        <v>4071</v>
      </c>
      <c r="K2802" t="s">
        <v>6770</v>
      </c>
      <c r="L2802" t="s">
        <v>6773</v>
      </c>
      <c r="M2802" t="s">
        <v>6774</v>
      </c>
      <c r="N2802" t="s">
        <v>2089</v>
      </c>
      <c r="O2802" t="s">
        <v>54</v>
      </c>
      <c r="P2802" t="s">
        <v>2099</v>
      </c>
      <c r="Q2802" t="s">
        <v>3381</v>
      </c>
      <c r="R2802" t="s">
        <v>8219</v>
      </c>
    </row>
    <row r="2803" spans="1:18" x14ac:dyDescent="0.25">
      <c r="A2803" s="28" t="str">
        <f t="shared" si="43"/>
        <v>03410325St Mary Middle School1243 Elmdale RdPaducahKY42003</v>
      </c>
      <c r="B2803" s="29" t="s">
        <v>8225</v>
      </c>
      <c r="C2803" t="s">
        <v>3215</v>
      </c>
      <c r="D2803" t="s">
        <v>6776</v>
      </c>
      <c r="E2803" t="s">
        <v>6772</v>
      </c>
      <c r="F2803" t="s">
        <v>6774</v>
      </c>
      <c r="G2803" t="s">
        <v>2089</v>
      </c>
      <c r="H2803" t="s">
        <v>54</v>
      </c>
      <c r="I2803" t="s">
        <v>2099</v>
      </c>
      <c r="J2803" t="s">
        <v>4071</v>
      </c>
      <c r="K2803" t="s">
        <v>6772</v>
      </c>
      <c r="L2803" t="s">
        <v>6773</v>
      </c>
      <c r="M2803" t="s">
        <v>6774</v>
      </c>
      <c r="N2803" t="s">
        <v>2089</v>
      </c>
      <c r="O2803" t="s">
        <v>54</v>
      </c>
      <c r="P2803" t="s">
        <v>2099</v>
      </c>
      <c r="Q2803" t="s">
        <v>3381</v>
      </c>
      <c r="R2803" t="s">
        <v>6775</v>
      </c>
    </row>
    <row r="2804" spans="1:18" x14ac:dyDescent="0.25">
      <c r="A2804" s="28" t="str">
        <f t="shared" si="43"/>
        <v>03410325St Mary Middle School1243 Elmdale RdPaducahKY42003</v>
      </c>
      <c r="B2804" s="29" t="s">
        <v>8225</v>
      </c>
      <c r="C2804" t="s">
        <v>3215</v>
      </c>
      <c r="D2804" t="s">
        <v>6777</v>
      </c>
      <c r="E2804" t="s">
        <v>6772</v>
      </c>
      <c r="F2804" t="s">
        <v>6774</v>
      </c>
      <c r="G2804" t="s">
        <v>2089</v>
      </c>
      <c r="H2804" t="s">
        <v>54</v>
      </c>
      <c r="I2804" t="s">
        <v>2099</v>
      </c>
      <c r="J2804" t="s">
        <v>4071</v>
      </c>
      <c r="K2804" t="s">
        <v>6772</v>
      </c>
      <c r="L2804" t="s">
        <v>6773</v>
      </c>
      <c r="M2804" t="s">
        <v>6774</v>
      </c>
      <c r="N2804" t="s">
        <v>2089</v>
      </c>
      <c r="O2804" t="s">
        <v>54</v>
      </c>
      <c r="P2804" t="s">
        <v>2099</v>
      </c>
      <c r="Q2804" t="s">
        <v>3381</v>
      </c>
      <c r="R2804" t="s">
        <v>6775</v>
      </c>
    </row>
    <row r="2805" spans="1:18" x14ac:dyDescent="0.25">
      <c r="A2805" s="28" t="str">
        <f t="shared" si="43"/>
        <v>03410325St Mary Middle School1243 Elmdale RdPaducahKY42003</v>
      </c>
      <c r="B2805" s="29" t="s">
        <v>8225</v>
      </c>
      <c r="C2805" t="s">
        <v>3215</v>
      </c>
      <c r="D2805" t="s">
        <v>6778</v>
      </c>
      <c r="E2805" t="s">
        <v>6772</v>
      </c>
      <c r="F2805" t="s">
        <v>6774</v>
      </c>
      <c r="G2805" t="s">
        <v>2089</v>
      </c>
      <c r="H2805" t="s">
        <v>54</v>
      </c>
      <c r="I2805" t="s">
        <v>2099</v>
      </c>
      <c r="J2805" t="s">
        <v>4071</v>
      </c>
      <c r="K2805" t="s">
        <v>6772</v>
      </c>
      <c r="L2805" t="s">
        <v>6773</v>
      </c>
      <c r="M2805" t="s">
        <v>6774</v>
      </c>
      <c r="N2805" t="s">
        <v>2089</v>
      </c>
      <c r="O2805" t="s">
        <v>54</v>
      </c>
      <c r="P2805" t="s">
        <v>2099</v>
      </c>
      <c r="Q2805" t="s">
        <v>3381</v>
      </c>
      <c r="R2805" t="s">
        <v>6775</v>
      </c>
    </row>
    <row r="2806" spans="1:18" x14ac:dyDescent="0.25">
      <c r="A2806" s="28" t="str">
        <f t="shared" si="43"/>
        <v>00385276Harlan Jr Sr High School420 E Central StHarlanKY40831</v>
      </c>
      <c r="B2806" s="29" t="s">
        <v>8225</v>
      </c>
      <c r="C2806" t="s">
        <v>3215</v>
      </c>
      <c r="D2806" t="s">
        <v>6779</v>
      </c>
      <c r="E2806" t="s">
        <v>1209</v>
      </c>
      <c r="F2806" t="s">
        <v>1212</v>
      </c>
      <c r="G2806" t="s">
        <v>1199</v>
      </c>
      <c r="H2806" t="s">
        <v>54</v>
      </c>
      <c r="I2806" t="s">
        <v>1200</v>
      </c>
      <c r="J2806" t="s">
        <v>1209</v>
      </c>
      <c r="K2806" t="s">
        <v>4381</v>
      </c>
      <c r="L2806" t="s">
        <v>6780</v>
      </c>
      <c r="M2806" t="s">
        <v>1212</v>
      </c>
      <c r="N2806" t="s">
        <v>1199</v>
      </c>
      <c r="O2806" t="s">
        <v>54</v>
      </c>
      <c r="P2806" t="s">
        <v>1200</v>
      </c>
      <c r="Q2806" t="s">
        <v>1199</v>
      </c>
      <c r="R2806" t="s">
        <v>4380</v>
      </c>
    </row>
    <row r="2807" spans="1:18" x14ac:dyDescent="0.25">
      <c r="A2807" s="28" t="str">
        <f t="shared" si="43"/>
        <v>00385252Harlan Ind School District420 E Central StHarlanKY40831</v>
      </c>
      <c r="B2807" s="29" t="s">
        <v>8225</v>
      </c>
      <c r="C2807" t="s">
        <v>3215</v>
      </c>
      <c r="D2807" t="s">
        <v>6781</v>
      </c>
      <c r="E2807" t="s">
        <v>1209</v>
      </c>
      <c r="F2807" t="s">
        <v>1212</v>
      </c>
      <c r="G2807" t="s">
        <v>1199</v>
      </c>
      <c r="H2807" t="s">
        <v>54</v>
      </c>
      <c r="I2807" t="s">
        <v>1200</v>
      </c>
      <c r="J2807" t="s">
        <v>1209</v>
      </c>
      <c r="K2807" t="s">
        <v>1209</v>
      </c>
      <c r="L2807" t="s">
        <v>6780</v>
      </c>
      <c r="M2807" t="s">
        <v>1212</v>
      </c>
      <c r="N2807" t="s">
        <v>1199</v>
      </c>
      <c r="O2807" t="s">
        <v>54</v>
      </c>
      <c r="P2807" t="s">
        <v>1200</v>
      </c>
      <c r="Q2807" t="s">
        <v>1199</v>
      </c>
      <c r="R2807" t="s">
        <v>1208</v>
      </c>
    </row>
    <row r="2808" spans="1:18" x14ac:dyDescent="0.25">
      <c r="A2808" s="28" t="str">
        <f t="shared" si="43"/>
        <v>00385252Harlan Ind School District420 E Central StHarlanKY40831</v>
      </c>
      <c r="B2808" s="29" t="s">
        <v>8225</v>
      </c>
      <c r="C2808" t="s">
        <v>3215</v>
      </c>
      <c r="D2808" t="s">
        <v>6782</v>
      </c>
      <c r="E2808" t="s">
        <v>1209</v>
      </c>
      <c r="F2808" t="s">
        <v>1212</v>
      </c>
      <c r="G2808" t="s">
        <v>1199</v>
      </c>
      <c r="H2808" t="s">
        <v>54</v>
      </c>
      <c r="I2808" t="s">
        <v>1200</v>
      </c>
      <c r="J2808" t="s">
        <v>1209</v>
      </c>
      <c r="K2808" t="s">
        <v>1209</v>
      </c>
      <c r="L2808" t="s">
        <v>6780</v>
      </c>
      <c r="M2808" t="s">
        <v>1212</v>
      </c>
      <c r="N2808" t="s">
        <v>1199</v>
      </c>
      <c r="O2808" t="s">
        <v>54</v>
      </c>
      <c r="P2808" t="s">
        <v>1200</v>
      </c>
      <c r="Q2808" t="s">
        <v>1199</v>
      </c>
      <c r="R2808" t="s">
        <v>1208</v>
      </c>
    </row>
    <row r="2809" spans="1:18" x14ac:dyDescent="0.25">
      <c r="A2809" s="28" t="str">
        <f t="shared" si="43"/>
        <v>02471728Sunshine School304 Surgener StHarlanKY40831</v>
      </c>
      <c r="B2809" s="29" t="s">
        <v>8225</v>
      </c>
      <c r="C2809" t="s">
        <v>3215</v>
      </c>
      <c r="D2809" t="s">
        <v>6783</v>
      </c>
      <c r="E2809" t="s">
        <v>1209</v>
      </c>
      <c r="F2809" t="s">
        <v>4384</v>
      </c>
      <c r="G2809" t="s">
        <v>1199</v>
      </c>
      <c r="H2809" t="s">
        <v>54</v>
      </c>
      <c r="I2809" t="s">
        <v>1200</v>
      </c>
      <c r="J2809" t="s">
        <v>1209</v>
      </c>
      <c r="K2809" t="s">
        <v>4383</v>
      </c>
      <c r="L2809" t="s">
        <v>6780</v>
      </c>
      <c r="M2809" t="s">
        <v>1212</v>
      </c>
      <c r="N2809" t="s">
        <v>1199</v>
      </c>
      <c r="O2809" t="s">
        <v>54</v>
      </c>
      <c r="P2809" t="s">
        <v>1200</v>
      </c>
      <c r="Q2809" t="s">
        <v>1199</v>
      </c>
      <c r="R2809" t="s">
        <v>4382</v>
      </c>
    </row>
    <row r="2810" spans="1:18" x14ac:dyDescent="0.25">
      <c r="A2810" s="28" t="str">
        <f t="shared" si="43"/>
        <v>00385563Harrison Co High School320 Webster AveCynthianaKY41031</v>
      </c>
      <c r="B2810" s="29" t="s">
        <v>8225</v>
      </c>
      <c r="C2810" t="s">
        <v>3215</v>
      </c>
      <c r="D2810" t="s">
        <v>6784</v>
      </c>
      <c r="E2810" t="s">
        <v>1214</v>
      </c>
      <c r="F2810" t="s">
        <v>4388</v>
      </c>
      <c r="G2810" t="s">
        <v>1218</v>
      </c>
      <c r="H2810" t="s">
        <v>54</v>
      </c>
      <c r="I2810" t="s">
        <v>1219</v>
      </c>
      <c r="J2810" t="s">
        <v>1214</v>
      </c>
      <c r="K2810" t="s">
        <v>4387</v>
      </c>
      <c r="L2810" t="s">
        <v>6785</v>
      </c>
      <c r="M2810" t="s">
        <v>3119</v>
      </c>
      <c r="N2810" t="s">
        <v>1218</v>
      </c>
      <c r="O2810" t="s">
        <v>54</v>
      </c>
      <c r="P2810" t="s">
        <v>1219</v>
      </c>
      <c r="Q2810" t="s">
        <v>3440</v>
      </c>
      <c r="R2810" t="s">
        <v>4386</v>
      </c>
    </row>
    <row r="2811" spans="1:18" x14ac:dyDescent="0.25">
      <c r="A2811" s="28" t="str">
        <f t="shared" si="43"/>
        <v>00385575Harrison Co Middle School269 Education DrCynthianaKY41031</v>
      </c>
      <c r="B2811" s="29" t="s">
        <v>8225</v>
      </c>
      <c r="C2811" t="s">
        <v>3215</v>
      </c>
      <c r="D2811" t="s">
        <v>6786</v>
      </c>
      <c r="E2811" t="s">
        <v>1214</v>
      </c>
      <c r="F2811" t="s">
        <v>4391</v>
      </c>
      <c r="G2811" t="s">
        <v>1218</v>
      </c>
      <c r="H2811" t="s">
        <v>54</v>
      </c>
      <c r="I2811" t="s">
        <v>1219</v>
      </c>
      <c r="J2811" t="s">
        <v>1214</v>
      </c>
      <c r="K2811" t="s">
        <v>4390</v>
      </c>
      <c r="L2811" t="s">
        <v>6785</v>
      </c>
      <c r="M2811" t="s">
        <v>3119</v>
      </c>
      <c r="N2811" t="s">
        <v>1218</v>
      </c>
      <c r="O2811" t="s">
        <v>54</v>
      </c>
      <c r="P2811" t="s">
        <v>1219</v>
      </c>
      <c r="Q2811" t="s">
        <v>3440</v>
      </c>
      <c r="R2811" t="s">
        <v>4389</v>
      </c>
    </row>
    <row r="2812" spans="1:18" x14ac:dyDescent="0.25">
      <c r="A2812" s="28" t="str">
        <f t="shared" ref="A2812:A2875" si="44">R2812&amp;K2812&amp;F2812&amp;G2812&amp;H2812&amp;I2812</f>
        <v>00385549Harrison Co School District308 Webster AveCynthianaKY41031</v>
      </c>
      <c r="B2812" s="29" t="s">
        <v>8225</v>
      </c>
      <c r="C2812" t="s">
        <v>3215</v>
      </c>
      <c r="D2812" t="s">
        <v>6787</v>
      </c>
      <c r="E2812" t="s">
        <v>1214</v>
      </c>
      <c r="F2812" t="s">
        <v>3119</v>
      </c>
      <c r="G2812" t="s">
        <v>1218</v>
      </c>
      <c r="H2812" t="s">
        <v>54</v>
      </c>
      <c r="I2812" t="s">
        <v>1219</v>
      </c>
      <c r="J2812" t="s">
        <v>1214</v>
      </c>
      <c r="K2812" t="s">
        <v>1214</v>
      </c>
      <c r="L2812" t="s">
        <v>6785</v>
      </c>
      <c r="M2812" t="s">
        <v>3119</v>
      </c>
      <c r="N2812" t="s">
        <v>1218</v>
      </c>
      <c r="O2812" t="s">
        <v>54</v>
      </c>
      <c r="P2812" t="s">
        <v>1219</v>
      </c>
      <c r="Q2812" t="s">
        <v>3440</v>
      </c>
      <c r="R2812" t="s">
        <v>1213</v>
      </c>
    </row>
    <row r="2813" spans="1:18" x14ac:dyDescent="0.25">
      <c r="A2813" s="28" t="str">
        <f t="shared" si="44"/>
        <v>00385549Harrison Co School District308 Webster AveCynthianaKY41031</v>
      </c>
      <c r="B2813" s="29" t="s">
        <v>8225</v>
      </c>
      <c r="C2813" t="s">
        <v>3215</v>
      </c>
      <c r="D2813" t="s">
        <v>6788</v>
      </c>
      <c r="E2813" t="s">
        <v>1214</v>
      </c>
      <c r="F2813" t="s">
        <v>3119</v>
      </c>
      <c r="G2813" t="s">
        <v>1218</v>
      </c>
      <c r="H2813" t="s">
        <v>54</v>
      </c>
      <c r="I2813" t="s">
        <v>1219</v>
      </c>
      <c r="J2813" t="s">
        <v>1214</v>
      </c>
      <c r="K2813" t="s">
        <v>1214</v>
      </c>
      <c r="L2813" t="s">
        <v>6785</v>
      </c>
      <c r="M2813" t="s">
        <v>3119</v>
      </c>
      <c r="N2813" t="s">
        <v>1218</v>
      </c>
      <c r="O2813" t="s">
        <v>54</v>
      </c>
      <c r="P2813" t="s">
        <v>1219</v>
      </c>
      <c r="Q2813" t="s">
        <v>3440</v>
      </c>
      <c r="R2813" t="s">
        <v>1213</v>
      </c>
    </row>
    <row r="2814" spans="1:18" x14ac:dyDescent="0.25">
      <c r="A2814" s="28" t="str">
        <f t="shared" si="44"/>
        <v>00392346Lewisburg Elementary School750 Stacker StLewisburgKY42256</v>
      </c>
      <c r="B2814" s="29" t="s">
        <v>8225</v>
      </c>
      <c r="C2814" t="s">
        <v>3215</v>
      </c>
      <c r="D2814" t="s">
        <v>6789</v>
      </c>
      <c r="E2814" t="s">
        <v>1969</v>
      </c>
      <c r="F2814" t="s">
        <v>1970</v>
      </c>
      <c r="G2814" t="s">
        <v>1971</v>
      </c>
      <c r="H2814" t="s">
        <v>54</v>
      </c>
      <c r="I2814" t="s">
        <v>1972</v>
      </c>
      <c r="J2814" t="s">
        <v>1952</v>
      </c>
      <c r="K2814" t="s">
        <v>1969</v>
      </c>
      <c r="L2814" t="s">
        <v>6790</v>
      </c>
      <c r="M2814" t="s">
        <v>1970</v>
      </c>
      <c r="N2814" t="s">
        <v>1971</v>
      </c>
      <c r="O2814" t="s">
        <v>54</v>
      </c>
      <c r="P2814" t="s">
        <v>1972</v>
      </c>
      <c r="Q2814" t="s">
        <v>3232</v>
      </c>
      <c r="R2814" t="s">
        <v>1968</v>
      </c>
    </row>
    <row r="2815" spans="1:18" x14ac:dyDescent="0.25">
      <c r="A2815" s="28" t="str">
        <f t="shared" si="44"/>
        <v>00393522Mason Co Middle School420 Chenault DrMaysvilleKY41056</v>
      </c>
      <c r="B2815" s="29" t="s">
        <v>8225</v>
      </c>
      <c r="C2815" t="s">
        <v>3215</v>
      </c>
      <c r="D2815" t="s">
        <v>6791</v>
      </c>
      <c r="E2815" t="s">
        <v>4741</v>
      </c>
      <c r="F2815" t="s">
        <v>4742</v>
      </c>
      <c r="G2815" t="s">
        <v>2078</v>
      </c>
      <c r="H2815" t="s">
        <v>54</v>
      </c>
      <c r="I2815" t="s">
        <v>2079</v>
      </c>
      <c r="J2815" t="s">
        <v>2074</v>
      </c>
      <c r="K2815" t="s">
        <v>4741</v>
      </c>
      <c r="L2815" t="s">
        <v>6792</v>
      </c>
      <c r="M2815" t="s">
        <v>4742</v>
      </c>
      <c r="N2815" t="s">
        <v>2078</v>
      </c>
      <c r="O2815" t="s">
        <v>54</v>
      </c>
      <c r="P2815" t="s">
        <v>2079</v>
      </c>
      <c r="Q2815" t="s">
        <v>3370</v>
      </c>
      <c r="R2815" t="s">
        <v>4740</v>
      </c>
    </row>
    <row r="2816" spans="1:18" x14ac:dyDescent="0.25">
      <c r="A2816" s="28" t="str">
        <f t="shared" si="44"/>
        <v>00389258St Paul School6901 Dixie HwyLouisvilleKY40258</v>
      </c>
      <c r="B2816" s="29" t="s">
        <v>8225</v>
      </c>
      <c r="C2816" t="s">
        <v>3215</v>
      </c>
      <c r="D2816" t="s">
        <v>6793</v>
      </c>
      <c r="E2816" t="s">
        <v>5684</v>
      </c>
      <c r="F2816" t="s">
        <v>5685</v>
      </c>
      <c r="G2816" t="s">
        <v>382</v>
      </c>
      <c r="H2816" t="s">
        <v>54</v>
      </c>
      <c r="I2816" t="s">
        <v>1454</v>
      </c>
      <c r="J2816" t="s">
        <v>4064</v>
      </c>
      <c r="K2816" t="s">
        <v>5684</v>
      </c>
      <c r="L2816" t="s">
        <v>6794</v>
      </c>
      <c r="M2816" t="s">
        <v>5685</v>
      </c>
      <c r="N2816" t="s">
        <v>382</v>
      </c>
      <c r="O2816" t="s">
        <v>54</v>
      </c>
      <c r="P2816" t="s">
        <v>1454</v>
      </c>
      <c r="Q2816" t="s">
        <v>3224</v>
      </c>
      <c r="R2816" t="s">
        <v>6795</v>
      </c>
    </row>
    <row r="2817" spans="1:18" x14ac:dyDescent="0.25">
      <c r="A2817" s="28" t="str">
        <f t="shared" si="44"/>
        <v>00389258St Paul School6901 Dixie HwyLouisvilleKY40258</v>
      </c>
      <c r="B2817" s="29" t="s">
        <v>8225</v>
      </c>
      <c r="C2817" t="s">
        <v>3215</v>
      </c>
      <c r="D2817" t="s">
        <v>6796</v>
      </c>
      <c r="E2817" t="s">
        <v>5684</v>
      </c>
      <c r="F2817" t="s">
        <v>5685</v>
      </c>
      <c r="G2817" t="s">
        <v>382</v>
      </c>
      <c r="H2817" t="s">
        <v>54</v>
      </c>
      <c r="I2817" t="s">
        <v>1454</v>
      </c>
      <c r="J2817" t="s">
        <v>4064</v>
      </c>
      <c r="K2817" t="s">
        <v>5684</v>
      </c>
      <c r="L2817" t="s">
        <v>6794</v>
      </c>
      <c r="M2817" t="s">
        <v>5685</v>
      </c>
      <c r="N2817" t="s">
        <v>382</v>
      </c>
      <c r="O2817" t="s">
        <v>54</v>
      </c>
      <c r="P2817" t="s">
        <v>1454</v>
      </c>
      <c r="Q2817" t="s">
        <v>3224</v>
      </c>
      <c r="R2817" t="s">
        <v>6795</v>
      </c>
    </row>
    <row r="2818" spans="1:18" x14ac:dyDescent="0.25">
      <c r="A2818" s="28" t="str">
        <f t="shared" si="44"/>
        <v>00389258St Paul School6901 Dixie HwyLouisvilleKY40258</v>
      </c>
      <c r="B2818" s="29" t="s">
        <v>8225</v>
      </c>
      <c r="C2818" t="s">
        <v>3215</v>
      </c>
      <c r="D2818" t="s">
        <v>6797</v>
      </c>
      <c r="E2818" t="s">
        <v>5684</v>
      </c>
      <c r="F2818" t="s">
        <v>5685</v>
      </c>
      <c r="G2818" t="s">
        <v>382</v>
      </c>
      <c r="H2818" t="s">
        <v>54</v>
      </c>
      <c r="I2818" t="s">
        <v>1454</v>
      </c>
      <c r="J2818" t="s">
        <v>4064</v>
      </c>
      <c r="K2818" t="s">
        <v>5684</v>
      </c>
      <c r="L2818" t="s">
        <v>6794</v>
      </c>
      <c r="M2818" t="s">
        <v>5685</v>
      </c>
      <c r="N2818" t="s">
        <v>382</v>
      </c>
      <c r="O2818" t="s">
        <v>54</v>
      </c>
      <c r="P2818" t="s">
        <v>1454</v>
      </c>
      <c r="Q2818" t="s">
        <v>3224</v>
      </c>
      <c r="R2818" t="s">
        <v>6795</v>
      </c>
    </row>
    <row r="2819" spans="1:18" x14ac:dyDescent="0.25">
      <c r="A2819" s="28" t="str">
        <f t="shared" si="44"/>
        <v>00396407Spencer Co Elementary School1265 Mount Washington RdTaylorsvilleKY40071</v>
      </c>
      <c r="B2819" s="29" t="s">
        <v>8225</v>
      </c>
      <c r="C2819" t="s">
        <v>3215</v>
      </c>
      <c r="D2819" t="s">
        <v>6798</v>
      </c>
      <c r="E2819" t="s">
        <v>2679</v>
      </c>
      <c r="F2819" t="s">
        <v>2680</v>
      </c>
      <c r="G2819" t="s">
        <v>2681</v>
      </c>
      <c r="H2819" t="s">
        <v>54</v>
      </c>
      <c r="I2819" t="s">
        <v>2682</v>
      </c>
      <c r="J2819" t="s">
        <v>2677</v>
      </c>
      <c r="K2819" t="s">
        <v>2679</v>
      </c>
      <c r="L2819" t="s">
        <v>6799</v>
      </c>
      <c r="M2819" t="s">
        <v>2680</v>
      </c>
      <c r="N2819" t="s">
        <v>2681</v>
      </c>
      <c r="O2819" t="s">
        <v>54</v>
      </c>
      <c r="P2819" t="s">
        <v>2682</v>
      </c>
      <c r="Q2819" t="s">
        <v>3769</v>
      </c>
      <c r="R2819" t="s">
        <v>2678</v>
      </c>
    </row>
    <row r="2820" spans="1:18" x14ac:dyDescent="0.25">
      <c r="A2820" s="28" t="str">
        <f t="shared" si="44"/>
        <v>00386153Browning Springs Middle School357 W Arch StMadisonvilleKY42431</v>
      </c>
      <c r="B2820" s="29" t="s">
        <v>8225</v>
      </c>
      <c r="C2820" t="s">
        <v>3215</v>
      </c>
      <c r="D2820" t="s">
        <v>6800</v>
      </c>
      <c r="E2820" t="s">
        <v>4403</v>
      </c>
      <c r="F2820" t="s">
        <v>4404</v>
      </c>
      <c r="G2820" t="s">
        <v>1322</v>
      </c>
      <c r="H2820" t="s">
        <v>54</v>
      </c>
      <c r="I2820" t="s">
        <v>1323</v>
      </c>
      <c r="J2820" t="s">
        <v>1313</v>
      </c>
      <c r="K2820" t="s">
        <v>4403</v>
      </c>
      <c r="L2820" t="s">
        <v>6801</v>
      </c>
      <c r="M2820" t="s">
        <v>4404</v>
      </c>
      <c r="N2820" t="s">
        <v>1322</v>
      </c>
      <c r="O2820" t="s">
        <v>54</v>
      </c>
      <c r="P2820" t="s">
        <v>1323</v>
      </c>
      <c r="Q2820" t="s">
        <v>3418</v>
      </c>
      <c r="R2820" t="s">
        <v>4402</v>
      </c>
    </row>
    <row r="2821" spans="1:18" x14ac:dyDescent="0.25">
      <c r="A2821" s="28" t="str">
        <f t="shared" si="44"/>
        <v>00383943Second Street School506 W 2nd StFrankfortKY40601</v>
      </c>
      <c r="B2821" s="29" t="s">
        <v>8225</v>
      </c>
      <c r="C2821" t="s">
        <v>3215</v>
      </c>
      <c r="D2821" t="s">
        <v>6802</v>
      </c>
      <c r="E2821" t="s">
        <v>944</v>
      </c>
      <c r="F2821" t="s">
        <v>945</v>
      </c>
      <c r="G2821" t="s">
        <v>10</v>
      </c>
      <c r="H2821" t="s">
        <v>54</v>
      </c>
      <c r="I2821" t="s">
        <v>946</v>
      </c>
      <c r="J2821" t="s">
        <v>942</v>
      </c>
      <c r="K2821" t="s">
        <v>944</v>
      </c>
      <c r="L2821" t="s">
        <v>6803</v>
      </c>
      <c r="M2821" t="s">
        <v>945</v>
      </c>
      <c r="N2821" t="s">
        <v>10</v>
      </c>
      <c r="O2821" t="s">
        <v>54</v>
      </c>
      <c r="P2821" t="s">
        <v>946</v>
      </c>
      <c r="Q2821" t="s">
        <v>2663</v>
      </c>
      <c r="R2821" t="s">
        <v>943</v>
      </c>
    </row>
    <row r="2822" spans="1:18" x14ac:dyDescent="0.25">
      <c r="A2822" s="28" t="str">
        <f t="shared" si="44"/>
        <v>00383943Second Street School506 W 2nd StFrankfortKY40601</v>
      </c>
      <c r="B2822" s="29" t="s">
        <v>8225</v>
      </c>
      <c r="C2822" t="s">
        <v>3215</v>
      </c>
      <c r="D2822" t="s">
        <v>6804</v>
      </c>
      <c r="E2822" t="s">
        <v>944</v>
      </c>
      <c r="F2822" t="s">
        <v>945</v>
      </c>
      <c r="G2822" t="s">
        <v>10</v>
      </c>
      <c r="H2822" t="s">
        <v>54</v>
      </c>
      <c r="I2822" t="s">
        <v>946</v>
      </c>
      <c r="J2822" t="s">
        <v>942</v>
      </c>
      <c r="K2822" t="s">
        <v>944</v>
      </c>
      <c r="L2822" t="s">
        <v>6803</v>
      </c>
      <c r="M2822" t="s">
        <v>945</v>
      </c>
      <c r="N2822" t="s">
        <v>10</v>
      </c>
      <c r="O2822" t="s">
        <v>54</v>
      </c>
      <c r="P2822" t="s">
        <v>946</v>
      </c>
      <c r="Q2822" t="s">
        <v>2663</v>
      </c>
      <c r="R2822" t="s">
        <v>943</v>
      </c>
    </row>
    <row r="2823" spans="1:18" x14ac:dyDescent="0.25">
      <c r="A2823" s="28" t="str">
        <f t="shared" si="44"/>
        <v>10011821Emerson Academy1335 W 11th StOwensboroKY42303</v>
      </c>
      <c r="B2823" s="29" t="s">
        <v>8225</v>
      </c>
      <c r="C2823" t="s">
        <v>3215</v>
      </c>
      <c r="D2823" t="s">
        <v>6805</v>
      </c>
      <c r="E2823" t="s">
        <v>2359</v>
      </c>
      <c r="F2823" t="s">
        <v>4946</v>
      </c>
      <c r="G2823" t="s">
        <v>658</v>
      </c>
      <c r="H2823" t="s">
        <v>54</v>
      </c>
      <c r="I2823" t="s">
        <v>663</v>
      </c>
      <c r="J2823" t="s">
        <v>2359</v>
      </c>
      <c r="K2823" t="s">
        <v>4945</v>
      </c>
      <c r="L2823" t="s">
        <v>6806</v>
      </c>
      <c r="M2823" t="s">
        <v>3166</v>
      </c>
      <c r="N2823" t="s">
        <v>658</v>
      </c>
      <c r="O2823" t="s">
        <v>54</v>
      </c>
      <c r="P2823" t="s">
        <v>659</v>
      </c>
      <c r="Q2823" t="s">
        <v>3241</v>
      </c>
      <c r="R2823" t="s">
        <v>4944</v>
      </c>
    </row>
    <row r="2824" spans="1:18" x14ac:dyDescent="0.25">
      <c r="A2824" s="28" t="str">
        <f t="shared" si="44"/>
        <v>01845449Owensboro HS1800 Frederica StOwensboroKY42301</v>
      </c>
      <c r="B2824" s="29" t="s">
        <v>8225</v>
      </c>
      <c r="C2824" t="s">
        <v>3215</v>
      </c>
      <c r="D2824" t="s">
        <v>6807</v>
      </c>
      <c r="E2824" t="s">
        <v>2359</v>
      </c>
      <c r="F2824" t="s">
        <v>4928</v>
      </c>
      <c r="G2824" t="s">
        <v>658</v>
      </c>
      <c r="H2824" t="s">
        <v>54</v>
      </c>
      <c r="I2824" t="s">
        <v>659</v>
      </c>
      <c r="J2824" t="s">
        <v>2359</v>
      </c>
      <c r="K2824" t="s">
        <v>4927</v>
      </c>
      <c r="L2824" t="s">
        <v>6806</v>
      </c>
      <c r="M2824" t="s">
        <v>3166</v>
      </c>
      <c r="N2824" t="s">
        <v>658</v>
      </c>
      <c r="O2824" t="s">
        <v>54</v>
      </c>
      <c r="P2824" t="s">
        <v>659</v>
      </c>
      <c r="Q2824" t="s">
        <v>3241</v>
      </c>
      <c r="R2824" t="s">
        <v>4926</v>
      </c>
    </row>
    <row r="2825" spans="1:18" x14ac:dyDescent="0.25">
      <c r="A2825" s="28" t="str">
        <f t="shared" si="44"/>
        <v>12105129Owensboro Innovation Academy2631 S Griffith AveOwensboroKY42303</v>
      </c>
      <c r="B2825" s="29" t="s">
        <v>8225</v>
      </c>
      <c r="C2825" t="s">
        <v>3215</v>
      </c>
      <c r="D2825" t="s">
        <v>6808</v>
      </c>
      <c r="E2825" t="s">
        <v>2359</v>
      </c>
      <c r="F2825" t="s">
        <v>4932</v>
      </c>
      <c r="G2825" t="s">
        <v>658</v>
      </c>
      <c r="H2825" t="s">
        <v>54</v>
      </c>
      <c r="I2825" t="s">
        <v>663</v>
      </c>
      <c r="J2825" t="s">
        <v>2359</v>
      </c>
      <c r="K2825" t="s">
        <v>4931</v>
      </c>
      <c r="L2825" t="s">
        <v>6806</v>
      </c>
      <c r="M2825" t="s">
        <v>3166</v>
      </c>
      <c r="N2825" t="s">
        <v>658</v>
      </c>
      <c r="O2825" t="s">
        <v>54</v>
      </c>
      <c r="P2825" t="s">
        <v>659</v>
      </c>
      <c r="Q2825" t="s">
        <v>3241</v>
      </c>
      <c r="R2825" t="s">
        <v>4930</v>
      </c>
    </row>
    <row r="2826" spans="1:18" x14ac:dyDescent="0.25">
      <c r="A2826" s="28" t="str">
        <f t="shared" si="44"/>
        <v>00382315Estes ES1675 Leitchfield RdOwensboroKY42303</v>
      </c>
      <c r="B2826" s="29" t="s">
        <v>8225</v>
      </c>
      <c r="C2826" t="s">
        <v>3215</v>
      </c>
      <c r="D2826" t="s">
        <v>6809</v>
      </c>
      <c r="E2826" t="s">
        <v>2359</v>
      </c>
      <c r="F2826" t="s">
        <v>2361</v>
      </c>
      <c r="G2826" t="s">
        <v>658</v>
      </c>
      <c r="H2826" t="s">
        <v>54</v>
      </c>
      <c r="I2826" t="s">
        <v>663</v>
      </c>
      <c r="J2826" t="s">
        <v>2359</v>
      </c>
      <c r="K2826" t="s">
        <v>4940</v>
      </c>
      <c r="L2826" t="s">
        <v>6806</v>
      </c>
      <c r="M2826" t="s">
        <v>3166</v>
      </c>
      <c r="N2826" t="s">
        <v>658</v>
      </c>
      <c r="O2826" t="s">
        <v>54</v>
      </c>
      <c r="P2826" t="s">
        <v>659</v>
      </c>
      <c r="Q2826" t="s">
        <v>3241</v>
      </c>
      <c r="R2826" t="s">
        <v>2360</v>
      </c>
    </row>
    <row r="2827" spans="1:18" x14ac:dyDescent="0.25">
      <c r="A2827" s="28" t="str">
        <f t="shared" si="44"/>
        <v>00382298Owensboro Ind School District450 Griffith AveOwensboroKY42301</v>
      </c>
      <c r="B2827" s="29" t="s">
        <v>8225</v>
      </c>
      <c r="C2827" t="s">
        <v>3215</v>
      </c>
      <c r="D2827" t="s">
        <v>6810</v>
      </c>
      <c r="E2827" t="s">
        <v>2359</v>
      </c>
      <c r="F2827" t="s">
        <v>3166</v>
      </c>
      <c r="G2827" t="s">
        <v>658</v>
      </c>
      <c r="H2827" t="s">
        <v>54</v>
      </c>
      <c r="I2827" t="s">
        <v>659</v>
      </c>
      <c r="J2827" t="s">
        <v>2359</v>
      </c>
      <c r="K2827" t="s">
        <v>2359</v>
      </c>
      <c r="L2827" t="s">
        <v>6806</v>
      </c>
      <c r="M2827" t="s">
        <v>3166</v>
      </c>
      <c r="N2827" t="s">
        <v>658</v>
      </c>
      <c r="O2827" t="s">
        <v>54</v>
      </c>
      <c r="P2827" t="s">
        <v>659</v>
      </c>
      <c r="Q2827" t="s">
        <v>3241</v>
      </c>
      <c r="R2827" t="s">
        <v>2358</v>
      </c>
    </row>
    <row r="2828" spans="1:18" x14ac:dyDescent="0.25">
      <c r="A2828" s="28" t="str">
        <f t="shared" si="44"/>
        <v>00382298Owensboro Ind School District450 Griffith AveOwensboroKY42302</v>
      </c>
      <c r="B2828" s="29" t="s">
        <v>8225</v>
      </c>
      <c r="C2828" t="s">
        <v>3215</v>
      </c>
      <c r="D2828" t="s">
        <v>6811</v>
      </c>
      <c r="E2828" t="s">
        <v>2359</v>
      </c>
      <c r="F2828" t="s">
        <v>3166</v>
      </c>
      <c r="G2828" t="s">
        <v>658</v>
      </c>
      <c r="H2828" t="s">
        <v>54</v>
      </c>
      <c r="I2828" t="s">
        <v>6812</v>
      </c>
      <c r="J2828" t="s">
        <v>2359</v>
      </c>
      <c r="K2828" t="s">
        <v>2359</v>
      </c>
      <c r="L2828" t="s">
        <v>6806</v>
      </c>
      <c r="M2828" t="s">
        <v>3166</v>
      </c>
      <c r="N2828" t="s">
        <v>658</v>
      </c>
      <c r="O2828" t="s">
        <v>54</v>
      </c>
      <c r="P2828" t="s">
        <v>659</v>
      </c>
      <c r="Q2828" t="s">
        <v>3241</v>
      </c>
      <c r="R2828" t="s">
        <v>2358</v>
      </c>
    </row>
    <row r="2829" spans="1:18" x14ac:dyDescent="0.25">
      <c r="A2829" s="28" t="str">
        <f t="shared" si="44"/>
        <v>00382171Highland Elementary School2909 Highway 54OwensboroKY42303</v>
      </c>
      <c r="B2829" s="29" t="s">
        <v>8225</v>
      </c>
      <c r="C2829" t="s">
        <v>3215</v>
      </c>
      <c r="D2829" t="s">
        <v>6813</v>
      </c>
      <c r="E2829" t="s">
        <v>2359</v>
      </c>
      <c r="F2829" t="s">
        <v>674</v>
      </c>
      <c r="G2829" t="s">
        <v>658</v>
      </c>
      <c r="H2829" t="s">
        <v>54</v>
      </c>
      <c r="I2829" t="s">
        <v>663</v>
      </c>
      <c r="J2829" t="s">
        <v>2359</v>
      </c>
      <c r="K2829" t="s">
        <v>673</v>
      </c>
      <c r="L2829" t="s">
        <v>6806</v>
      </c>
      <c r="M2829" t="s">
        <v>3166</v>
      </c>
      <c r="N2829" t="s">
        <v>658</v>
      </c>
      <c r="O2829" t="s">
        <v>54</v>
      </c>
      <c r="P2829" t="s">
        <v>659</v>
      </c>
      <c r="Q2829" t="s">
        <v>3241</v>
      </c>
      <c r="R2829" t="s">
        <v>672</v>
      </c>
    </row>
    <row r="2830" spans="1:18" x14ac:dyDescent="0.25">
      <c r="A2830" s="28" t="str">
        <f t="shared" si="44"/>
        <v>00382432Sutton ES2060 Lewis LnOwensboroKY42301</v>
      </c>
      <c r="B2830" s="29" t="s">
        <v>8225</v>
      </c>
      <c r="C2830" t="s">
        <v>3215</v>
      </c>
      <c r="D2830" t="s">
        <v>6814</v>
      </c>
      <c r="E2830" t="s">
        <v>2359</v>
      </c>
      <c r="F2830" t="s">
        <v>2369</v>
      </c>
      <c r="G2830" t="s">
        <v>658</v>
      </c>
      <c r="H2830" t="s">
        <v>54</v>
      </c>
      <c r="I2830" t="s">
        <v>659</v>
      </c>
      <c r="J2830" t="s">
        <v>2359</v>
      </c>
      <c r="K2830" t="s">
        <v>4933</v>
      </c>
      <c r="L2830" t="s">
        <v>6806</v>
      </c>
      <c r="M2830" t="s">
        <v>3166</v>
      </c>
      <c r="N2830" t="s">
        <v>658</v>
      </c>
      <c r="O2830" t="s">
        <v>54</v>
      </c>
      <c r="P2830" t="s">
        <v>659</v>
      </c>
      <c r="Q2830" t="s">
        <v>3241</v>
      </c>
      <c r="R2830" t="s">
        <v>2368</v>
      </c>
    </row>
    <row r="2831" spans="1:18" x14ac:dyDescent="0.25">
      <c r="A2831" s="28" t="str">
        <f t="shared" si="44"/>
        <v>00382298Owensboro Ind School District450 Griffith AveOwensboroKY42303</v>
      </c>
      <c r="B2831" s="29" t="s">
        <v>8225</v>
      </c>
      <c r="C2831" t="s">
        <v>3215</v>
      </c>
      <c r="D2831" t="s">
        <v>6815</v>
      </c>
      <c r="E2831" t="s">
        <v>2359</v>
      </c>
      <c r="F2831" t="s">
        <v>3166</v>
      </c>
      <c r="G2831" t="s">
        <v>658</v>
      </c>
      <c r="H2831" t="s">
        <v>54</v>
      </c>
      <c r="I2831" t="s">
        <v>663</v>
      </c>
      <c r="J2831" t="s">
        <v>2359</v>
      </c>
      <c r="K2831" t="s">
        <v>2359</v>
      </c>
      <c r="L2831" t="s">
        <v>6806</v>
      </c>
      <c r="M2831" t="s">
        <v>3166</v>
      </c>
      <c r="N2831" t="s">
        <v>658</v>
      </c>
      <c r="O2831" t="s">
        <v>54</v>
      </c>
      <c r="P2831" t="s">
        <v>659</v>
      </c>
      <c r="Q2831" t="s">
        <v>3241</v>
      </c>
      <c r="R2831" t="s">
        <v>2358</v>
      </c>
    </row>
    <row r="2832" spans="1:18" x14ac:dyDescent="0.25">
      <c r="A2832" s="28" t="str">
        <f t="shared" si="44"/>
        <v>00382298Owensboro Ind School District450 Griffith AveOwensboroKY42303</v>
      </c>
      <c r="B2832" s="29" t="s">
        <v>8225</v>
      </c>
      <c r="C2832" t="s">
        <v>3215</v>
      </c>
      <c r="D2832" t="s">
        <v>6816</v>
      </c>
      <c r="E2832" t="s">
        <v>2359</v>
      </c>
      <c r="F2832" t="s">
        <v>3166</v>
      </c>
      <c r="G2832" t="s">
        <v>658</v>
      </c>
      <c r="H2832" t="s">
        <v>54</v>
      </c>
      <c r="I2832" t="s">
        <v>663</v>
      </c>
      <c r="J2832" t="s">
        <v>2359</v>
      </c>
      <c r="K2832" t="s">
        <v>2359</v>
      </c>
      <c r="L2832" t="s">
        <v>6806</v>
      </c>
      <c r="M2832" t="s">
        <v>3166</v>
      </c>
      <c r="N2832" t="s">
        <v>658</v>
      </c>
      <c r="O2832" t="s">
        <v>54</v>
      </c>
      <c r="P2832" t="s">
        <v>659</v>
      </c>
      <c r="Q2832" t="s">
        <v>3241</v>
      </c>
      <c r="R2832" t="s">
        <v>2358</v>
      </c>
    </row>
    <row r="2833" spans="1:18" x14ac:dyDescent="0.25">
      <c r="A2833" s="28" t="str">
        <f t="shared" si="44"/>
        <v>00382327Foust ES601 Foust AveOwensboroKY42301</v>
      </c>
      <c r="B2833" s="29" t="s">
        <v>8225</v>
      </c>
      <c r="C2833" t="s">
        <v>3215</v>
      </c>
      <c r="D2833" t="s">
        <v>6817</v>
      </c>
      <c r="E2833" t="s">
        <v>2359</v>
      </c>
      <c r="F2833" t="s">
        <v>2363</v>
      </c>
      <c r="G2833" t="s">
        <v>658</v>
      </c>
      <c r="H2833" t="s">
        <v>54</v>
      </c>
      <c r="I2833" t="s">
        <v>659</v>
      </c>
      <c r="J2833" t="s">
        <v>2359</v>
      </c>
      <c r="K2833" t="s">
        <v>4929</v>
      </c>
      <c r="L2833" t="s">
        <v>6806</v>
      </c>
      <c r="M2833" t="s">
        <v>3166</v>
      </c>
      <c r="N2833" t="s">
        <v>658</v>
      </c>
      <c r="O2833" t="s">
        <v>54</v>
      </c>
      <c r="P2833" t="s">
        <v>659</v>
      </c>
      <c r="Q2833" t="s">
        <v>3241</v>
      </c>
      <c r="R2833" t="s">
        <v>2362</v>
      </c>
    </row>
    <row r="2834" spans="1:18" x14ac:dyDescent="0.25">
      <c r="A2834" s="28" t="str">
        <f t="shared" si="44"/>
        <v>00382327Foust ES601 Foust AveOwensboroKY42301</v>
      </c>
      <c r="B2834" s="29" t="s">
        <v>8225</v>
      </c>
      <c r="C2834" t="s">
        <v>3215</v>
      </c>
      <c r="D2834" t="s">
        <v>6818</v>
      </c>
      <c r="E2834" t="s">
        <v>2359</v>
      </c>
      <c r="F2834" t="s">
        <v>2363</v>
      </c>
      <c r="G2834" t="s">
        <v>658</v>
      </c>
      <c r="H2834" t="s">
        <v>54</v>
      </c>
      <c r="I2834" t="s">
        <v>659</v>
      </c>
      <c r="J2834" t="s">
        <v>2359</v>
      </c>
      <c r="K2834" t="s">
        <v>4929</v>
      </c>
      <c r="L2834" t="s">
        <v>6806</v>
      </c>
      <c r="M2834" t="s">
        <v>3166</v>
      </c>
      <c r="N2834" t="s">
        <v>658</v>
      </c>
      <c r="O2834" t="s">
        <v>54</v>
      </c>
      <c r="P2834" t="s">
        <v>659</v>
      </c>
      <c r="Q2834" t="s">
        <v>3241</v>
      </c>
      <c r="R2834" t="s">
        <v>2362</v>
      </c>
    </row>
    <row r="2835" spans="1:18" x14ac:dyDescent="0.25">
      <c r="A2835" s="28" t="str">
        <f t="shared" si="44"/>
        <v>00382391Owensboro MS1300 Booth AveOwensboroKY42301</v>
      </c>
      <c r="B2835" s="29" t="s">
        <v>8225</v>
      </c>
      <c r="C2835" t="s">
        <v>3215</v>
      </c>
      <c r="D2835" t="s">
        <v>6819</v>
      </c>
      <c r="E2835" t="s">
        <v>2359</v>
      </c>
      <c r="F2835" t="s">
        <v>4939</v>
      </c>
      <c r="G2835" t="s">
        <v>658</v>
      </c>
      <c r="H2835" t="s">
        <v>54</v>
      </c>
      <c r="I2835" t="s">
        <v>659</v>
      </c>
      <c r="J2835" t="s">
        <v>2359</v>
      </c>
      <c r="K2835" t="s">
        <v>4938</v>
      </c>
      <c r="L2835" t="s">
        <v>6806</v>
      </c>
      <c r="M2835" t="s">
        <v>3166</v>
      </c>
      <c r="N2835" t="s">
        <v>658</v>
      </c>
      <c r="O2835" t="s">
        <v>54</v>
      </c>
      <c r="P2835" t="s">
        <v>659</v>
      </c>
      <c r="Q2835" t="s">
        <v>3241</v>
      </c>
      <c r="R2835" t="s">
        <v>4937</v>
      </c>
    </row>
    <row r="2836" spans="1:18" x14ac:dyDescent="0.25">
      <c r="A2836" s="28" t="str">
        <f t="shared" si="44"/>
        <v>04807927Hager Pre-School Center1701 W 7th StOwensboroKY42301</v>
      </c>
      <c r="B2836" s="29" t="s">
        <v>8225</v>
      </c>
      <c r="C2836" t="s">
        <v>3215</v>
      </c>
      <c r="D2836" t="s">
        <v>6820</v>
      </c>
      <c r="E2836" t="s">
        <v>2359</v>
      </c>
      <c r="F2836" t="s">
        <v>4936</v>
      </c>
      <c r="G2836" t="s">
        <v>658</v>
      </c>
      <c r="H2836" t="s">
        <v>54</v>
      </c>
      <c r="I2836" t="s">
        <v>659</v>
      </c>
      <c r="J2836" t="s">
        <v>2359</v>
      </c>
      <c r="K2836" t="s">
        <v>4935</v>
      </c>
      <c r="L2836" t="s">
        <v>6806</v>
      </c>
      <c r="M2836" t="s">
        <v>3166</v>
      </c>
      <c r="N2836" t="s">
        <v>658</v>
      </c>
      <c r="O2836" t="s">
        <v>54</v>
      </c>
      <c r="P2836" t="s">
        <v>659</v>
      </c>
      <c r="Q2836" t="s">
        <v>3241</v>
      </c>
      <c r="R2836" t="s">
        <v>4934</v>
      </c>
    </row>
    <row r="2837" spans="1:18" x14ac:dyDescent="0.25">
      <c r="A2837" s="28" t="str">
        <f t="shared" si="44"/>
        <v>11711696Owensboro Innovation MS2631 S Griffith AveOwensboroKY42301</v>
      </c>
      <c r="B2837" s="29" t="s">
        <v>8225</v>
      </c>
      <c r="C2837" t="s">
        <v>3215</v>
      </c>
      <c r="D2837" t="s">
        <v>6821</v>
      </c>
      <c r="E2837" t="s">
        <v>2359</v>
      </c>
      <c r="F2837" t="s">
        <v>4932</v>
      </c>
      <c r="G2837" t="s">
        <v>658</v>
      </c>
      <c r="H2837" t="s">
        <v>54</v>
      </c>
      <c r="I2837" t="s">
        <v>659</v>
      </c>
      <c r="J2837" t="s">
        <v>2359</v>
      </c>
      <c r="K2837" t="s">
        <v>4942</v>
      </c>
      <c r="L2837" t="s">
        <v>6806</v>
      </c>
      <c r="M2837" t="s">
        <v>3166</v>
      </c>
      <c r="N2837" t="s">
        <v>658</v>
      </c>
      <c r="O2837" t="s">
        <v>54</v>
      </c>
      <c r="P2837" t="s">
        <v>659</v>
      </c>
      <c r="Q2837" t="s">
        <v>3241</v>
      </c>
      <c r="R2837" t="s">
        <v>4941</v>
      </c>
    </row>
    <row r="2838" spans="1:18" x14ac:dyDescent="0.25">
      <c r="A2838" s="28" t="str">
        <f t="shared" si="44"/>
        <v>00382406Newton Parrish ES510 W Byers AveOwensboroKY42303</v>
      </c>
      <c r="B2838" s="29" t="s">
        <v>8225</v>
      </c>
      <c r="C2838" t="s">
        <v>3215</v>
      </c>
      <c r="D2838" t="s">
        <v>6822</v>
      </c>
      <c r="E2838" t="s">
        <v>2359</v>
      </c>
      <c r="F2838" t="s">
        <v>2367</v>
      </c>
      <c r="G2838" t="s">
        <v>658</v>
      </c>
      <c r="H2838" t="s">
        <v>54</v>
      </c>
      <c r="I2838" t="s">
        <v>663</v>
      </c>
      <c r="J2838" t="s">
        <v>2359</v>
      </c>
      <c r="K2838" t="s">
        <v>4943</v>
      </c>
      <c r="L2838" t="s">
        <v>6806</v>
      </c>
      <c r="M2838" t="s">
        <v>3166</v>
      </c>
      <c r="N2838" t="s">
        <v>658</v>
      </c>
      <c r="O2838" t="s">
        <v>54</v>
      </c>
      <c r="P2838" t="s">
        <v>659</v>
      </c>
      <c r="Q2838" t="s">
        <v>3241</v>
      </c>
      <c r="R2838" t="s">
        <v>2366</v>
      </c>
    </row>
    <row r="2839" spans="1:18" x14ac:dyDescent="0.25">
      <c r="A2839" s="28" t="str">
        <f t="shared" si="44"/>
        <v>00393041Madison Kindergarten Academy300 Bond StRichmondKY40475</v>
      </c>
      <c r="B2839" s="29" t="s">
        <v>8225</v>
      </c>
      <c r="C2839" t="s">
        <v>3215</v>
      </c>
      <c r="D2839" t="s">
        <v>6823</v>
      </c>
      <c r="E2839" t="s">
        <v>2001</v>
      </c>
      <c r="F2839" t="s">
        <v>2002</v>
      </c>
      <c r="G2839" t="s">
        <v>1740</v>
      </c>
      <c r="H2839" t="s">
        <v>54</v>
      </c>
      <c r="I2839" t="s">
        <v>1741</v>
      </c>
      <c r="J2839" t="s">
        <v>1993</v>
      </c>
      <c r="K2839" t="s">
        <v>2001</v>
      </c>
      <c r="L2839" t="s">
        <v>6824</v>
      </c>
      <c r="M2839" t="s">
        <v>2002</v>
      </c>
      <c r="N2839" t="s">
        <v>1740</v>
      </c>
      <c r="O2839" t="s">
        <v>54</v>
      </c>
      <c r="P2839" t="s">
        <v>1741</v>
      </c>
      <c r="Q2839" t="s">
        <v>3268</v>
      </c>
      <c r="R2839" t="s">
        <v>2000</v>
      </c>
    </row>
    <row r="2840" spans="1:18" x14ac:dyDescent="0.25">
      <c r="A2840" s="28" t="str">
        <f t="shared" si="44"/>
        <v>00393041Madison Kindergarten Academy300 Bond StRichmondKY40475</v>
      </c>
      <c r="B2840" s="29" t="s">
        <v>8225</v>
      </c>
      <c r="C2840" t="s">
        <v>3215</v>
      </c>
      <c r="D2840" t="s">
        <v>6825</v>
      </c>
      <c r="E2840" t="s">
        <v>2001</v>
      </c>
      <c r="F2840" t="s">
        <v>2002</v>
      </c>
      <c r="G2840" t="s">
        <v>1740</v>
      </c>
      <c r="H2840" t="s">
        <v>54</v>
      </c>
      <c r="I2840" t="s">
        <v>1741</v>
      </c>
      <c r="J2840" t="s">
        <v>1993</v>
      </c>
      <c r="K2840" t="s">
        <v>2001</v>
      </c>
      <c r="L2840" t="s">
        <v>6824</v>
      </c>
      <c r="M2840" t="s">
        <v>2002</v>
      </c>
      <c r="N2840" t="s">
        <v>1740</v>
      </c>
      <c r="O2840" t="s">
        <v>54</v>
      </c>
      <c r="P2840" t="s">
        <v>1741</v>
      </c>
      <c r="Q2840" t="s">
        <v>3268</v>
      </c>
      <c r="R2840" t="s">
        <v>2000</v>
      </c>
    </row>
    <row r="2841" spans="1:18" x14ac:dyDescent="0.25">
      <c r="A2841" s="28" t="str">
        <f t="shared" si="44"/>
        <v>00383668Allen ES112 Eagle LnAllenKY41601</v>
      </c>
      <c r="B2841" s="29" t="s">
        <v>8225</v>
      </c>
      <c r="C2841" t="s">
        <v>3215</v>
      </c>
      <c r="D2841" t="s">
        <v>6826</v>
      </c>
      <c r="E2841" t="s">
        <v>4274</v>
      </c>
      <c r="F2841" t="s">
        <v>910</v>
      </c>
      <c r="G2841" t="s">
        <v>911</v>
      </c>
      <c r="H2841" t="s">
        <v>54</v>
      </c>
      <c r="I2841" t="s">
        <v>912</v>
      </c>
      <c r="J2841" t="s">
        <v>908</v>
      </c>
      <c r="K2841" t="s">
        <v>4274</v>
      </c>
      <c r="L2841" t="s">
        <v>6827</v>
      </c>
      <c r="M2841" t="s">
        <v>910</v>
      </c>
      <c r="N2841" t="s">
        <v>911</v>
      </c>
      <c r="O2841" t="s">
        <v>54</v>
      </c>
      <c r="P2841" t="s">
        <v>912</v>
      </c>
      <c r="Q2841" t="s">
        <v>3235</v>
      </c>
      <c r="R2841" t="s">
        <v>909</v>
      </c>
    </row>
    <row r="2842" spans="1:18" x14ac:dyDescent="0.25">
      <c r="A2842" s="28" t="str">
        <f t="shared" si="44"/>
        <v>00378560Adair Co Primary Center158 Col Casey DrColumbiaKY42728</v>
      </c>
      <c r="B2842" s="29" t="s">
        <v>8225</v>
      </c>
      <c r="C2842" t="s">
        <v>3215</v>
      </c>
      <c r="D2842" t="s">
        <v>3865</v>
      </c>
      <c r="E2842" t="s">
        <v>1736</v>
      </c>
      <c r="F2842" t="s">
        <v>52</v>
      </c>
      <c r="G2842" t="s">
        <v>53</v>
      </c>
      <c r="H2842" t="s">
        <v>54</v>
      </c>
      <c r="I2842" t="s">
        <v>55</v>
      </c>
      <c r="J2842" t="s">
        <v>1736</v>
      </c>
      <c r="K2842" t="s">
        <v>51</v>
      </c>
      <c r="L2842" t="s">
        <v>6828</v>
      </c>
      <c r="M2842" t="s">
        <v>3133</v>
      </c>
      <c r="N2842" t="s">
        <v>10</v>
      </c>
      <c r="O2842" t="s">
        <v>54</v>
      </c>
      <c r="P2842" t="s">
        <v>946</v>
      </c>
      <c r="Q2842" t="s">
        <v>2663</v>
      </c>
      <c r="R2842" t="s">
        <v>50</v>
      </c>
    </row>
    <row r="2843" spans="1:18" x14ac:dyDescent="0.25">
      <c r="A2843" s="28" t="str">
        <f t="shared" si="44"/>
        <v>00386426Anchorage Public School11400 Ridge RdAnchorageKY40223</v>
      </c>
      <c r="B2843" s="29" t="s">
        <v>8225</v>
      </c>
      <c r="C2843" t="s">
        <v>3215</v>
      </c>
      <c r="D2843" t="s">
        <v>3868</v>
      </c>
      <c r="E2843" t="s">
        <v>1736</v>
      </c>
      <c r="F2843" t="s">
        <v>67</v>
      </c>
      <c r="G2843" t="s">
        <v>68</v>
      </c>
      <c r="H2843" t="s">
        <v>54</v>
      </c>
      <c r="I2843" t="s">
        <v>69</v>
      </c>
      <c r="J2843" t="s">
        <v>1736</v>
      </c>
      <c r="K2843" t="s">
        <v>66</v>
      </c>
      <c r="L2843" t="s">
        <v>6828</v>
      </c>
      <c r="M2843" t="s">
        <v>3133</v>
      </c>
      <c r="N2843" t="s">
        <v>10</v>
      </c>
      <c r="O2843" t="s">
        <v>54</v>
      </c>
      <c r="P2843" t="s">
        <v>946</v>
      </c>
      <c r="Q2843" t="s">
        <v>2663</v>
      </c>
      <c r="R2843" t="s">
        <v>65</v>
      </c>
    </row>
    <row r="2844" spans="1:18" x14ac:dyDescent="0.25">
      <c r="A2844" s="28" t="str">
        <f t="shared" si="44"/>
        <v>00378766Robert B Turner ES1411 Fox Creek RdLawrenceburgKY40342</v>
      </c>
      <c r="B2844" s="29" t="s">
        <v>8225</v>
      </c>
      <c r="C2844" t="s">
        <v>3215</v>
      </c>
      <c r="D2844" t="s">
        <v>4008</v>
      </c>
      <c r="E2844" t="s">
        <v>1736</v>
      </c>
      <c r="F2844" t="s">
        <v>78</v>
      </c>
      <c r="G2844" t="s">
        <v>75</v>
      </c>
      <c r="H2844" t="s">
        <v>54</v>
      </c>
      <c r="I2844" t="s">
        <v>76</v>
      </c>
      <c r="J2844" t="s">
        <v>1736</v>
      </c>
      <c r="K2844" t="s">
        <v>4084</v>
      </c>
      <c r="L2844" t="s">
        <v>6828</v>
      </c>
      <c r="M2844" t="s">
        <v>3133</v>
      </c>
      <c r="N2844" t="s">
        <v>10</v>
      </c>
      <c r="O2844" t="s">
        <v>54</v>
      </c>
      <c r="P2844" t="s">
        <v>946</v>
      </c>
      <c r="Q2844" t="s">
        <v>2663</v>
      </c>
      <c r="R2844" t="s">
        <v>77</v>
      </c>
    </row>
    <row r="2845" spans="1:18" x14ac:dyDescent="0.25">
      <c r="A2845" s="28" t="str">
        <f t="shared" si="44"/>
        <v>00379174Frakes School Center29 Henderson Settlement LoopFrakesKY40940</v>
      </c>
      <c r="B2845" s="29" t="s">
        <v>8225</v>
      </c>
      <c r="C2845" t="s">
        <v>3215</v>
      </c>
      <c r="D2845" t="s">
        <v>3925</v>
      </c>
      <c r="E2845" t="s">
        <v>1736</v>
      </c>
      <c r="F2845" t="s">
        <v>4100</v>
      </c>
      <c r="G2845" t="s">
        <v>177</v>
      </c>
      <c r="H2845" t="s">
        <v>54</v>
      </c>
      <c r="I2845" t="s">
        <v>178</v>
      </c>
      <c r="J2845" t="s">
        <v>1736</v>
      </c>
      <c r="K2845" t="s">
        <v>176</v>
      </c>
      <c r="L2845" t="s">
        <v>6828</v>
      </c>
      <c r="M2845" t="s">
        <v>3133</v>
      </c>
      <c r="N2845" t="s">
        <v>10</v>
      </c>
      <c r="O2845" t="s">
        <v>54</v>
      </c>
      <c r="P2845" t="s">
        <v>946</v>
      </c>
      <c r="Q2845" t="s">
        <v>2663</v>
      </c>
      <c r="R2845" t="s">
        <v>175</v>
      </c>
    </row>
    <row r="2846" spans="1:18" x14ac:dyDescent="0.25">
      <c r="A2846" s="28" t="str">
        <f t="shared" si="44"/>
        <v>00393742Burgin SchoolPo Box BBurginKY40310</v>
      </c>
      <c r="B2846" s="29" t="s">
        <v>8225</v>
      </c>
      <c r="C2846" t="s">
        <v>3215</v>
      </c>
      <c r="D2846" t="s">
        <v>3889</v>
      </c>
      <c r="E2846" t="s">
        <v>1736</v>
      </c>
      <c r="F2846" t="s">
        <v>4150</v>
      </c>
      <c r="G2846" t="s">
        <v>408</v>
      </c>
      <c r="H2846" t="s">
        <v>54</v>
      </c>
      <c r="I2846" t="s">
        <v>409</v>
      </c>
      <c r="J2846" t="s">
        <v>1736</v>
      </c>
      <c r="K2846" t="s">
        <v>407</v>
      </c>
      <c r="L2846" t="s">
        <v>6828</v>
      </c>
      <c r="M2846" t="s">
        <v>3133</v>
      </c>
      <c r="N2846" t="s">
        <v>10</v>
      </c>
      <c r="O2846" t="s">
        <v>54</v>
      </c>
      <c r="P2846" t="s">
        <v>946</v>
      </c>
      <c r="Q2846" t="s">
        <v>2663</v>
      </c>
      <c r="R2846" t="s">
        <v>406</v>
      </c>
    </row>
    <row r="2847" spans="1:18" x14ac:dyDescent="0.25">
      <c r="A2847" s="28" t="str">
        <f t="shared" si="44"/>
        <v>11917802Carter City Elementary School13321 State Highway 2GraysonKY41143</v>
      </c>
      <c r="B2847" s="29" t="s">
        <v>8225</v>
      </c>
      <c r="C2847" t="s">
        <v>3215</v>
      </c>
      <c r="D2847" t="s">
        <v>3895</v>
      </c>
      <c r="E2847" t="s">
        <v>1736</v>
      </c>
      <c r="F2847" t="s">
        <v>474</v>
      </c>
      <c r="G2847" t="s">
        <v>475</v>
      </c>
      <c r="H2847" t="s">
        <v>54</v>
      </c>
      <c r="I2847" t="s">
        <v>476</v>
      </c>
      <c r="J2847" t="s">
        <v>1736</v>
      </c>
      <c r="K2847" t="s">
        <v>473</v>
      </c>
      <c r="L2847" t="s">
        <v>6828</v>
      </c>
      <c r="M2847" t="s">
        <v>3133</v>
      </c>
      <c r="N2847" t="s">
        <v>10</v>
      </c>
      <c r="O2847" t="s">
        <v>54</v>
      </c>
      <c r="P2847" t="s">
        <v>946</v>
      </c>
      <c r="Q2847" t="s">
        <v>2663</v>
      </c>
      <c r="R2847" t="s">
        <v>472</v>
      </c>
    </row>
    <row r="2848" spans="1:18" x14ac:dyDescent="0.25">
      <c r="A2848" s="28" t="str">
        <f t="shared" si="44"/>
        <v>00381294Heritage Elementary School4863 S State Highway 1GraysonKY41143</v>
      </c>
      <c r="B2848" s="29" t="s">
        <v>8225</v>
      </c>
      <c r="C2848" t="s">
        <v>3215</v>
      </c>
      <c r="D2848" t="s">
        <v>3946</v>
      </c>
      <c r="E2848" t="s">
        <v>1736</v>
      </c>
      <c r="F2848" t="s">
        <v>479</v>
      </c>
      <c r="G2848" t="s">
        <v>475</v>
      </c>
      <c r="H2848" t="s">
        <v>54</v>
      </c>
      <c r="I2848" t="s">
        <v>476</v>
      </c>
      <c r="J2848" t="s">
        <v>1736</v>
      </c>
      <c r="K2848" t="s">
        <v>478</v>
      </c>
      <c r="L2848" t="s">
        <v>6828</v>
      </c>
      <c r="M2848" t="s">
        <v>3133</v>
      </c>
      <c r="N2848" t="s">
        <v>10</v>
      </c>
      <c r="O2848" t="s">
        <v>54</v>
      </c>
      <c r="P2848" t="s">
        <v>946</v>
      </c>
      <c r="Q2848" t="s">
        <v>2663</v>
      </c>
      <c r="R2848" t="s">
        <v>477</v>
      </c>
    </row>
    <row r="2849" spans="1:18" x14ac:dyDescent="0.25">
      <c r="A2849" s="28" t="str">
        <f t="shared" si="44"/>
        <v>00381335Star Elementary School8249 E Us Highway 60RushKY41168</v>
      </c>
      <c r="B2849" s="29" t="s">
        <v>8225</v>
      </c>
      <c r="C2849" t="s">
        <v>3215</v>
      </c>
      <c r="D2849" t="s">
        <v>4028</v>
      </c>
      <c r="E2849" t="s">
        <v>1736</v>
      </c>
      <c r="F2849" t="s">
        <v>489</v>
      </c>
      <c r="G2849" t="s">
        <v>490</v>
      </c>
      <c r="H2849" t="s">
        <v>54</v>
      </c>
      <c r="I2849" t="s">
        <v>491</v>
      </c>
      <c r="J2849" t="s">
        <v>1736</v>
      </c>
      <c r="K2849" t="s">
        <v>488</v>
      </c>
      <c r="L2849" t="s">
        <v>6828</v>
      </c>
      <c r="M2849" t="s">
        <v>3133</v>
      </c>
      <c r="N2849" t="s">
        <v>10</v>
      </c>
      <c r="O2849" t="s">
        <v>54</v>
      </c>
      <c r="P2849" t="s">
        <v>946</v>
      </c>
      <c r="Q2849" t="s">
        <v>2663</v>
      </c>
      <c r="R2849" t="s">
        <v>487</v>
      </c>
    </row>
    <row r="2850" spans="1:18" x14ac:dyDescent="0.25">
      <c r="A2850" s="28" t="str">
        <f t="shared" si="44"/>
        <v>00381347Tygart Creek Elementary School19743 W Us Highway 60Olive HillKY41164</v>
      </c>
      <c r="B2850" s="29" t="s">
        <v>8225</v>
      </c>
      <c r="C2850" t="s">
        <v>3215</v>
      </c>
      <c r="D2850" t="s">
        <v>4034</v>
      </c>
      <c r="E2850" t="s">
        <v>1736</v>
      </c>
      <c r="F2850" t="s">
        <v>494</v>
      </c>
      <c r="G2850" t="s">
        <v>482</v>
      </c>
      <c r="H2850" t="s">
        <v>54</v>
      </c>
      <c r="I2850" t="s">
        <v>483</v>
      </c>
      <c r="J2850" t="s">
        <v>1736</v>
      </c>
      <c r="K2850" t="s">
        <v>493</v>
      </c>
      <c r="L2850" t="s">
        <v>6828</v>
      </c>
      <c r="M2850" t="s">
        <v>3133</v>
      </c>
      <c r="N2850" t="s">
        <v>10</v>
      </c>
      <c r="O2850" t="s">
        <v>54</v>
      </c>
      <c r="P2850" t="s">
        <v>946</v>
      </c>
      <c r="Q2850" t="s">
        <v>2663</v>
      </c>
      <c r="R2850" t="s">
        <v>492</v>
      </c>
    </row>
    <row r="2851" spans="1:18" x14ac:dyDescent="0.25">
      <c r="A2851" s="28" t="str">
        <f t="shared" si="44"/>
        <v>03050365Country Heights Elementary Sch4961 State Route 54OwensboroKY42303</v>
      </c>
      <c r="B2851" s="29" t="s">
        <v>8225</v>
      </c>
      <c r="C2851" t="s">
        <v>3215</v>
      </c>
      <c r="D2851" t="s">
        <v>3905</v>
      </c>
      <c r="E2851" t="s">
        <v>1736</v>
      </c>
      <c r="F2851" t="s">
        <v>662</v>
      </c>
      <c r="G2851" t="s">
        <v>658</v>
      </c>
      <c r="H2851" t="s">
        <v>54</v>
      </c>
      <c r="I2851" t="s">
        <v>663</v>
      </c>
      <c r="J2851" t="s">
        <v>1736</v>
      </c>
      <c r="K2851" t="s">
        <v>661</v>
      </c>
      <c r="L2851" t="s">
        <v>6828</v>
      </c>
      <c r="M2851" t="s">
        <v>3133</v>
      </c>
      <c r="N2851" t="s">
        <v>10</v>
      </c>
      <c r="O2851" t="s">
        <v>54</v>
      </c>
      <c r="P2851" t="s">
        <v>946</v>
      </c>
      <c r="Q2851" t="s">
        <v>2663</v>
      </c>
      <c r="R2851" t="s">
        <v>660</v>
      </c>
    </row>
    <row r="2852" spans="1:18" x14ac:dyDescent="0.25">
      <c r="A2852" s="28" t="str">
        <f t="shared" si="44"/>
        <v>00382195East View Elementary School6104 State Route 405OwensboroKY42303</v>
      </c>
      <c r="B2852" s="29" t="s">
        <v>8225</v>
      </c>
      <c r="C2852" t="s">
        <v>3215</v>
      </c>
      <c r="D2852" t="s">
        <v>3914</v>
      </c>
      <c r="E2852" t="s">
        <v>1736</v>
      </c>
      <c r="F2852" t="s">
        <v>669</v>
      </c>
      <c r="G2852" t="s">
        <v>658</v>
      </c>
      <c r="H2852" t="s">
        <v>54</v>
      </c>
      <c r="I2852" t="s">
        <v>663</v>
      </c>
      <c r="J2852" t="s">
        <v>1736</v>
      </c>
      <c r="K2852" t="s">
        <v>668</v>
      </c>
      <c r="L2852" t="s">
        <v>6828</v>
      </c>
      <c r="M2852" t="s">
        <v>3133</v>
      </c>
      <c r="N2852" t="s">
        <v>10</v>
      </c>
      <c r="O2852" t="s">
        <v>54</v>
      </c>
      <c r="P2852" t="s">
        <v>946</v>
      </c>
      <c r="Q2852" t="s">
        <v>2663</v>
      </c>
      <c r="R2852" t="s">
        <v>667</v>
      </c>
    </row>
    <row r="2853" spans="1:18" x14ac:dyDescent="0.25">
      <c r="A2853" s="28" t="str">
        <f t="shared" si="44"/>
        <v>00382171Highland Elementary School2909 Highway 54OwensboroKY42303</v>
      </c>
      <c r="B2853" s="29" t="s">
        <v>8225</v>
      </c>
      <c r="C2853" t="s">
        <v>3215</v>
      </c>
      <c r="D2853" t="s">
        <v>3949</v>
      </c>
      <c r="E2853" t="s">
        <v>1736</v>
      </c>
      <c r="F2853" t="s">
        <v>674</v>
      </c>
      <c r="G2853" t="s">
        <v>658</v>
      </c>
      <c r="H2853" t="s">
        <v>54</v>
      </c>
      <c r="I2853" t="s">
        <v>663</v>
      </c>
      <c r="J2853" t="s">
        <v>1736</v>
      </c>
      <c r="K2853" t="s">
        <v>673</v>
      </c>
      <c r="L2853" t="s">
        <v>6828</v>
      </c>
      <c r="M2853" t="s">
        <v>3133</v>
      </c>
      <c r="N2853" t="s">
        <v>10</v>
      </c>
      <c r="O2853" t="s">
        <v>54</v>
      </c>
      <c r="P2853" t="s">
        <v>946</v>
      </c>
      <c r="Q2853" t="s">
        <v>2663</v>
      </c>
      <c r="R2853" t="s">
        <v>672</v>
      </c>
    </row>
    <row r="2854" spans="1:18" x14ac:dyDescent="0.25">
      <c r="A2854" s="28" t="str">
        <f t="shared" si="44"/>
        <v>05342229Meadow Lands Elementary School3500 Hayden RdOwensboroKY42303</v>
      </c>
      <c r="B2854" s="29" t="s">
        <v>8225</v>
      </c>
      <c r="C2854" t="s">
        <v>3215</v>
      </c>
      <c r="D2854" t="s">
        <v>3978</v>
      </c>
      <c r="E2854" t="s">
        <v>1736</v>
      </c>
      <c r="F2854" t="s">
        <v>677</v>
      </c>
      <c r="G2854" t="s">
        <v>658</v>
      </c>
      <c r="H2854" t="s">
        <v>54</v>
      </c>
      <c r="I2854" t="s">
        <v>663</v>
      </c>
      <c r="J2854" t="s">
        <v>1736</v>
      </c>
      <c r="K2854" t="s">
        <v>676</v>
      </c>
      <c r="L2854" t="s">
        <v>6828</v>
      </c>
      <c r="M2854" t="s">
        <v>3133</v>
      </c>
      <c r="N2854" t="s">
        <v>10</v>
      </c>
      <c r="O2854" t="s">
        <v>54</v>
      </c>
      <c r="P2854" t="s">
        <v>946</v>
      </c>
      <c r="Q2854" t="s">
        <v>2663</v>
      </c>
      <c r="R2854" t="s">
        <v>675</v>
      </c>
    </row>
    <row r="2855" spans="1:18" x14ac:dyDescent="0.25">
      <c r="A2855" s="28" t="str">
        <f t="shared" si="44"/>
        <v>00382212Sorgho Elementary School5390 Highway 56OwensboroKY42301</v>
      </c>
      <c r="B2855" s="29" t="s">
        <v>8225</v>
      </c>
      <c r="C2855" t="s">
        <v>3215</v>
      </c>
      <c r="D2855" t="s">
        <v>4022</v>
      </c>
      <c r="E2855" t="s">
        <v>1736</v>
      </c>
      <c r="F2855" t="s">
        <v>680</v>
      </c>
      <c r="G2855" t="s">
        <v>658</v>
      </c>
      <c r="H2855" t="s">
        <v>54</v>
      </c>
      <c r="I2855" t="s">
        <v>659</v>
      </c>
      <c r="J2855" t="s">
        <v>1736</v>
      </c>
      <c r="K2855" t="s">
        <v>679</v>
      </c>
      <c r="L2855" t="s">
        <v>6828</v>
      </c>
      <c r="M2855" t="s">
        <v>3133</v>
      </c>
      <c r="N2855" t="s">
        <v>10</v>
      </c>
      <c r="O2855" t="s">
        <v>54</v>
      </c>
      <c r="P2855" t="s">
        <v>946</v>
      </c>
      <c r="Q2855" t="s">
        <v>2663</v>
      </c>
      <c r="R2855" t="s">
        <v>678</v>
      </c>
    </row>
    <row r="2856" spans="1:18" x14ac:dyDescent="0.25">
      <c r="A2856" s="28" t="str">
        <f t="shared" si="44"/>
        <v>00382262Southern Oaks Elementary Sch7525 Us Highway 431UticaKY42376</v>
      </c>
      <c r="B2856" s="29" t="s">
        <v>8225</v>
      </c>
      <c r="C2856" t="s">
        <v>3215</v>
      </c>
      <c r="D2856" t="s">
        <v>4023</v>
      </c>
      <c r="E2856" t="s">
        <v>1736</v>
      </c>
      <c r="F2856" t="s">
        <v>683</v>
      </c>
      <c r="G2856" t="s">
        <v>684</v>
      </c>
      <c r="H2856" t="s">
        <v>54</v>
      </c>
      <c r="I2856" t="s">
        <v>685</v>
      </c>
      <c r="J2856" t="s">
        <v>1736</v>
      </c>
      <c r="K2856" t="s">
        <v>682</v>
      </c>
      <c r="L2856" t="s">
        <v>6828</v>
      </c>
      <c r="M2856" t="s">
        <v>3133</v>
      </c>
      <c r="N2856" t="s">
        <v>10</v>
      </c>
      <c r="O2856" t="s">
        <v>54</v>
      </c>
      <c r="P2856" t="s">
        <v>946</v>
      </c>
      <c r="Q2856" t="s">
        <v>2663</v>
      </c>
      <c r="R2856" t="s">
        <v>681</v>
      </c>
    </row>
    <row r="2857" spans="1:18" x14ac:dyDescent="0.25">
      <c r="A2857" s="28" t="str">
        <f t="shared" si="44"/>
        <v>00382274West Louisville ES8400 State Route 56OwensboroKY42301</v>
      </c>
      <c r="B2857" s="29" t="s">
        <v>8225</v>
      </c>
      <c r="C2857" t="s">
        <v>3215</v>
      </c>
      <c r="D2857" t="s">
        <v>4044</v>
      </c>
      <c r="E2857" t="s">
        <v>1736</v>
      </c>
      <c r="F2857" t="s">
        <v>690</v>
      </c>
      <c r="G2857" t="s">
        <v>658</v>
      </c>
      <c r="H2857" t="s">
        <v>54</v>
      </c>
      <c r="I2857" t="s">
        <v>659</v>
      </c>
      <c r="J2857" t="s">
        <v>1736</v>
      </c>
      <c r="K2857" t="s">
        <v>4197</v>
      </c>
      <c r="L2857" t="s">
        <v>6828</v>
      </c>
      <c r="M2857" t="s">
        <v>3133</v>
      </c>
      <c r="N2857" t="s">
        <v>10</v>
      </c>
      <c r="O2857" t="s">
        <v>54</v>
      </c>
      <c r="P2857" t="s">
        <v>946</v>
      </c>
      <c r="Q2857" t="s">
        <v>2663</v>
      </c>
      <c r="R2857" t="s">
        <v>689</v>
      </c>
    </row>
    <row r="2858" spans="1:18" x14ac:dyDescent="0.25">
      <c r="A2858" s="28" t="str">
        <f t="shared" si="44"/>
        <v>00382286Whitesville ES9656 State Route 54WhitesvilleKY42378</v>
      </c>
      <c r="B2858" s="29" t="s">
        <v>8225</v>
      </c>
      <c r="C2858" t="s">
        <v>3215</v>
      </c>
      <c r="D2858" t="s">
        <v>4048</v>
      </c>
      <c r="E2858" t="s">
        <v>1736</v>
      </c>
      <c r="F2858" t="s">
        <v>692</v>
      </c>
      <c r="G2858" t="s">
        <v>693</v>
      </c>
      <c r="H2858" t="s">
        <v>54</v>
      </c>
      <c r="I2858" t="s">
        <v>694</v>
      </c>
      <c r="J2858" t="s">
        <v>1736</v>
      </c>
      <c r="K2858" t="s">
        <v>4196</v>
      </c>
      <c r="L2858" t="s">
        <v>6828</v>
      </c>
      <c r="M2858" t="s">
        <v>3133</v>
      </c>
      <c r="N2858" t="s">
        <v>10</v>
      </c>
      <c r="O2858" t="s">
        <v>54</v>
      </c>
      <c r="P2858" t="s">
        <v>946</v>
      </c>
      <c r="Q2858" t="s">
        <v>2663</v>
      </c>
      <c r="R2858" t="s">
        <v>691</v>
      </c>
    </row>
    <row r="2859" spans="1:18" x14ac:dyDescent="0.25">
      <c r="A2859" s="28" t="str">
        <f t="shared" si="44"/>
        <v>12169565Garrett Morgan Elementary Sch1150 Passage Mound WayLexingtonKY40509</v>
      </c>
      <c r="B2859" s="29" t="s">
        <v>8225</v>
      </c>
      <c r="C2859" t="s">
        <v>3215</v>
      </c>
      <c r="D2859" t="s">
        <v>3935</v>
      </c>
      <c r="E2859" t="s">
        <v>1736</v>
      </c>
      <c r="F2859" t="s">
        <v>822</v>
      </c>
      <c r="G2859" t="s">
        <v>776</v>
      </c>
      <c r="H2859" t="s">
        <v>54</v>
      </c>
      <c r="I2859" t="s">
        <v>789</v>
      </c>
      <c r="J2859" t="s">
        <v>1736</v>
      </c>
      <c r="K2859" t="s">
        <v>821</v>
      </c>
      <c r="L2859" t="s">
        <v>6828</v>
      </c>
      <c r="M2859" t="s">
        <v>3133</v>
      </c>
      <c r="N2859" t="s">
        <v>10</v>
      </c>
      <c r="O2859" t="s">
        <v>54</v>
      </c>
      <c r="P2859" t="s">
        <v>946</v>
      </c>
      <c r="Q2859" t="s">
        <v>2663</v>
      </c>
      <c r="R2859" t="s">
        <v>820</v>
      </c>
    </row>
    <row r="2860" spans="1:18" x14ac:dyDescent="0.25">
      <c r="A2860" s="28" t="str">
        <f t="shared" si="44"/>
        <v>04747365Andre Lucas ES2115 Airborne StFort CampbellKY42223</v>
      </c>
      <c r="B2860" s="29" t="s">
        <v>8225</v>
      </c>
      <c r="C2860" t="s">
        <v>3215</v>
      </c>
      <c r="D2860" t="s">
        <v>3870</v>
      </c>
      <c r="E2860" t="s">
        <v>1736</v>
      </c>
      <c r="F2860" t="s">
        <v>962</v>
      </c>
      <c r="G2860" t="s">
        <v>963</v>
      </c>
      <c r="H2860" t="s">
        <v>54</v>
      </c>
      <c r="I2860" t="s">
        <v>964</v>
      </c>
      <c r="J2860" t="s">
        <v>1736</v>
      </c>
      <c r="K2860" t="s">
        <v>4278</v>
      </c>
      <c r="L2860" t="s">
        <v>6828</v>
      </c>
      <c r="M2860" t="s">
        <v>3133</v>
      </c>
      <c r="N2860" t="s">
        <v>10</v>
      </c>
      <c r="O2860" t="s">
        <v>54</v>
      </c>
      <c r="P2860" t="s">
        <v>946</v>
      </c>
      <c r="Q2860" t="s">
        <v>2663</v>
      </c>
      <c r="R2860" t="s">
        <v>961</v>
      </c>
    </row>
    <row r="2861" spans="1:18" x14ac:dyDescent="0.25">
      <c r="A2861" s="28" t="str">
        <f t="shared" si="44"/>
        <v>01444796Barkley Elementary School177 Gorgas AveFort CampbellKY42223</v>
      </c>
      <c r="B2861" s="29" t="s">
        <v>8225</v>
      </c>
      <c r="C2861" t="s">
        <v>3215</v>
      </c>
      <c r="D2861" t="s">
        <v>3875</v>
      </c>
      <c r="E2861" t="s">
        <v>1736</v>
      </c>
      <c r="F2861" t="s">
        <v>967</v>
      </c>
      <c r="G2861" t="s">
        <v>963</v>
      </c>
      <c r="H2861" t="s">
        <v>54</v>
      </c>
      <c r="I2861" t="s">
        <v>964</v>
      </c>
      <c r="J2861" t="s">
        <v>1736</v>
      </c>
      <c r="K2861" t="s">
        <v>966</v>
      </c>
      <c r="L2861" t="s">
        <v>6828</v>
      </c>
      <c r="M2861" t="s">
        <v>3133</v>
      </c>
      <c r="N2861" t="s">
        <v>10</v>
      </c>
      <c r="O2861" t="s">
        <v>54</v>
      </c>
      <c r="P2861" t="s">
        <v>946</v>
      </c>
      <c r="Q2861" t="s">
        <v>2663</v>
      </c>
      <c r="R2861" t="s">
        <v>965</v>
      </c>
    </row>
    <row r="2862" spans="1:18" x14ac:dyDescent="0.25">
      <c r="A2862" s="28" t="str">
        <f t="shared" si="44"/>
        <v>11714131Barsanti Elementary School7409 McAuliffe LoopFort CampbellKY42223</v>
      </c>
      <c r="B2862" s="29" t="s">
        <v>8225</v>
      </c>
      <c r="C2862" t="s">
        <v>3215</v>
      </c>
      <c r="D2862" t="s">
        <v>3877</v>
      </c>
      <c r="E2862" t="s">
        <v>1736</v>
      </c>
      <c r="F2862" t="s">
        <v>970</v>
      </c>
      <c r="G2862" t="s">
        <v>963</v>
      </c>
      <c r="H2862" t="s">
        <v>54</v>
      </c>
      <c r="I2862" t="s">
        <v>964</v>
      </c>
      <c r="J2862" t="s">
        <v>1736</v>
      </c>
      <c r="K2862" t="s">
        <v>969</v>
      </c>
      <c r="L2862" t="s">
        <v>6828</v>
      </c>
      <c r="M2862" t="s">
        <v>3133</v>
      </c>
      <c r="N2862" t="s">
        <v>10</v>
      </c>
      <c r="O2862" t="s">
        <v>54</v>
      </c>
      <c r="P2862" t="s">
        <v>946</v>
      </c>
      <c r="Q2862" t="s">
        <v>2663</v>
      </c>
      <c r="R2862" t="s">
        <v>968</v>
      </c>
    </row>
    <row r="2863" spans="1:18" x14ac:dyDescent="0.25">
      <c r="A2863" s="28" t="str">
        <f t="shared" si="44"/>
        <v>01444849Marshall Elementary School70 Texas AveFort CampbellKY42223</v>
      </c>
      <c r="B2863" s="29" t="s">
        <v>8225</v>
      </c>
      <c r="C2863" t="s">
        <v>3215</v>
      </c>
      <c r="D2863" t="s">
        <v>3972</v>
      </c>
      <c r="E2863" t="s">
        <v>1736</v>
      </c>
      <c r="F2863" t="s">
        <v>973</v>
      </c>
      <c r="G2863" t="s">
        <v>963</v>
      </c>
      <c r="H2863" t="s">
        <v>54</v>
      </c>
      <c r="I2863" t="s">
        <v>964</v>
      </c>
      <c r="J2863" t="s">
        <v>1736</v>
      </c>
      <c r="K2863" t="s">
        <v>972</v>
      </c>
      <c r="L2863" t="s">
        <v>6828</v>
      </c>
      <c r="M2863" t="s">
        <v>3133</v>
      </c>
      <c r="N2863" t="s">
        <v>10</v>
      </c>
      <c r="O2863" t="s">
        <v>54</v>
      </c>
      <c r="P2863" t="s">
        <v>946</v>
      </c>
      <c r="Q2863" t="s">
        <v>2663</v>
      </c>
      <c r="R2863" t="s">
        <v>971</v>
      </c>
    </row>
    <row r="2864" spans="1:18" x14ac:dyDescent="0.25">
      <c r="A2864" s="28" t="str">
        <f t="shared" si="44"/>
        <v>01782275Kingsolver Elementary School844 Old Ironside Bldg 1390Fort KnoxKY40121</v>
      </c>
      <c r="B2864" s="29" t="s">
        <v>8225</v>
      </c>
      <c r="C2864" t="s">
        <v>3215</v>
      </c>
      <c r="D2864" t="s">
        <v>3959</v>
      </c>
      <c r="E2864" t="s">
        <v>1736</v>
      </c>
      <c r="F2864" t="s">
        <v>4282</v>
      </c>
      <c r="G2864" t="s">
        <v>978</v>
      </c>
      <c r="H2864" t="s">
        <v>54</v>
      </c>
      <c r="I2864" t="s">
        <v>979</v>
      </c>
      <c r="J2864" t="s">
        <v>1736</v>
      </c>
      <c r="K2864" t="s">
        <v>977</v>
      </c>
      <c r="L2864" t="s">
        <v>6828</v>
      </c>
      <c r="M2864" t="s">
        <v>3133</v>
      </c>
      <c r="N2864" t="s">
        <v>10</v>
      </c>
      <c r="O2864" t="s">
        <v>54</v>
      </c>
      <c r="P2864" t="s">
        <v>946</v>
      </c>
      <c r="Q2864" t="s">
        <v>2663</v>
      </c>
      <c r="R2864" t="s">
        <v>976</v>
      </c>
    </row>
    <row r="2865" spans="1:18" x14ac:dyDescent="0.25">
      <c r="A2865" s="28" t="str">
        <f t="shared" si="44"/>
        <v>01445013Van Voorhis Elementary School120 Folger St Bldg 5550Fort KnoxKY40121</v>
      </c>
      <c r="B2865" s="29" t="s">
        <v>8225</v>
      </c>
      <c r="C2865" t="s">
        <v>3215</v>
      </c>
      <c r="D2865" t="s">
        <v>4037</v>
      </c>
      <c r="E2865" t="s">
        <v>1736</v>
      </c>
      <c r="F2865" t="s">
        <v>982</v>
      </c>
      <c r="G2865" t="s">
        <v>978</v>
      </c>
      <c r="H2865" t="s">
        <v>54</v>
      </c>
      <c r="I2865" t="s">
        <v>979</v>
      </c>
      <c r="J2865" t="s">
        <v>1736</v>
      </c>
      <c r="K2865" t="s">
        <v>981</v>
      </c>
      <c r="L2865" t="s">
        <v>6828</v>
      </c>
      <c r="M2865" t="s">
        <v>3133</v>
      </c>
      <c r="N2865" t="s">
        <v>10</v>
      </c>
      <c r="O2865" t="s">
        <v>54</v>
      </c>
      <c r="P2865" t="s">
        <v>946</v>
      </c>
      <c r="Q2865" t="s">
        <v>2663</v>
      </c>
      <c r="R2865" t="s">
        <v>980</v>
      </c>
    </row>
    <row r="2866" spans="1:18" x14ac:dyDescent="0.25">
      <c r="A2866" s="28" t="str">
        <f t="shared" si="44"/>
        <v>00384088Carr Elementary School400 W State Line StFultonKY42041</v>
      </c>
      <c r="B2866" s="29" t="s">
        <v>8225</v>
      </c>
      <c r="C2866" t="s">
        <v>3215</v>
      </c>
      <c r="D2866" t="s">
        <v>3893</v>
      </c>
      <c r="E2866" t="s">
        <v>1736</v>
      </c>
      <c r="F2866" t="s">
        <v>1006</v>
      </c>
      <c r="G2866" t="s">
        <v>1007</v>
      </c>
      <c r="H2866" t="s">
        <v>54</v>
      </c>
      <c r="I2866" t="s">
        <v>1008</v>
      </c>
      <c r="J2866" t="s">
        <v>1736</v>
      </c>
      <c r="K2866" t="s">
        <v>1005</v>
      </c>
      <c r="L2866" t="s">
        <v>6828</v>
      </c>
      <c r="M2866" t="s">
        <v>3133</v>
      </c>
      <c r="N2866" t="s">
        <v>10</v>
      </c>
      <c r="O2866" t="s">
        <v>54</v>
      </c>
      <c r="P2866" t="s">
        <v>946</v>
      </c>
      <c r="Q2866" t="s">
        <v>2663</v>
      </c>
      <c r="R2866" t="s">
        <v>1004</v>
      </c>
    </row>
    <row r="2867" spans="1:18" x14ac:dyDescent="0.25">
      <c r="A2867" s="28" t="str">
        <f t="shared" si="44"/>
        <v>03009770Meadow View ES1255 W Vine StRadcliffKY40160</v>
      </c>
      <c r="B2867" s="29" t="s">
        <v>8225</v>
      </c>
      <c r="C2867" t="s">
        <v>3215</v>
      </c>
      <c r="D2867" t="s">
        <v>3979</v>
      </c>
      <c r="E2867" t="s">
        <v>1736</v>
      </c>
      <c r="F2867" t="s">
        <v>1162</v>
      </c>
      <c r="G2867" t="s">
        <v>1163</v>
      </c>
      <c r="H2867" t="s">
        <v>54</v>
      </c>
      <c r="I2867" t="s">
        <v>1164</v>
      </c>
      <c r="J2867" t="s">
        <v>1736</v>
      </c>
      <c r="K2867" t="s">
        <v>4323</v>
      </c>
      <c r="L2867" t="s">
        <v>6828</v>
      </c>
      <c r="M2867" t="s">
        <v>3133</v>
      </c>
      <c r="N2867" t="s">
        <v>10</v>
      </c>
      <c r="O2867" t="s">
        <v>54</v>
      </c>
      <c r="P2867" t="s">
        <v>946</v>
      </c>
      <c r="Q2867" t="s">
        <v>2663</v>
      </c>
      <c r="R2867" t="s">
        <v>1161</v>
      </c>
    </row>
    <row r="2868" spans="1:18" x14ac:dyDescent="0.25">
      <c r="A2868" s="28" t="str">
        <f t="shared" si="44"/>
        <v>00385501Wallins ESPo Box 10Wallins CreekKY40873</v>
      </c>
      <c r="B2868" s="29" t="s">
        <v>8225</v>
      </c>
      <c r="C2868" t="s">
        <v>3215</v>
      </c>
      <c r="D2868" t="s">
        <v>4039</v>
      </c>
      <c r="E2868" t="s">
        <v>1736</v>
      </c>
      <c r="F2868" t="s">
        <v>4140</v>
      </c>
      <c r="G2868" t="s">
        <v>1206</v>
      </c>
      <c r="H2868" t="s">
        <v>54</v>
      </c>
      <c r="I2868" t="s">
        <v>1207</v>
      </c>
      <c r="J2868" t="s">
        <v>1736</v>
      </c>
      <c r="K2868" t="s">
        <v>4377</v>
      </c>
      <c r="L2868" t="s">
        <v>6828</v>
      </c>
      <c r="M2868" t="s">
        <v>3133</v>
      </c>
      <c r="N2868" t="s">
        <v>10</v>
      </c>
      <c r="O2868" t="s">
        <v>54</v>
      </c>
      <c r="P2868" t="s">
        <v>946</v>
      </c>
      <c r="Q2868" t="s">
        <v>2663</v>
      </c>
      <c r="R2868" t="s">
        <v>1205</v>
      </c>
    </row>
    <row r="2869" spans="1:18" x14ac:dyDescent="0.25">
      <c r="A2869" s="28" t="str">
        <f t="shared" si="44"/>
        <v>00385599Westside ES1585 Ky Highway 356CynthianaKY41031</v>
      </c>
      <c r="B2869" s="29" t="s">
        <v>8225</v>
      </c>
      <c r="C2869" t="s">
        <v>3215</v>
      </c>
      <c r="D2869" t="s">
        <v>4047</v>
      </c>
      <c r="E2869" t="s">
        <v>1736</v>
      </c>
      <c r="F2869" t="s">
        <v>3841</v>
      </c>
      <c r="G2869" t="s">
        <v>1218</v>
      </c>
      <c r="H2869" t="s">
        <v>54</v>
      </c>
      <c r="I2869" t="s">
        <v>1219</v>
      </c>
      <c r="J2869" t="s">
        <v>1736</v>
      </c>
      <c r="K2869" t="s">
        <v>4385</v>
      </c>
      <c r="L2869" t="s">
        <v>6828</v>
      </c>
      <c r="M2869" t="s">
        <v>3133</v>
      </c>
      <c r="N2869" t="s">
        <v>10</v>
      </c>
      <c r="O2869" t="s">
        <v>54</v>
      </c>
      <c r="P2869" t="s">
        <v>946</v>
      </c>
      <c r="Q2869" t="s">
        <v>2663</v>
      </c>
      <c r="R2869" t="s">
        <v>1226</v>
      </c>
    </row>
    <row r="2870" spans="1:18" x14ac:dyDescent="0.25">
      <c r="A2870" s="28" t="str">
        <f t="shared" si="44"/>
        <v>12235982Duvalle Education Center3610 Bohne AveLouisvilleKY40211</v>
      </c>
      <c r="B2870" s="29" t="s">
        <v>8225</v>
      </c>
      <c r="C2870" t="s">
        <v>3215</v>
      </c>
      <c r="D2870" t="s">
        <v>3911</v>
      </c>
      <c r="E2870" t="s">
        <v>1736</v>
      </c>
      <c r="F2870" t="s">
        <v>1450</v>
      </c>
      <c r="G2870" t="s">
        <v>382</v>
      </c>
      <c r="H2870" t="s">
        <v>54</v>
      </c>
      <c r="I2870" t="s">
        <v>1364</v>
      </c>
      <c r="J2870" t="s">
        <v>1736</v>
      </c>
      <c r="K2870" t="s">
        <v>1449</v>
      </c>
      <c r="L2870" t="s">
        <v>6828</v>
      </c>
      <c r="M2870" t="s">
        <v>3133</v>
      </c>
      <c r="N2870" t="s">
        <v>10</v>
      </c>
      <c r="O2870" t="s">
        <v>54</v>
      </c>
      <c r="P2870" t="s">
        <v>946</v>
      </c>
      <c r="Q2870" t="s">
        <v>2663</v>
      </c>
      <c r="R2870" t="s">
        <v>1448</v>
      </c>
    </row>
    <row r="2871" spans="1:18" x14ac:dyDescent="0.25">
      <c r="A2871" s="28" t="str">
        <f t="shared" si="44"/>
        <v>12160600Home Of The Innocents-Weinberg1100 E Market StLouisvilleKY40206</v>
      </c>
      <c r="B2871" s="29" t="s">
        <v>8225</v>
      </c>
      <c r="C2871" t="s">
        <v>3215</v>
      </c>
      <c r="D2871" t="s">
        <v>3950</v>
      </c>
      <c r="E2871" t="s">
        <v>1736</v>
      </c>
      <c r="F2871" t="s">
        <v>1508</v>
      </c>
      <c r="G2871" t="s">
        <v>382</v>
      </c>
      <c r="H2871" t="s">
        <v>54</v>
      </c>
      <c r="I2871" t="s">
        <v>1402</v>
      </c>
      <c r="J2871" t="s">
        <v>1736</v>
      </c>
      <c r="K2871" t="s">
        <v>1507</v>
      </c>
      <c r="L2871" t="s">
        <v>6828</v>
      </c>
      <c r="M2871" t="s">
        <v>3133</v>
      </c>
      <c r="N2871" t="s">
        <v>10</v>
      </c>
      <c r="O2871" t="s">
        <v>54</v>
      </c>
      <c r="P2871" t="s">
        <v>946</v>
      </c>
      <c r="Q2871" t="s">
        <v>2663</v>
      </c>
      <c r="R2871" t="s">
        <v>1506</v>
      </c>
    </row>
    <row r="2872" spans="1:18" x14ac:dyDescent="0.25">
      <c r="A2872" s="28" t="str">
        <f t="shared" si="44"/>
        <v>11220594Western Day Treatment Program1900 S 7th StLouisvilleKY40208</v>
      </c>
      <c r="B2872" s="29" t="s">
        <v>8225</v>
      </c>
      <c r="C2872" t="s">
        <v>3215</v>
      </c>
      <c r="D2872" t="s">
        <v>4046</v>
      </c>
      <c r="E2872" t="s">
        <v>1736</v>
      </c>
      <c r="F2872" t="s">
        <v>1566</v>
      </c>
      <c r="G2872" t="s">
        <v>382</v>
      </c>
      <c r="H2872" t="s">
        <v>54</v>
      </c>
      <c r="I2872" t="s">
        <v>1423</v>
      </c>
      <c r="J2872" t="s">
        <v>1736</v>
      </c>
      <c r="K2872" t="s">
        <v>1640</v>
      </c>
      <c r="L2872" t="s">
        <v>6828</v>
      </c>
      <c r="M2872" t="s">
        <v>3133</v>
      </c>
      <c r="N2872" t="s">
        <v>10</v>
      </c>
      <c r="O2872" t="s">
        <v>54</v>
      </c>
      <c r="P2872" t="s">
        <v>946</v>
      </c>
      <c r="Q2872" t="s">
        <v>2663</v>
      </c>
      <c r="R2872" t="s">
        <v>1639</v>
      </c>
    </row>
    <row r="2873" spans="1:18" x14ac:dyDescent="0.25">
      <c r="A2873" s="28" t="str">
        <f t="shared" si="44"/>
        <v>00391770Jenkins ES-Burdine11497 Hwy 805BurdineKY41517</v>
      </c>
      <c r="B2873" s="29" t="s">
        <v>8225</v>
      </c>
      <c r="C2873" t="s">
        <v>3215</v>
      </c>
      <c r="D2873" t="s">
        <v>3954</v>
      </c>
      <c r="E2873" t="s">
        <v>1736</v>
      </c>
      <c r="F2873" t="s">
        <v>1662</v>
      </c>
      <c r="G2873" t="s">
        <v>1663</v>
      </c>
      <c r="H2873" t="s">
        <v>54</v>
      </c>
      <c r="I2873" t="s">
        <v>1664</v>
      </c>
      <c r="J2873" t="s">
        <v>1736</v>
      </c>
      <c r="K2873" t="s">
        <v>4434</v>
      </c>
      <c r="L2873" t="s">
        <v>6828</v>
      </c>
      <c r="M2873" t="s">
        <v>3133</v>
      </c>
      <c r="N2873" t="s">
        <v>10</v>
      </c>
      <c r="O2873" t="s">
        <v>54</v>
      </c>
      <c r="P2873" t="s">
        <v>946</v>
      </c>
      <c r="Q2873" t="s">
        <v>2663</v>
      </c>
      <c r="R2873" t="s">
        <v>1661</v>
      </c>
    </row>
    <row r="2874" spans="1:18" x14ac:dyDescent="0.25">
      <c r="A2874" s="28" t="str">
        <f t="shared" si="44"/>
        <v>01543952Central Elementary School1715 Euclid AvePaintsvilleKY41240</v>
      </c>
      <c r="B2874" s="29" t="s">
        <v>8225</v>
      </c>
      <c r="C2874" t="s">
        <v>3215</v>
      </c>
      <c r="D2874" t="s">
        <v>3898</v>
      </c>
      <c r="E2874" t="s">
        <v>1736</v>
      </c>
      <c r="F2874" t="s">
        <v>1675</v>
      </c>
      <c r="G2874" t="s">
        <v>1676</v>
      </c>
      <c r="H2874" t="s">
        <v>54</v>
      </c>
      <c r="I2874" t="s">
        <v>1677</v>
      </c>
      <c r="J2874" t="s">
        <v>1736</v>
      </c>
      <c r="K2874" t="s">
        <v>1056</v>
      </c>
      <c r="L2874" t="s">
        <v>6828</v>
      </c>
      <c r="M2874" t="s">
        <v>3133</v>
      </c>
      <c r="N2874" t="s">
        <v>10</v>
      </c>
      <c r="O2874" t="s">
        <v>54</v>
      </c>
      <c r="P2874" t="s">
        <v>946</v>
      </c>
      <c r="Q2874" t="s">
        <v>2663</v>
      </c>
      <c r="R2874" t="s">
        <v>1674</v>
      </c>
    </row>
    <row r="2875" spans="1:18" x14ac:dyDescent="0.25">
      <c r="A2875" s="28" t="str">
        <f t="shared" si="44"/>
        <v>00389507Flat Gap Elementary School1450 Ky Route 689 EFlatgapKY41219</v>
      </c>
      <c r="B2875" s="29" t="s">
        <v>8225</v>
      </c>
      <c r="C2875" t="s">
        <v>3215</v>
      </c>
      <c r="D2875" t="s">
        <v>3923</v>
      </c>
      <c r="E2875" t="s">
        <v>1736</v>
      </c>
      <c r="F2875" t="s">
        <v>1680</v>
      </c>
      <c r="G2875" t="s">
        <v>1681</v>
      </c>
      <c r="H2875" t="s">
        <v>54</v>
      </c>
      <c r="I2875" t="s">
        <v>1682</v>
      </c>
      <c r="J2875" t="s">
        <v>1736</v>
      </c>
      <c r="K2875" t="s">
        <v>1679</v>
      </c>
      <c r="L2875" t="s">
        <v>6828</v>
      </c>
      <c r="M2875" t="s">
        <v>3133</v>
      </c>
      <c r="N2875" t="s">
        <v>10</v>
      </c>
      <c r="O2875" t="s">
        <v>54</v>
      </c>
      <c r="P2875" t="s">
        <v>946</v>
      </c>
      <c r="Q2875" t="s">
        <v>2663</v>
      </c>
      <c r="R2875" t="s">
        <v>1678</v>
      </c>
    </row>
    <row r="2876" spans="1:18" x14ac:dyDescent="0.25">
      <c r="A2876" s="28" t="str">
        <f t="shared" ref="A2876:A2939" si="45">R2876&amp;K2876&amp;F2876&amp;G2876&amp;H2876&amp;I2876</f>
        <v>00389533Highland Elementary School649 Us Highway 23 SStaffordsvlleKY41256</v>
      </c>
      <c r="B2876" s="29" t="s">
        <v>8225</v>
      </c>
      <c r="C2876" t="s">
        <v>3215</v>
      </c>
      <c r="D2876" t="s">
        <v>3947</v>
      </c>
      <c r="E2876" t="s">
        <v>1736</v>
      </c>
      <c r="F2876" t="s">
        <v>1684</v>
      </c>
      <c r="G2876" t="s">
        <v>1685</v>
      </c>
      <c r="H2876" t="s">
        <v>54</v>
      </c>
      <c r="I2876" t="s">
        <v>1686</v>
      </c>
      <c r="J2876" t="s">
        <v>1736</v>
      </c>
      <c r="K2876" t="s">
        <v>673</v>
      </c>
      <c r="L2876" t="s">
        <v>6828</v>
      </c>
      <c r="M2876" t="s">
        <v>3133</v>
      </c>
      <c r="N2876" t="s">
        <v>10</v>
      </c>
      <c r="O2876" t="s">
        <v>54</v>
      </c>
      <c r="P2876" t="s">
        <v>946</v>
      </c>
      <c r="Q2876" t="s">
        <v>2663</v>
      </c>
      <c r="R2876" t="s">
        <v>1683</v>
      </c>
    </row>
    <row r="2877" spans="1:18" x14ac:dyDescent="0.25">
      <c r="A2877" s="28" t="str">
        <f t="shared" si="45"/>
        <v>00389533Highland Elementary School649 Us Highway 23 SStaffordsvlleKY41256</v>
      </c>
      <c r="B2877" s="29" t="s">
        <v>8225</v>
      </c>
      <c r="C2877" t="s">
        <v>3215</v>
      </c>
      <c r="D2877" t="s">
        <v>3948</v>
      </c>
      <c r="E2877" t="s">
        <v>1736</v>
      </c>
      <c r="F2877" t="s">
        <v>1684</v>
      </c>
      <c r="G2877" t="s">
        <v>1685</v>
      </c>
      <c r="H2877" t="s">
        <v>54</v>
      </c>
      <c r="I2877" t="s">
        <v>1686</v>
      </c>
      <c r="J2877" t="s">
        <v>1736</v>
      </c>
      <c r="K2877" t="s">
        <v>673</v>
      </c>
      <c r="L2877" t="s">
        <v>6828</v>
      </c>
      <c r="M2877" t="s">
        <v>3133</v>
      </c>
      <c r="N2877" t="s">
        <v>10</v>
      </c>
      <c r="O2877" t="s">
        <v>54</v>
      </c>
      <c r="P2877" t="s">
        <v>946</v>
      </c>
      <c r="Q2877" t="s">
        <v>2663</v>
      </c>
      <c r="R2877" t="s">
        <v>1683</v>
      </c>
    </row>
    <row r="2878" spans="1:18" x14ac:dyDescent="0.25">
      <c r="A2878" s="28" t="str">
        <f t="shared" si="45"/>
        <v>00389545Porter Elementary School7210 Us Highway 321 SHagerhillKY41222</v>
      </c>
      <c r="B2878" s="29" t="s">
        <v>8225</v>
      </c>
      <c r="C2878" t="s">
        <v>3215</v>
      </c>
      <c r="D2878" t="s">
        <v>4002</v>
      </c>
      <c r="E2878" t="s">
        <v>1736</v>
      </c>
      <c r="F2878" t="s">
        <v>1689</v>
      </c>
      <c r="G2878" t="s">
        <v>1690</v>
      </c>
      <c r="H2878" t="s">
        <v>54</v>
      </c>
      <c r="I2878" t="s">
        <v>1691</v>
      </c>
      <c r="J2878" t="s">
        <v>1736</v>
      </c>
      <c r="K2878" t="s">
        <v>1688</v>
      </c>
      <c r="L2878" t="s">
        <v>6828</v>
      </c>
      <c r="M2878" t="s">
        <v>3133</v>
      </c>
      <c r="N2878" t="s">
        <v>10</v>
      </c>
      <c r="O2878" t="s">
        <v>54</v>
      </c>
      <c r="P2878" t="s">
        <v>946</v>
      </c>
      <c r="Q2878" t="s">
        <v>2663</v>
      </c>
      <c r="R2878" t="s">
        <v>1687</v>
      </c>
    </row>
    <row r="2879" spans="1:18" x14ac:dyDescent="0.25">
      <c r="A2879" s="28" t="str">
        <f t="shared" si="45"/>
        <v>00389557W R Castle Mem ES3936 N Us Highway 23WittensvilleKY41274</v>
      </c>
      <c r="B2879" s="29" t="s">
        <v>8225</v>
      </c>
      <c r="C2879" t="s">
        <v>3215</v>
      </c>
      <c r="D2879" t="s">
        <v>4038</v>
      </c>
      <c r="E2879" t="s">
        <v>1736</v>
      </c>
      <c r="F2879" t="s">
        <v>1693</v>
      </c>
      <c r="G2879" t="s">
        <v>1694</v>
      </c>
      <c r="H2879" t="s">
        <v>54</v>
      </c>
      <c r="I2879" t="s">
        <v>1695</v>
      </c>
      <c r="J2879" t="s">
        <v>1736</v>
      </c>
      <c r="K2879" t="s">
        <v>4441</v>
      </c>
      <c r="L2879" t="s">
        <v>6828</v>
      </c>
      <c r="M2879" t="s">
        <v>3133</v>
      </c>
      <c r="N2879" t="s">
        <v>10</v>
      </c>
      <c r="O2879" t="s">
        <v>54</v>
      </c>
      <c r="P2879" t="s">
        <v>946</v>
      </c>
      <c r="Q2879" t="s">
        <v>2663</v>
      </c>
      <c r="R2879" t="s">
        <v>1692</v>
      </c>
    </row>
    <row r="2880" spans="1:18" x14ac:dyDescent="0.25">
      <c r="A2880" s="28" t="str">
        <f t="shared" si="45"/>
        <v>00389870Ft Wright Elementary School501 Farrell DrFt WrightKY41011</v>
      </c>
      <c r="B2880" s="29" t="s">
        <v>8225</v>
      </c>
      <c r="C2880" t="s">
        <v>3215</v>
      </c>
      <c r="D2880" t="s">
        <v>3930</v>
      </c>
      <c r="E2880" t="s">
        <v>1736</v>
      </c>
      <c r="F2880" t="s">
        <v>1705</v>
      </c>
      <c r="G2880" t="s">
        <v>1706</v>
      </c>
      <c r="H2880" t="s">
        <v>54</v>
      </c>
      <c r="I2880" t="s">
        <v>618</v>
      </c>
      <c r="J2880" t="s">
        <v>1736</v>
      </c>
      <c r="K2880" t="s">
        <v>1704</v>
      </c>
      <c r="L2880" t="s">
        <v>6828</v>
      </c>
      <c r="M2880" t="s">
        <v>3133</v>
      </c>
      <c r="N2880" t="s">
        <v>10</v>
      </c>
      <c r="O2880" t="s">
        <v>54</v>
      </c>
      <c r="P2880" t="s">
        <v>946</v>
      </c>
      <c r="Q2880" t="s">
        <v>2663</v>
      </c>
      <c r="R2880" t="s">
        <v>1703</v>
      </c>
    </row>
    <row r="2881" spans="1:18" x14ac:dyDescent="0.25">
      <c r="A2881" s="28" t="str">
        <f t="shared" si="45"/>
        <v>00389894R C Hinsdale ES440 Dudley PikeEdgewoodKY41017</v>
      </c>
      <c r="B2881" s="29" t="s">
        <v>8225</v>
      </c>
      <c r="C2881" t="s">
        <v>3215</v>
      </c>
      <c r="D2881" t="s">
        <v>4004</v>
      </c>
      <c r="E2881" t="s">
        <v>1736</v>
      </c>
      <c r="F2881" t="s">
        <v>1720</v>
      </c>
      <c r="G2881" t="s">
        <v>1710</v>
      </c>
      <c r="H2881" t="s">
        <v>54</v>
      </c>
      <c r="I2881" t="s">
        <v>168</v>
      </c>
      <c r="J2881" t="s">
        <v>1736</v>
      </c>
      <c r="K2881" t="s">
        <v>4445</v>
      </c>
      <c r="L2881" t="s">
        <v>6828</v>
      </c>
      <c r="M2881" t="s">
        <v>3133</v>
      </c>
      <c r="N2881" t="s">
        <v>10</v>
      </c>
      <c r="O2881" t="s">
        <v>54</v>
      </c>
      <c r="P2881" t="s">
        <v>946</v>
      </c>
      <c r="Q2881" t="s">
        <v>2663</v>
      </c>
      <c r="R2881" t="s">
        <v>1719</v>
      </c>
    </row>
    <row r="2882" spans="1:18" x14ac:dyDescent="0.25">
      <c r="A2882" s="28" t="str">
        <f t="shared" si="45"/>
        <v>00389909Ryland Heights ES3845 Stewart DrLatoniaKY41015</v>
      </c>
      <c r="B2882" s="29" t="s">
        <v>8225</v>
      </c>
      <c r="C2882" t="s">
        <v>3215</v>
      </c>
      <c r="D2882" t="s">
        <v>4016</v>
      </c>
      <c r="E2882" t="s">
        <v>1736</v>
      </c>
      <c r="F2882" t="s">
        <v>1725</v>
      </c>
      <c r="G2882" t="s">
        <v>626</v>
      </c>
      <c r="H2882" t="s">
        <v>54</v>
      </c>
      <c r="I2882" t="s">
        <v>622</v>
      </c>
      <c r="J2882" t="s">
        <v>1736</v>
      </c>
      <c r="K2882" t="s">
        <v>4443</v>
      </c>
      <c r="L2882" t="s">
        <v>6828</v>
      </c>
      <c r="M2882" t="s">
        <v>3133</v>
      </c>
      <c r="N2882" t="s">
        <v>10</v>
      </c>
      <c r="O2882" t="s">
        <v>54</v>
      </c>
      <c r="P2882" t="s">
        <v>946</v>
      </c>
      <c r="Q2882" t="s">
        <v>2663</v>
      </c>
      <c r="R2882" t="s">
        <v>1724</v>
      </c>
    </row>
    <row r="2883" spans="1:18" x14ac:dyDescent="0.25">
      <c r="A2883" s="28" t="str">
        <f t="shared" si="45"/>
        <v>00389923Taylor Mill Elementary School5907 Taylor Mill RdTaylor MillKY41015</v>
      </c>
      <c r="B2883" s="29" t="s">
        <v>8225</v>
      </c>
      <c r="C2883" t="s">
        <v>3215</v>
      </c>
      <c r="D2883" t="s">
        <v>4030</v>
      </c>
      <c r="E2883" t="s">
        <v>1736</v>
      </c>
      <c r="F2883" t="s">
        <v>1731</v>
      </c>
      <c r="G2883" t="s">
        <v>1732</v>
      </c>
      <c r="H2883" t="s">
        <v>54</v>
      </c>
      <c r="I2883" t="s">
        <v>622</v>
      </c>
      <c r="J2883" t="s">
        <v>1736</v>
      </c>
      <c r="K2883" t="s">
        <v>1730</v>
      </c>
      <c r="L2883" t="s">
        <v>6828</v>
      </c>
      <c r="M2883" t="s">
        <v>3133</v>
      </c>
      <c r="N2883" t="s">
        <v>10</v>
      </c>
      <c r="O2883" t="s">
        <v>54</v>
      </c>
      <c r="P2883" t="s">
        <v>946</v>
      </c>
      <c r="Q2883" t="s">
        <v>2663</v>
      </c>
      <c r="R2883" t="s">
        <v>1729</v>
      </c>
    </row>
    <row r="2884" spans="1:18" x14ac:dyDescent="0.25">
      <c r="A2884" s="28" t="str">
        <f t="shared" si="45"/>
        <v>00391691Hayes Lewis Elementary SchoolPo Box 70YeaddissKY41777</v>
      </c>
      <c r="B2884" s="29" t="s">
        <v>8225</v>
      </c>
      <c r="C2884" t="s">
        <v>3215</v>
      </c>
      <c r="D2884" t="s">
        <v>3944</v>
      </c>
      <c r="E2884" t="s">
        <v>1736</v>
      </c>
      <c r="F2884" t="s">
        <v>4638</v>
      </c>
      <c r="G2884" t="s">
        <v>1866</v>
      </c>
      <c r="H2884" t="s">
        <v>54</v>
      </c>
      <c r="I2884" t="s">
        <v>1867</v>
      </c>
      <c r="J2884" t="s">
        <v>1736</v>
      </c>
      <c r="K2884" t="s">
        <v>1865</v>
      </c>
      <c r="L2884" t="s">
        <v>6828</v>
      </c>
      <c r="M2884" t="s">
        <v>3133</v>
      </c>
      <c r="N2884" t="s">
        <v>10</v>
      </c>
      <c r="O2884" t="s">
        <v>54</v>
      </c>
      <c r="P2884" t="s">
        <v>946</v>
      </c>
      <c r="Q2884" t="s">
        <v>2663</v>
      </c>
      <c r="R2884" t="s">
        <v>1864</v>
      </c>
    </row>
    <row r="2885" spans="1:18" x14ac:dyDescent="0.25">
      <c r="A2885" s="28" t="str">
        <f t="shared" si="45"/>
        <v>00391706Mountain View Elementary SchPo Box 926HydenKY41749</v>
      </c>
      <c r="B2885" s="29" t="s">
        <v>8225</v>
      </c>
      <c r="C2885" t="s">
        <v>3215</v>
      </c>
      <c r="D2885" t="s">
        <v>3984</v>
      </c>
      <c r="E2885" t="s">
        <v>1736</v>
      </c>
      <c r="F2885" t="s">
        <v>4639</v>
      </c>
      <c r="G2885" t="s">
        <v>1870</v>
      </c>
      <c r="H2885" t="s">
        <v>54</v>
      </c>
      <c r="I2885" t="s">
        <v>1871</v>
      </c>
      <c r="J2885" t="s">
        <v>1736</v>
      </c>
      <c r="K2885" t="s">
        <v>1869</v>
      </c>
      <c r="L2885" t="s">
        <v>6828</v>
      </c>
      <c r="M2885" t="s">
        <v>3133</v>
      </c>
      <c r="N2885" t="s">
        <v>10</v>
      </c>
      <c r="O2885" t="s">
        <v>54</v>
      </c>
      <c r="P2885" t="s">
        <v>946</v>
      </c>
      <c r="Q2885" t="s">
        <v>2663</v>
      </c>
      <c r="R2885" t="s">
        <v>1868</v>
      </c>
    </row>
    <row r="2886" spans="1:18" x14ac:dyDescent="0.25">
      <c r="A2886" s="28" t="str">
        <f t="shared" si="45"/>
        <v>00392035Laurel Elementary School116 Laurel School RdVanceburgKY41179</v>
      </c>
      <c r="B2886" s="29" t="s">
        <v>8225</v>
      </c>
      <c r="C2886" t="s">
        <v>3215</v>
      </c>
      <c r="D2886" t="s">
        <v>3962</v>
      </c>
      <c r="E2886" t="s">
        <v>1736</v>
      </c>
      <c r="F2886" t="s">
        <v>4644</v>
      </c>
      <c r="G2886" t="s">
        <v>1908</v>
      </c>
      <c r="H2886" t="s">
        <v>54</v>
      </c>
      <c r="I2886" t="s">
        <v>1909</v>
      </c>
      <c r="J2886" t="s">
        <v>1736</v>
      </c>
      <c r="K2886" t="s">
        <v>1907</v>
      </c>
      <c r="L2886" t="s">
        <v>6828</v>
      </c>
      <c r="M2886" t="s">
        <v>3133</v>
      </c>
      <c r="N2886" t="s">
        <v>10</v>
      </c>
      <c r="O2886" t="s">
        <v>54</v>
      </c>
      <c r="P2886" t="s">
        <v>946</v>
      </c>
      <c r="Q2886" t="s">
        <v>2663</v>
      </c>
      <c r="R2886" t="s">
        <v>1906</v>
      </c>
    </row>
    <row r="2887" spans="1:18" x14ac:dyDescent="0.25">
      <c r="A2887" s="28" t="str">
        <f t="shared" si="45"/>
        <v>00392061Tollesboro Elementary School2431 W Ky 10TollesboroKY41189</v>
      </c>
      <c r="B2887" s="29" t="s">
        <v>8225</v>
      </c>
      <c r="C2887" t="s">
        <v>3215</v>
      </c>
      <c r="D2887" t="s">
        <v>4032</v>
      </c>
      <c r="E2887" t="s">
        <v>1736</v>
      </c>
      <c r="F2887" t="s">
        <v>4645</v>
      </c>
      <c r="G2887" t="s">
        <v>1915</v>
      </c>
      <c r="H2887" t="s">
        <v>54</v>
      </c>
      <c r="I2887" t="s">
        <v>1916</v>
      </c>
      <c r="J2887" t="s">
        <v>1736</v>
      </c>
      <c r="K2887" t="s">
        <v>1914</v>
      </c>
      <c r="L2887" t="s">
        <v>6828</v>
      </c>
      <c r="M2887" t="s">
        <v>3133</v>
      </c>
      <c r="N2887" t="s">
        <v>10</v>
      </c>
      <c r="O2887" t="s">
        <v>54</v>
      </c>
      <c r="P2887" t="s">
        <v>946</v>
      </c>
      <c r="Q2887" t="s">
        <v>2663</v>
      </c>
      <c r="R2887" t="s">
        <v>1913</v>
      </c>
    </row>
    <row r="2888" spans="1:18" x14ac:dyDescent="0.25">
      <c r="A2888" s="28" t="str">
        <f t="shared" si="45"/>
        <v>00394485Nicholas Co Elementary School133 School DrCarlisleKY40311</v>
      </c>
      <c r="B2888" s="29" t="s">
        <v>8225</v>
      </c>
      <c r="C2888" t="s">
        <v>3215</v>
      </c>
      <c r="D2888" t="s">
        <v>3988</v>
      </c>
      <c r="E2888" t="s">
        <v>1736</v>
      </c>
      <c r="F2888" t="s">
        <v>2290</v>
      </c>
      <c r="G2888" t="s">
        <v>2291</v>
      </c>
      <c r="H2888" t="s">
        <v>54</v>
      </c>
      <c r="I2888" t="s">
        <v>2292</v>
      </c>
      <c r="J2888" t="s">
        <v>1736</v>
      </c>
      <c r="K2888" t="s">
        <v>2289</v>
      </c>
      <c r="L2888" t="s">
        <v>6828</v>
      </c>
      <c r="M2888" t="s">
        <v>3133</v>
      </c>
      <c r="N2888" t="s">
        <v>10</v>
      </c>
      <c r="O2888" t="s">
        <v>54</v>
      </c>
      <c r="P2888" t="s">
        <v>946</v>
      </c>
      <c r="Q2888" t="s">
        <v>2663</v>
      </c>
      <c r="R2888" t="s">
        <v>2288</v>
      </c>
    </row>
    <row r="2889" spans="1:18" x14ac:dyDescent="0.25">
      <c r="A2889" s="28" t="str">
        <f t="shared" si="45"/>
        <v>04013918Owen Co Lower ES19625 Highway 22 EOwentonKY40359</v>
      </c>
      <c r="B2889" s="29" t="s">
        <v>8225</v>
      </c>
      <c r="C2889" t="s">
        <v>3215</v>
      </c>
      <c r="D2889" t="s">
        <v>3992</v>
      </c>
      <c r="E2889" t="s">
        <v>1736</v>
      </c>
      <c r="F2889" t="s">
        <v>4921</v>
      </c>
      <c r="G2889" t="s">
        <v>2356</v>
      </c>
      <c r="H2889" t="s">
        <v>54</v>
      </c>
      <c r="I2889" t="s">
        <v>2357</v>
      </c>
      <c r="J2889" t="s">
        <v>1736</v>
      </c>
      <c r="K2889" t="s">
        <v>4920</v>
      </c>
      <c r="L2889" t="s">
        <v>6828</v>
      </c>
      <c r="M2889" t="s">
        <v>3133</v>
      </c>
      <c r="N2889" t="s">
        <v>10</v>
      </c>
      <c r="O2889" t="s">
        <v>54</v>
      </c>
      <c r="P2889" t="s">
        <v>946</v>
      </c>
      <c r="Q2889" t="s">
        <v>2663</v>
      </c>
      <c r="R2889" t="s">
        <v>2354</v>
      </c>
    </row>
    <row r="2890" spans="1:18" x14ac:dyDescent="0.25">
      <c r="A2890" s="28" t="str">
        <f t="shared" si="45"/>
        <v>00394942East Perry Elementary School301 Perry Circle RdHazardKY41701</v>
      </c>
      <c r="B2890" s="29" t="s">
        <v>8225</v>
      </c>
      <c r="C2890" t="s">
        <v>3215</v>
      </c>
      <c r="D2890" t="s">
        <v>3913</v>
      </c>
      <c r="E2890" t="s">
        <v>1736</v>
      </c>
      <c r="F2890" t="s">
        <v>3429</v>
      </c>
      <c r="G2890" t="s">
        <v>1258</v>
      </c>
      <c r="H2890" t="s">
        <v>54</v>
      </c>
      <c r="I2890" t="s">
        <v>1259</v>
      </c>
      <c r="J2890" t="s">
        <v>1736</v>
      </c>
      <c r="K2890" t="s">
        <v>2409</v>
      </c>
      <c r="L2890" t="s">
        <v>6828</v>
      </c>
      <c r="M2890" t="s">
        <v>3133</v>
      </c>
      <c r="N2890" t="s">
        <v>10</v>
      </c>
      <c r="O2890" t="s">
        <v>54</v>
      </c>
      <c r="P2890" t="s">
        <v>946</v>
      </c>
      <c r="Q2890" t="s">
        <v>2663</v>
      </c>
      <c r="R2890" t="s">
        <v>2408</v>
      </c>
    </row>
    <row r="2891" spans="1:18" x14ac:dyDescent="0.25">
      <c r="A2891" s="28" t="str">
        <f t="shared" si="45"/>
        <v>00395013Robinson ESPo Box 308AryKY41701</v>
      </c>
      <c r="B2891" s="29" t="s">
        <v>8225</v>
      </c>
      <c r="C2891" t="s">
        <v>3215</v>
      </c>
      <c r="D2891" t="s">
        <v>4009</v>
      </c>
      <c r="E2891" t="s">
        <v>1736</v>
      </c>
      <c r="F2891" t="s">
        <v>4379</v>
      </c>
      <c r="G2891" t="s">
        <v>3716</v>
      </c>
      <c r="H2891" t="s">
        <v>54</v>
      </c>
      <c r="I2891" t="s">
        <v>1259</v>
      </c>
      <c r="J2891" t="s">
        <v>1736</v>
      </c>
      <c r="K2891" t="s">
        <v>4974</v>
      </c>
      <c r="L2891" t="s">
        <v>6828</v>
      </c>
      <c r="M2891" t="s">
        <v>3133</v>
      </c>
      <c r="N2891" t="s">
        <v>10</v>
      </c>
      <c r="O2891" t="s">
        <v>54</v>
      </c>
      <c r="P2891" t="s">
        <v>946</v>
      </c>
      <c r="Q2891" t="s">
        <v>2663</v>
      </c>
      <c r="R2891" t="s">
        <v>2418</v>
      </c>
    </row>
    <row r="2892" spans="1:18" x14ac:dyDescent="0.25">
      <c r="A2892" s="28" t="str">
        <f t="shared" si="45"/>
        <v>00395142Blackberry Elementary School40 Big Blue Springs RdRansomKY41558</v>
      </c>
      <c r="B2892" s="29" t="s">
        <v>8225</v>
      </c>
      <c r="C2892" t="s">
        <v>3215</v>
      </c>
      <c r="D2892" t="s">
        <v>3881</v>
      </c>
      <c r="E2892" t="s">
        <v>1736</v>
      </c>
      <c r="F2892" t="s">
        <v>2435</v>
      </c>
      <c r="G2892" t="s">
        <v>2436</v>
      </c>
      <c r="H2892" t="s">
        <v>54</v>
      </c>
      <c r="I2892" t="s">
        <v>2437</v>
      </c>
      <c r="J2892" t="s">
        <v>1736</v>
      </c>
      <c r="K2892" t="s">
        <v>2434</v>
      </c>
      <c r="L2892" t="s">
        <v>6828</v>
      </c>
      <c r="M2892" t="s">
        <v>3133</v>
      </c>
      <c r="N2892" t="s">
        <v>10</v>
      </c>
      <c r="O2892" t="s">
        <v>54</v>
      </c>
      <c r="P2892" t="s">
        <v>946</v>
      </c>
      <c r="Q2892" t="s">
        <v>2663</v>
      </c>
      <c r="R2892" t="s">
        <v>2433</v>
      </c>
    </row>
    <row r="2893" spans="1:18" x14ac:dyDescent="0.25">
      <c r="A2893" s="28" t="str">
        <f t="shared" si="45"/>
        <v>00395336Phelps Elementary SchoolPo Box 529PhelpsKY41553</v>
      </c>
      <c r="B2893" s="29" t="s">
        <v>8225</v>
      </c>
      <c r="C2893" t="s">
        <v>3215</v>
      </c>
      <c r="D2893" t="s">
        <v>3999</v>
      </c>
      <c r="E2893" t="s">
        <v>1736</v>
      </c>
      <c r="F2893" t="s">
        <v>4998</v>
      </c>
      <c r="G2893" t="s">
        <v>2469</v>
      </c>
      <c r="H2893" t="s">
        <v>54</v>
      </c>
      <c r="I2893" t="s">
        <v>2470</v>
      </c>
      <c r="J2893" t="s">
        <v>1736</v>
      </c>
      <c r="K2893" t="s">
        <v>2468</v>
      </c>
      <c r="L2893" t="s">
        <v>6828</v>
      </c>
      <c r="M2893" t="s">
        <v>3133</v>
      </c>
      <c r="N2893" t="s">
        <v>10</v>
      </c>
      <c r="O2893" t="s">
        <v>54</v>
      </c>
      <c r="P2893" t="s">
        <v>946</v>
      </c>
      <c r="Q2893" t="s">
        <v>2663</v>
      </c>
      <c r="R2893" t="s">
        <v>2467</v>
      </c>
    </row>
    <row r="2894" spans="1:18" x14ac:dyDescent="0.25">
      <c r="A2894" s="28" t="str">
        <f t="shared" si="45"/>
        <v>00395415Valley ES163 Douglas ParkPikevilleKY41572</v>
      </c>
      <c r="B2894" s="29" t="s">
        <v>8225</v>
      </c>
      <c r="C2894" t="s">
        <v>3215</v>
      </c>
      <c r="D2894" t="s">
        <v>4036</v>
      </c>
      <c r="E2894" t="s">
        <v>1736</v>
      </c>
      <c r="F2894" t="s">
        <v>5002</v>
      </c>
      <c r="G2894" t="s">
        <v>2455</v>
      </c>
      <c r="H2894" t="s">
        <v>54</v>
      </c>
      <c r="I2894" t="s">
        <v>2477</v>
      </c>
      <c r="J2894" t="s">
        <v>1736</v>
      </c>
      <c r="K2894" t="s">
        <v>5001</v>
      </c>
      <c r="L2894" t="s">
        <v>6828</v>
      </c>
      <c r="M2894" t="s">
        <v>3133</v>
      </c>
      <c r="N2894" t="s">
        <v>10</v>
      </c>
      <c r="O2894" t="s">
        <v>54</v>
      </c>
      <c r="P2894" t="s">
        <v>946</v>
      </c>
      <c r="Q2894" t="s">
        <v>2663</v>
      </c>
      <c r="R2894" t="s">
        <v>2475</v>
      </c>
    </row>
    <row r="2895" spans="1:18" x14ac:dyDescent="0.25">
      <c r="A2895" s="28" t="str">
        <f t="shared" si="45"/>
        <v>00395506Stanton Elementary SchoolPo Box 367StantonKY40380</v>
      </c>
      <c r="B2895" s="29" t="s">
        <v>8225</v>
      </c>
      <c r="C2895" t="s">
        <v>3215</v>
      </c>
      <c r="D2895" t="s">
        <v>4027</v>
      </c>
      <c r="E2895" t="s">
        <v>1736</v>
      </c>
      <c r="F2895" t="s">
        <v>5015</v>
      </c>
      <c r="G2895" t="s">
        <v>2492</v>
      </c>
      <c r="H2895" t="s">
        <v>54</v>
      </c>
      <c r="I2895" t="s">
        <v>2493</v>
      </c>
      <c r="J2895" t="s">
        <v>1736</v>
      </c>
      <c r="K2895" t="s">
        <v>2500</v>
      </c>
      <c r="L2895" t="s">
        <v>6828</v>
      </c>
      <c r="M2895" t="s">
        <v>3133</v>
      </c>
      <c r="N2895" t="s">
        <v>10</v>
      </c>
      <c r="O2895" t="s">
        <v>54</v>
      </c>
      <c r="P2895" t="s">
        <v>946</v>
      </c>
      <c r="Q2895" t="s">
        <v>2663</v>
      </c>
      <c r="R2895" t="s">
        <v>2499</v>
      </c>
    </row>
    <row r="2896" spans="1:18" x14ac:dyDescent="0.25">
      <c r="A2896" s="28" t="str">
        <f t="shared" si="45"/>
        <v>11435555RSP Northern KY Learning Acad5516 E Alexandria PikeCold SpringKY41076</v>
      </c>
      <c r="B2896" s="29" t="s">
        <v>8225</v>
      </c>
      <c r="C2896" t="s">
        <v>3215</v>
      </c>
      <c r="D2896" t="s">
        <v>4012</v>
      </c>
      <c r="E2896" t="s">
        <v>1736</v>
      </c>
      <c r="F2896" t="s">
        <v>2576</v>
      </c>
      <c r="G2896" t="s">
        <v>443</v>
      </c>
      <c r="H2896" t="s">
        <v>54</v>
      </c>
      <c r="I2896" t="s">
        <v>444</v>
      </c>
      <c r="J2896" t="s">
        <v>1736</v>
      </c>
      <c r="K2896" t="s">
        <v>5060</v>
      </c>
      <c r="L2896" t="s">
        <v>6828</v>
      </c>
      <c r="M2896" t="s">
        <v>3133</v>
      </c>
      <c r="N2896" t="s">
        <v>10</v>
      </c>
      <c r="O2896" t="s">
        <v>54</v>
      </c>
      <c r="P2896" t="s">
        <v>946</v>
      </c>
      <c r="Q2896" t="s">
        <v>2663</v>
      </c>
      <c r="R2896" t="s">
        <v>2575</v>
      </c>
    </row>
    <row r="2897" spans="1:18" x14ac:dyDescent="0.25">
      <c r="A2897" s="28" t="str">
        <f t="shared" si="45"/>
        <v>00381141Southgate Public School6 William F Blatt StSouthgateKY41071</v>
      </c>
      <c r="B2897" s="29" t="s">
        <v>8225</v>
      </c>
      <c r="C2897" t="s">
        <v>3215</v>
      </c>
      <c r="D2897" t="s">
        <v>4025</v>
      </c>
      <c r="E2897" t="s">
        <v>1736</v>
      </c>
      <c r="F2897" t="s">
        <v>2674</v>
      </c>
      <c r="G2897" t="s">
        <v>2675</v>
      </c>
      <c r="H2897" t="s">
        <v>54</v>
      </c>
      <c r="I2897" t="s">
        <v>2285</v>
      </c>
      <c r="J2897" t="s">
        <v>1736</v>
      </c>
      <c r="K2897" t="s">
        <v>2673</v>
      </c>
      <c r="L2897" t="s">
        <v>6828</v>
      </c>
      <c r="M2897" t="s">
        <v>3133</v>
      </c>
      <c r="N2897" t="s">
        <v>10</v>
      </c>
      <c r="O2897" t="s">
        <v>54</v>
      </c>
      <c r="P2897" t="s">
        <v>946</v>
      </c>
      <c r="Q2897" t="s">
        <v>2663</v>
      </c>
      <c r="R2897" t="s">
        <v>2672</v>
      </c>
    </row>
    <row r="2898" spans="1:18" x14ac:dyDescent="0.25">
      <c r="A2898" s="28" t="str">
        <f t="shared" si="45"/>
        <v>04921121Rivendell Psyc Hospital School1035 Porter PikeBowling GreenKY42103</v>
      </c>
      <c r="B2898" s="29" t="s">
        <v>8225</v>
      </c>
      <c r="C2898" t="s">
        <v>3215</v>
      </c>
      <c r="D2898" t="s">
        <v>4007</v>
      </c>
      <c r="E2898" t="s">
        <v>1736</v>
      </c>
      <c r="F2898" t="s">
        <v>2780</v>
      </c>
      <c r="G2898" t="s">
        <v>267</v>
      </c>
      <c r="H2898" t="s">
        <v>54</v>
      </c>
      <c r="I2898" t="s">
        <v>275</v>
      </c>
      <c r="J2898" t="s">
        <v>1736</v>
      </c>
      <c r="K2898" t="s">
        <v>2779</v>
      </c>
      <c r="L2898" t="s">
        <v>6828</v>
      </c>
      <c r="M2898" t="s">
        <v>3133</v>
      </c>
      <c r="N2898" t="s">
        <v>10</v>
      </c>
      <c r="O2898" t="s">
        <v>54</v>
      </c>
      <c r="P2898" t="s">
        <v>946</v>
      </c>
      <c r="Q2898" t="s">
        <v>2663</v>
      </c>
      <c r="R2898" t="s">
        <v>2778</v>
      </c>
    </row>
    <row r="2899" spans="1:18" x14ac:dyDescent="0.25">
      <c r="A2899" s="28" t="str">
        <f t="shared" si="45"/>
        <v>00397023Washington Co ES601 Lincoln Park RdSpringfieldKY40069</v>
      </c>
      <c r="B2899" s="29" t="s">
        <v>8225</v>
      </c>
      <c r="C2899" t="s">
        <v>3215</v>
      </c>
      <c r="D2899" t="s">
        <v>4041</v>
      </c>
      <c r="E2899" t="s">
        <v>1736</v>
      </c>
      <c r="F2899" t="s">
        <v>2796</v>
      </c>
      <c r="G2899" t="s">
        <v>2797</v>
      </c>
      <c r="H2899" t="s">
        <v>54</v>
      </c>
      <c r="I2899" t="s">
        <v>2798</v>
      </c>
      <c r="J2899" t="s">
        <v>1736</v>
      </c>
      <c r="K2899" t="s">
        <v>5230</v>
      </c>
      <c r="L2899" t="s">
        <v>6828</v>
      </c>
      <c r="M2899" t="s">
        <v>3133</v>
      </c>
      <c r="N2899" t="s">
        <v>10</v>
      </c>
      <c r="O2899" t="s">
        <v>54</v>
      </c>
      <c r="P2899" t="s">
        <v>946</v>
      </c>
      <c r="Q2899" t="s">
        <v>2663</v>
      </c>
      <c r="R2899" t="s">
        <v>2795</v>
      </c>
    </row>
    <row r="2900" spans="1:18" x14ac:dyDescent="0.25">
      <c r="A2900" s="28" t="str">
        <f t="shared" si="45"/>
        <v>00397516Red River Valley ESPo Box 219Hazel GreenKY41332</v>
      </c>
      <c r="B2900" s="29" t="s">
        <v>8225</v>
      </c>
      <c r="C2900" t="s">
        <v>3215</v>
      </c>
      <c r="D2900" t="s">
        <v>4006</v>
      </c>
      <c r="E2900" t="s">
        <v>1736</v>
      </c>
      <c r="F2900" t="s">
        <v>5279</v>
      </c>
      <c r="G2900" t="s">
        <v>2869</v>
      </c>
      <c r="H2900" t="s">
        <v>54</v>
      </c>
      <c r="I2900" t="s">
        <v>2870</v>
      </c>
      <c r="J2900" t="s">
        <v>1736</v>
      </c>
      <c r="K2900" t="s">
        <v>5278</v>
      </c>
      <c r="L2900" t="s">
        <v>6828</v>
      </c>
      <c r="M2900" t="s">
        <v>3133</v>
      </c>
      <c r="N2900" t="s">
        <v>10</v>
      </c>
      <c r="O2900" t="s">
        <v>54</v>
      </c>
      <c r="P2900" t="s">
        <v>946</v>
      </c>
      <c r="Q2900" t="s">
        <v>2663</v>
      </c>
      <c r="R2900" t="s">
        <v>2868</v>
      </c>
    </row>
    <row r="2901" spans="1:18" x14ac:dyDescent="0.25">
      <c r="A2901" s="28" t="str">
        <f t="shared" si="45"/>
        <v>00378534Adair Co School District1204 Greensburg StColumbiaKY42728</v>
      </c>
      <c r="B2901" s="29" t="s">
        <v>8225</v>
      </c>
      <c r="C2901" t="s">
        <v>3215</v>
      </c>
      <c r="D2901" t="s">
        <v>3866</v>
      </c>
      <c r="E2901" t="s">
        <v>1736</v>
      </c>
      <c r="F2901" t="s">
        <v>3064</v>
      </c>
      <c r="G2901" t="s">
        <v>53</v>
      </c>
      <c r="H2901" t="s">
        <v>54</v>
      </c>
      <c r="I2901" t="s">
        <v>55</v>
      </c>
      <c r="J2901" t="s">
        <v>1736</v>
      </c>
      <c r="K2901" t="s">
        <v>49</v>
      </c>
      <c r="L2901" t="s">
        <v>6828</v>
      </c>
      <c r="M2901" t="s">
        <v>3133</v>
      </c>
      <c r="N2901" t="s">
        <v>10</v>
      </c>
      <c r="O2901" t="s">
        <v>54</v>
      </c>
      <c r="P2901" t="s">
        <v>946</v>
      </c>
      <c r="Q2901" t="s">
        <v>2663</v>
      </c>
      <c r="R2901" t="s">
        <v>48</v>
      </c>
    </row>
    <row r="2902" spans="1:18" x14ac:dyDescent="0.25">
      <c r="A2902" s="28" t="str">
        <f t="shared" si="45"/>
        <v>00386414Anchorage Ind School District11400 Ridge RdAnchorageKY40223</v>
      </c>
      <c r="B2902" s="29" t="s">
        <v>8225</v>
      </c>
      <c r="C2902" t="s">
        <v>3215</v>
      </c>
      <c r="D2902" t="s">
        <v>3867</v>
      </c>
      <c r="E2902" t="s">
        <v>1736</v>
      </c>
      <c r="F2902" t="s">
        <v>67</v>
      </c>
      <c r="G2902" t="s">
        <v>68</v>
      </c>
      <c r="H2902" t="s">
        <v>54</v>
      </c>
      <c r="I2902" t="s">
        <v>69</v>
      </c>
      <c r="J2902" t="s">
        <v>1736</v>
      </c>
      <c r="K2902" t="s">
        <v>64</v>
      </c>
      <c r="L2902" t="s">
        <v>6828</v>
      </c>
      <c r="M2902" t="s">
        <v>3133</v>
      </c>
      <c r="N2902" t="s">
        <v>10</v>
      </c>
      <c r="O2902" t="s">
        <v>54</v>
      </c>
      <c r="P2902" t="s">
        <v>946</v>
      </c>
      <c r="Q2902" t="s">
        <v>2663</v>
      </c>
      <c r="R2902" t="s">
        <v>63</v>
      </c>
    </row>
    <row r="2903" spans="1:18" x14ac:dyDescent="0.25">
      <c r="A2903" s="28" t="str">
        <f t="shared" si="45"/>
        <v>00378687Anderson Co School District1160 Bypass NLawrenceburgKY40342</v>
      </c>
      <c r="B2903" s="29" t="s">
        <v>8225</v>
      </c>
      <c r="C2903" t="s">
        <v>3215</v>
      </c>
      <c r="D2903" t="s">
        <v>3869</v>
      </c>
      <c r="E2903" t="s">
        <v>1736</v>
      </c>
      <c r="F2903" t="s">
        <v>3066</v>
      </c>
      <c r="G2903" t="s">
        <v>75</v>
      </c>
      <c r="H2903" t="s">
        <v>54</v>
      </c>
      <c r="I2903" t="s">
        <v>76</v>
      </c>
      <c r="J2903" t="s">
        <v>1736</v>
      </c>
      <c r="K2903" t="s">
        <v>71</v>
      </c>
      <c r="L2903" t="s">
        <v>6828</v>
      </c>
      <c r="M2903" t="s">
        <v>3133</v>
      </c>
      <c r="N2903" t="s">
        <v>10</v>
      </c>
      <c r="O2903" t="s">
        <v>54</v>
      </c>
      <c r="P2903" t="s">
        <v>946</v>
      </c>
      <c r="Q2903" t="s">
        <v>2663</v>
      </c>
      <c r="R2903" t="s">
        <v>70</v>
      </c>
    </row>
    <row r="2904" spans="1:18" x14ac:dyDescent="0.25">
      <c r="A2904" s="28" t="str">
        <f t="shared" si="45"/>
        <v>00379693Ashland Ind School DistPo Box 3000AshlandKY41101</v>
      </c>
      <c r="B2904" s="29" t="s">
        <v>8225</v>
      </c>
      <c r="C2904" t="s">
        <v>3215</v>
      </c>
      <c r="D2904" t="s">
        <v>3871</v>
      </c>
      <c r="E2904" t="s">
        <v>1736</v>
      </c>
      <c r="F2904" t="s">
        <v>5290</v>
      </c>
      <c r="G2904" t="s">
        <v>84</v>
      </c>
      <c r="H2904" t="s">
        <v>54</v>
      </c>
      <c r="I2904" t="s">
        <v>85</v>
      </c>
      <c r="J2904" t="s">
        <v>1736</v>
      </c>
      <c r="K2904" t="s">
        <v>80</v>
      </c>
      <c r="L2904" t="s">
        <v>6828</v>
      </c>
      <c r="M2904" t="s">
        <v>3133</v>
      </c>
      <c r="N2904" t="s">
        <v>10</v>
      </c>
      <c r="O2904" t="s">
        <v>54</v>
      </c>
      <c r="P2904" t="s">
        <v>946</v>
      </c>
      <c r="Q2904" t="s">
        <v>2663</v>
      </c>
      <c r="R2904" t="s">
        <v>79</v>
      </c>
    </row>
    <row r="2905" spans="1:18" x14ac:dyDescent="0.25">
      <c r="A2905" s="28" t="str">
        <f t="shared" si="45"/>
        <v>00380147Augusta Ind School District307 Bracken StAugustaKY41002</v>
      </c>
      <c r="B2905" s="29" t="s">
        <v>8225</v>
      </c>
      <c r="C2905" t="s">
        <v>3215</v>
      </c>
      <c r="D2905" t="s">
        <v>3872</v>
      </c>
      <c r="E2905" t="s">
        <v>1736</v>
      </c>
      <c r="F2905" t="s">
        <v>3068</v>
      </c>
      <c r="G2905" t="s">
        <v>104</v>
      </c>
      <c r="H2905" t="s">
        <v>54</v>
      </c>
      <c r="I2905" t="s">
        <v>105</v>
      </c>
      <c r="J2905" t="s">
        <v>1736</v>
      </c>
      <c r="K2905" t="s">
        <v>100</v>
      </c>
      <c r="L2905" t="s">
        <v>6828</v>
      </c>
      <c r="M2905" t="s">
        <v>3133</v>
      </c>
      <c r="N2905" t="s">
        <v>10</v>
      </c>
      <c r="O2905" t="s">
        <v>54</v>
      </c>
      <c r="P2905" t="s">
        <v>946</v>
      </c>
      <c r="Q2905" t="s">
        <v>2663</v>
      </c>
      <c r="R2905" t="s">
        <v>99</v>
      </c>
    </row>
    <row r="2906" spans="1:18" x14ac:dyDescent="0.25">
      <c r="A2906" s="28" t="str">
        <f t="shared" si="45"/>
        <v>00378778Ballard Co School District3465 Paducah RdBarlowKY42024</v>
      </c>
      <c r="B2906" s="29" t="s">
        <v>8225</v>
      </c>
      <c r="C2906" t="s">
        <v>3215</v>
      </c>
      <c r="D2906" t="s">
        <v>3873</v>
      </c>
      <c r="E2906" t="s">
        <v>1736</v>
      </c>
      <c r="F2906" t="s">
        <v>3069</v>
      </c>
      <c r="G2906" t="s">
        <v>111</v>
      </c>
      <c r="H2906" t="s">
        <v>54</v>
      </c>
      <c r="I2906" t="s">
        <v>112</v>
      </c>
      <c r="J2906" t="s">
        <v>1736</v>
      </c>
      <c r="K2906" t="s">
        <v>107</v>
      </c>
      <c r="L2906" t="s">
        <v>6828</v>
      </c>
      <c r="M2906" t="s">
        <v>3133</v>
      </c>
      <c r="N2906" t="s">
        <v>10</v>
      </c>
      <c r="O2906" t="s">
        <v>54</v>
      </c>
      <c r="P2906" t="s">
        <v>946</v>
      </c>
      <c r="Q2906" t="s">
        <v>2663</v>
      </c>
      <c r="R2906" t="s">
        <v>106</v>
      </c>
    </row>
    <row r="2907" spans="1:18" x14ac:dyDescent="0.25">
      <c r="A2907" s="28" t="str">
        <f t="shared" si="45"/>
        <v>00391005Barbourville Ind School DistPo Box 520BarbourvilleKY40906</v>
      </c>
      <c r="B2907" s="29" t="s">
        <v>8225</v>
      </c>
      <c r="C2907" t="s">
        <v>3215</v>
      </c>
      <c r="D2907" t="s">
        <v>3874</v>
      </c>
      <c r="E2907" t="s">
        <v>1736</v>
      </c>
      <c r="F2907" t="s">
        <v>4089</v>
      </c>
      <c r="G2907" t="s">
        <v>116</v>
      </c>
      <c r="H2907" t="s">
        <v>54</v>
      </c>
      <c r="I2907" t="s">
        <v>117</v>
      </c>
      <c r="J2907" t="s">
        <v>1736</v>
      </c>
      <c r="K2907" t="s">
        <v>114</v>
      </c>
      <c r="L2907" t="s">
        <v>6828</v>
      </c>
      <c r="M2907" t="s">
        <v>3133</v>
      </c>
      <c r="N2907" t="s">
        <v>10</v>
      </c>
      <c r="O2907" t="s">
        <v>54</v>
      </c>
      <c r="P2907" t="s">
        <v>946</v>
      </c>
      <c r="Q2907" t="s">
        <v>2663</v>
      </c>
      <c r="R2907" t="s">
        <v>113</v>
      </c>
    </row>
    <row r="2908" spans="1:18" x14ac:dyDescent="0.25">
      <c r="A2908" s="28" t="str">
        <f t="shared" si="45"/>
        <v>00378857Barren Co School District202 W Washington StGlasgowKY42141</v>
      </c>
      <c r="B2908" s="29" t="s">
        <v>8225</v>
      </c>
      <c r="C2908" t="s">
        <v>3215</v>
      </c>
      <c r="D2908" t="s">
        <v>3876</v>
      </c>
      <c r="E2908" t="s">
        <v>1736</v>
      </c>
      <c r="F2908" t="s">
        <v>3071</v>
      </c>
      <c r="G2908" t="s">
        <v>134</v>
      </c>
      <c r="H2908" t="s">
        <v>54</v>
      </c>
      <c r="I2908" t="s">
        <v>135</v>
      </c>
      <c r="J2908" t="s">
        <v>1736</v>
      </c>
      <c r="K2908" t="s">
        <v>125</v>
      </c>
      <c r="L2908" t="s">
        <v>6828</v>
      </c>
      <c r="M2908" t="s">
        <v>3133</v>
      </c>
      <c r="N2908" t="s">
        <v>10</v>
      </c>
      <c r="O2908" t="s">
        <v>54</v>
      </c>
      <c r="P2908" t="s">
        <v>946</v>
      </c>
      <c r="Q2908" t="s">
        <v>2663</v>
      </c>
      <c r="R2908" t="s">
        <v>124</v>
      </c>
    </row>
    <row r="2909" spans="1:18" x14ac:dyDescent="0.25">
      <c r="A2909" s="28" t="str">
        <f t="shared" si="45"/>
        <v>00379057Bath Co School District405 W Main StOwingsvilleKY40360</v>
      </c>
      <c r="B2909" s="29" t="s">
        <v>8225</v>
      </c>
      <c r="C2909" t="s">
        <v>3215</v>
      </c>
      <c r="D2909" t="s">
        <v>3878</v>
      </c>
      <c r="E2909" t="s">
        <v>1736</v>
      </c>
      <c r="F2909" t="s">
        <v>3072</v>
      </c>
      <c r="G2909" t="s">
        <v>158</v>
      </c>
      <c r="H2909" t="s">
        <v>54</v>
      </c>
      <c r="I2909" t="s">
        <v>159</v>
      </c>
      <c r="J2909" t="s">
        <v>1736</v>
      </c>
      <c r="K2909" t="s">
        <v>154</v>
      </c>
      <c r="L2909" t="s">
        <v>6828</v>
      </c>
      <c r="M2909" t="s">
        <v>3133</v>
      </c>
      <c r="N2909" t="s">
        <v>10</v>
      </c>
      <c r="O2909" t="s">
        <v>54</v>
      </c>
      <c r="P2909" t="s">
        <v>946</v>
      </c>
      <c r="Q2909" t="s">
        <v>2663</v>
      </c>
      <c r="R2909" t="s">
        <v>153</v>
      </c>
    </row>
    <row r="2910" spans="1:18" x14ac:dyDescent="0.25">
      <c r="A2910" s="28" t="str">
        <f t="shared" si="45"/>
        <v>00379100Bell Co School DistrictPo Box 340PinevilleKY40977</v>
      </c>
      <c r="B2910" s="29" t="s">
        <v>8225</v>
      </c>
      <c r="C2910" t="s">
        <v>3215</v>
      </c>
      <c r="D2910" t="s">
        <v>3879</v>
      </c>
      <c r="E2910" t="s">
        <v>1736</v>
      </c>
      <c r="F2910" t="s">
        <v>5292</v>
      </c>
      <c r="G2910" t="s">
        <v>173</v>
      </c>
      <c r="H2910" t="s">
        <v>54</v>
      </c>
      <c r="I2910" t="s">
        <v>174</v>
      </c>
      <c r="J2910" t="s">
        <v>1736</v>
      </c>
      <c r="K2910" t="s">
        <v>170</v>
      </c>
      <c r="L2910" t="s">
        <v>6828</v>
      </c>
      <c r="M2910" t="s">
        <v>3133</v>
      </c>
      <c r="N2910" t="s">
        <v>10</v>
      </c>
      <c r="O2910" t="s">
        <v>54</v>
      </c>
      <c r="P2910" t="s">
        <v>946</v>
      </c>
      <c r="Q2910" t="s">
        <v>2663</v>
      </c>
      <c r="R2910" t="s">
        <v>169</v>
      </c>
    </row>
    <row r="2911" spans="1:18" x14ac:dyDescent="0.25">
      <c r="A2911" s="28" t="str">
        <f t="shared" si="45"/>
        <v>00380824Bellevue Ind School District219 Center StBellevueKY41073</v>
      </c>
      <c r="B2911" s="29" t="s">
        <v>8225</v>
      </c>
      <c r="C2911" t="s">
        <v>3215</v>
      </c>
      <c r="D2911" t="s">
        <v>3880</v>
      </c>
      <c r="E2911" t="s">
        <v>1736</v>
      </c>
      <c r="F2911" t="s">
        <v>3074</v>
      </c>
      <c r="G2911" t="s">
        <v>201</v>
      </c>
      <c r="H2911" t="s">
        <v>54</v>
      </c>
      <c r="I2911" t="s">
        <v>202</v>
      </c>
      <c r="J2911" t="s">
        <v>1736</v>
      </c>
      <c r="K2911" t="s">
        <v>197</v>
      </c>
      <c r="L2911" t="s">
        <v>6828</v>
      </c>
      <c r="M2911" t="s">
        <v>3133</v>
      </c>
      <c r="N2911" t="s">
        <v>10</v>
      </c>
      <c r="O2911" t="s">
        <v>54</v>
      </c>
      <c r="P2911" t="s">
        <v>946</v>
      </c>
      <c r="Q2911" t="s">
        <v>2663</v>
      </c>
      <c r="R2911" t="s">
        <v>196</v>
      </c>
    </row>
    <row r="2912" spans="1:18" x14ac:dyDescent="0.25">
      <c r="A2912" s="28" t="str">
        <f t="shared" si="45"/>
        <v>00396756Bowling Green Ind School Dist1211 Center StBowling GreenKY42101</v>
      </c>
      <c r="B2912" s="29" t="s">
        <v>8225</v>
      </c>
      <c r="C2912" t="s">
        <v>3215</v>
      </c>
      <c r="D2912" t="s">
        <v>3882</v>
      </c>
      <c r="E2912" t="s">
        <v>1736</v>
      </c>
      <c r="F2912" t="s">
        <v>3077</v>
      </c>
      <c r="G2912" t="s">
        <v>267</v>
      </c>
      <c r="H2912" t="s">
        <v>54</v>
      </c>
      <c r="I2912" t="s">
        <v>268</v>
      </c>
      <c r="J2912" t="s">
        <v>1736</v>
      </c>
      <c r="K2912" t="s">
        <v>263</v>
      </c>
      <c r="L2912" t="s">
        <v>6828</v>
      </c>
      <c r="M2912" t="s">
        <v>3133</v>
      </c>
      <c r="N2912" t="s">
        <v>10</v>
      </c>
      <c r="O2912" t="s">
        <v>54</v>
      </c>
      <c r="P2912" t="s">
        <v>946</v>
      </c>
      <c r="Q2912" t="s">
        <v>2663</v>
      </c>
      <c r="R2912" t="s">
        <v>262</v>
      </c>
    </row>
    <row r="2913" spans="1:18" x14ac:dyDescent="0.25">
      <c r="A2913" s="28" t="str">
        <f t="shared" si="45"/>
        <v>00379825Boyd Co Public School District1104 Bob McCullough DrAshlandKY41102</v>
      </c>
      <c r="B2913" s="29" t="s">
        <v>8225</v>
      </c>
      <c r="C2913" t="s">
        <v>3215</v>
      </c>
      <c r="D2913" t="s">
        <v>3883</v>
      </c>
      <c r="E2913" t="s">
        <v>1736</v>
      </c>
      <c r="F2913" t="s">
        <v>3078</v>
      </c>
      <c r="G2913" t="s">
        <v>84</v>
      </c>
      <c r="H2913" t="s">
        <v>54</v>
      </c>
      <c r="I2913" t="s">
        <v>98</v>
      </c>
      <c r="J2913" t="s">
        <v>1736</v>
      </c>
      <c r="K2913" t="s">
        <v>283</v>
      </c>
      <c r="L2913" t="s">
        <v>6828</v>
      </c>
      <c r="M2913" t="s">
        <v>3133</v>
      </c>
      <c r="N2913" t="s">
        <v>10</v>
      </c>
      <c r="O2913" t="s">
        <v>54</v>
      </c>
      <c r="P2913" t="s">
        <v>946</v>
      </c>
      <c r="Q2913" t="s">
        <v>2663</v>
      </c>
      <c r="R2913" t="s">
        <v>282</v>
      </c>
    </row>
    <row r="2914" spans="1:18" x14ac:dyDescent="0.25">
      <c r="A2914" s="28" t="str">
        <f t="shared" si="45"/>
        <v>00380032Boyle County School District101 Citation Dr Ste CDanvilleKY40422</v>
      </c>
      <c r="B2914" s="29" t="s">
        <v>8225</v>
      </c>
      <c r="C2914" t="s">
        <v>3215</v>
      </c>
      <c r="D2914" t="s">
        <v>3884</v>
      </c>
      <c r="E2914" t="s">
        <v>1736</v>
      </c>
      <c r="F2914" t="s">
        <v>3079</v>
      </c>
      <c r="G2914" t="s">
        <v>312</v>
      </c>
      <c r="H2914" t="s">
        <v>54</v>
      </c>
      <c r="I2914" t="s">
        <v>313</v>
      </c>
      <c r="J2914" t="s">
        <v>1736</v>
      </c>
      <c r="K2914" t="s">
        <v>3550</v>
      </c>
      <c r="L2914" t="s">
        <v>6828</v>
      </c>
      <c r="M2914" t="s">
        <v>3133</v>
      </c>
      <c r="N2914" t="s">
        <v>10</v>
      </c>
      <c r="O2914" t="s">
        <v>54</v>
      </c>
      <c r="P2914" t="s">
        <v>946</v>
      </c>
      <c r="Q2914" t="s">
        <v>2663</v>
      </c>
      <c r="R2914" t="s">
        <v>298</v>
      </c>
    </row>
    <row r="2915" spans="1:18" x14ac:dyDescent="0.25">
      <c r="A2915" s="28" t="str">
        <f t="shared" si="45"/>
        <v>00380161Bracken Co School District348 W Miami StBrooksvilleKY41004</v>
      </c>
      <c r="B2915" s="29" t="s">
        <v>8225</v>
      </c>
      <c r="C2915" t="s">
        <v>3215</v>
      </c>
      <c r="D2915" t="s">
        <v>3885</v>
      </c>
      <c r="E2915" t="s">
        <v>1736</v>
      </c>
      <c r="F2915" t="s">
        <v>3080</v>
      </c>
      <c r="G2915" t="s">
        <v>319</v>
      </c>
      <c r="H2915" t="s">
        <v>54</v>
      </c>
      <c r="I2915" t="s">
        <v>320</v>
      </c>
      <c r="J2915" t="s">
        <v>1736</v>
      </c>
      <c r="K2915" t="s">
        <v>315</v>
      </c>
      <c r="L2915" t="s">
        <v>6828</v>
      </c>
      <c r="M2915" t="s">
        <v>3133</v>
      </c>
      <c r="N2915" t="s">
        <v>10</v>
      </c>
      <c r="O2915" t="s">
        <v>54</v>
      </c>
      <c r="P2915" t="s">
        <v>946</v>
      </c>
      <c r="Q2915" t="s">
        <v>2663</v>
      </c>
      <c r="R2915" t="s">
        <v>314</v>
      </c>
    </row>
    <row r="2916" spans="1:18" x14ac:dyDescent="0.25">
      <c r="A2916" s="28" t="str">
        <f t="shared" si="45"/>
        <v>00380214Breathitt Co School DistrictPo Box 750JacksonKY41339</v>
      </c>
      <c r="B2916" s="29" t="s">
        <v>8225</v>
      </c>
      <c r="C2916" t="s">
        <v>3215</v>
      </c>
      <c r="D2916" t="s">
        <v>3886</v>
      </c>
      <c r="E2916" t="s">
        <v>1736</v>
      </c>
      <c r="F2916" t="s">
        <v>5293</v>
      </c>
      <c r="G2916" t="s">
        <v>329</v>
      </c>
      <c r="H2916" t="s">
        <v>54</v>
      </c>
      <c r="I2916" t="s">
        <v>330</v>
      </c>
      <c r="J2916" t="s">
        <v>1736</v>
      </c>
      <c r="K2916" t="s">
        <v>322</v>
      </c>
      <c r="L2916" t="s">
        <v>6828</v>
      </c>
      <c r="M2916" t="s">
        <v>3133</v>
      </c>
      <c r="N2916" t="s">
        <v>10</v>
      </c>
      <c r="O2916" t="s">
        <v>54</v>
      </c>
      <c r="P2916" t="s">
        <v>946</v>
      </c>
      <c r="Q2916" t="s">
        <v>2663</v>
      </c>
      <c r="R2916" t="s">
        <v>321</v>
      </c>
    </row>
    <row r="2917" spans="1:18" x14ac:dyDescent="0.25">
      <c r="A2917" s="28" t="str">
        <f t="shared" si="45"/>
        <v>00380458Bullitt Co Public School Dist1040 Highway 44 EShepherdsvlleKY40165</v>
      </c>
      <c r="B2917" s="29" t="s">
        <v>8225</v>
      </c>
      <c r="C2917" t="s">
        <v>3215</v>
      </c>
      <c r="D2917" t="s">
        <v>3887</v>
      </c>
      <c r="E2917" t="s">
        <v>1736</v>
      </c>
      <c r="F2917" t="s">
        <v>3082</v>
      </c>
      <c r="G2917" t="s">
        <v>365</v>
      </c>
      <c r="H2917" t="s">
        <v>54</v>
      </c>
      <c r="I2917" t="s">
        <v>366</v>
      </c>
      <c r="J2917" t="s">
        <v>1736</v>
      </c>
      <c r="K2917" t="s">
        <v>356</v>
      </c>
      <c r="L2917" t="s">
        <v>6828</v>
      </c>
      <c r="M2917" t="s">
        <v>3133</v>
      </c>
      <c r="N2917" t="s">
        <v>10</v>
      </c>
      <c r="O2917" t="s">
        <v>54</v>
      </c>
      <c r="P2917" t="s">
        <v>946</v>
      </c>
      <c r="Q2917" t="s">
        <v>2663</v>
      </c>
      <c r="R2917" t="s">
        <v>355</v>
      </c>
    </row>
    <row r="2918" spans="1:18" x14ac:dyDescent="0.25">
      <c r="A2918" s="28" t="str">
        <f t="shared" si="45"/>
        <v>00393730Burgin Ind School DistrictPo Box BBurginKY40310</v>
      </c>
      <c r="B2918" s="29" t="s">
        <v>8225</v>
      </c>
      <c r="C2918" t="s">
        <v>3215</v>
      </c>
      <c r="D2918" t="s">
        <v>3888</v>
      </c>
      <c r="E2918" t="s">
        <v>1736</v>
      </c>
      <c r="F2918" t="s">
        <v>4150</v>
      </c>
      <c r="G2918" t="s">
        <v>408</v>
      </c>
      <c r="H2918" t="s">
        <v>54</v>
      </c>
      <c r="I2918" t="s">
        <v>409</v>
      </c>
      <c r="J2918" t="s">
        <v>1736</v>
      </c>
      <c r="K2918" t="s">
        <v>405</v>
      </c>
      <c r="L2918" t="s">
        <v>6828</v>
      </c>
      <c r="M2918" t="s">
        <v>3133</v>
      </c>
      <c r="N2918" t="s">
        <v>10</v>
      </c>
      <c r="O2918" t="s">
        <v>54</v>
      </c>
      <c r="P2918" t="s">
        <v>946</v>
      </c>
      <c r="Q2918" t="s">
        <v>2663</v>
      </c>
      <c r="R2918" t="s">
        <v>404</v>
      </c>
    </row>
    <row r="2919" spans="1:18" x14ac:dyDescent="0.25">
      <c r="A2919" s="28" t="str">
        <f t="shared" si="45"/>
        <v>00380599Butler Co School DistrictPo Box 339MorgantownKY42261</v>
      </c>
      <c r="B2919" s="29" t="s">
        <v>8225</v>
      </c>
      <c r="C2919" t="s">
        <v>3215</v>
      </c>
      <c r="D2919" t="s">
        <v>3890</v>
      </c>
      <c r="E2919" t="s">
        <v>1736</v>
      </c>
      <c r="F2919" t="s">
        <v>5294</v>
      </c>
      <c r="G2919" t="s">
        <v>414</v>
      </c>
      <c r="H2919" t="s">
        <v>54</v>
      </c>
      <c r="I2919" t="s">
        <v>415</v>
      </c>
      <c r="J2919" t="s">
        <v>1736</v>
      </c>
      <c r="K2919" t="s">
        <v>411</v>
      </c>
      <c r="L2919" t="s">
        <v>6828</v>
      </c>
      <c r="M2919" t="s">
        <v>3133</v>
      </c>
      <c r="N2919" t="s">
        <v>10</v>
      </c>
      <c r="O2919" t="s">
        <v>54</v>
      </c>
      <c r="P2919" t="s">
        <v>946</v>
      </c>
      <c r="Q2919" t="s">
        <v>2663</v>
      </c>
      <c r="R2919" t="s">
        <v>410</v>
      </c>
    </row>
    <row r="2920" spans="1:18" x14ac:dyDescent="0.25">
      <c r="A2920" s="28" t="str">
        <f t="shared" si="45"/>
        <v>00380719Calloway Co School DistrictPo Box 800MurrayKY42071</v>
      </c>
      <c r="B2920" s="29" t="s">
        <v>8225</v>
      </c>
      <c r="C2920" t="s">
        <v>3215</v>
      </c>
      <c r="D2920" t="s">
        <v>3891</v>
      </c>
      <c r="E2920" t="s">
        <v>1736</v>
      </c>
      <c r="F2920" t="s">
        <v>5296</v>
      </c>
      <c r="G2920" t="s">
        <v>429</v>
      </c>
      <c r="H2920" t="s">
        <v>54</v>
      </c>
      <c r="I2920" t="s">
        <v>430</v>
      </c>
      <c r="J2920" t="s">
        <v>1736</v>
      </c>
      <c r="K2920" t="s">
        <v>426</v>
      </c>
      <c r="L2920" t="s">
        <v>6828</v>
      </c>
      <c r="M2920" t="s">
        <v>3133</v>
      </c>
      <c r="N2920" t="s">
        <v>10</v>
      </c>
      <c r="O2920" t="s">
        <v>54</v>
      </c>
      <c r="P2920" t="s">
        <v>946</v>
      </c>
      <c r="Q2920" t="s">
        <v>2663</v>
      </c>
      <c r="R2920" t="s">
        <v>425</v>
      </c>
    </row>
    <row r="2921" spans="1:18" x14ac:dyDescent="0.25">
      <c r="A2921" s="28" t="str">
        <f t="shared" si="45"/>
        <v>00380862Campbell Co School District101 Orchard LnAlexandriaKY41001</v>
      </c>
      <c r="B2921" s="29" t="s">
        <v>8225</v>
      </c>
      <c r="C2921" t="s">
        <v>3215</v>
      </c>
      <c r="D2921" t="s">
        <v>3892</v>
      </c>
      <c r="E2921" t="s">
        <v>1736</v>
      </c>
      <c r="F2921" t="s">
        <v>3083</v>
      </c>
      <c r="G2921" t="s">
        <v>439</v>
      </c>
      <c r="H2921" t="s">
        <v>54</v>
      </c>
      <c r="I2921" t="s">
        <v>440</v>
      </c>
      <c r="J2921" t="s">
        <v>1736</v>
      </c>
      <c r="K2921" t="s">
        <v>436</v>
      </c>
      <c r="L2921" t="s">
        <v>6828</v>
      </c>
      <c r="M2921" t="s">
        <v>3133</v>
      </c>
      <c r="N2921" t="s">
        <v>10</v>
      </c>
      <c r="O2921" t="s">
        <v>54</v>
      </c>
      <c r="P2921" t="s">
        <v>946</v>
      </c>
      <c r="Q2921" t="s">
        <v>2663</v>
      </c>
      <c r="R2921" t="s">
        <v>435</v>
      </c>
    </row>
    <row r="2922" spans="1:18" x14ac:dyDescent="0.25">
      <c r="A2922" s="28" t="str">
        <f t="shared" si="45"/>
        <v>00381191Carroll Co School District813 Hawkins StCarrolltonKY41008</v>
      </c>
      <c r="B2922" s="29" t="s">
        <v>8225</v>
      </c>
      <c r="C2922" t="s">
        <v>3215</v>
      </c>
      <c r="D2922" t="s">
        <v>3894</v>
      </c>
      <c r="E2922" t="s">
        <v>1736</v>
      </c>
      <c r="F2922" t="s">
        <v>3085</v>
      </c>
      <c r="G2922" t="s">
        <v>468</v>
      </c>
      <c r="H2922" t="s">
        <v>54</v>
      </c>
      <c r="I2922" t="s">
        <v>469</v>
      </c>
      <c r="J2922" t="s">
        <v>1736</v>
      </c>
      <c r="K2922" t="s">
        <v>464</v>
      </c>
      <c r="L2922" t="s">
        <v>6828</v>
      </c>
      <c r="M2922" t="s">
        <v>3133</v>
      </c>
      <c r="N2922" t="s">
        <v>10</v>
      </c>
      <c r="O2922" t="s">
        <v>54</v>
      </c>
      <c r="P2922" t="s">
        <v>946</v>
      </c>
      <c r="Q2922" t="s">
        <v>2663</v>
      </c>
      <c r="R2922" t="s">
        <v>463</v>
      </c>
    </row>
    <row r="2923" spans="1:18" x14ac:dyDescent="0.25">
      <c r="A2923" s="28" t="str">
        <f t="shared" si="45"/>
        <v>00381373Casey Co School District1922 N Us 127LibertyKY42539</v>
      </c>
      <c r="B2923" s="29" t="s">
        <v>8225</v>
      </c>
      <c r="C2923" t="s">
        <v>3215</v>
      </c>
      <c r="D2923" t="s">
        <v>3896</v>
      </c>
      <c r="E2923" t="s">
        <v>1736</v>
      </c>
      <c r="F2923" t="s">
        <v>3087</v>
      </c>
      <c r="G2923" t="s">
        <v>500</v>
      </c>
      <c r="H2923" t="s">
        <v>54</v>
      </c>
      <c r="I2923" t="s">
        <v>501</v>
      </c>
      <c r="J2923" t="s">
        <v>1736</v>
      </c>
      <c r="K2923" t="s">
        <v>496</v>
      </c>
      <c r="L2923" t="s">
        <v>6828</v>
      </c>
      <c r="M2923" t="s">
        <v>3133</v>
      </c>
      <c r="N2923" t="s">
        <v>10</v>
      </c>
      <c r="O2923" t="s">
        <v>54</v>
      </c>
      <c r="P2923" t="s">
        <v>946</v>
      </c>
      <c r="Q2923" t="s">
        <v>2663</v>
      </c>
      <c r="R2923" t="s">
        <v>495</v>
      </c>
    </row>
    <row r="2924" spans="1:18" x14ac:dyDescent="0.25">
      <c r="A2924" s="28" t="str">
        <f t="shared" si="45"/>
        <v>00381476Christian Co Public Sch DistPo Box 609HopkinsvilleKY42240</v>
      </c>
      <c r="B2924" s="29" t="s">
        <v>8225</v>
      </c>
      <c r="C2924" t="s">
        <v>3215</v>
      </c>
      <c r="D2924" t="s">
        <v>3899</v>
      </c>
      <c r="E2924" t="s">
        <v>1736</v>
      </c>
      <c r="F2924" t="s">
        <v>5297</v>
      </c>
      <c r="G2924" t="s">
        <v>522</v>
      </c>
      <c r="H2924" t="s">
        <v>54</v>
      </c>
      <c r="I2924" t="s">
        <v>523</v>
      </c>
      <c r="J2924" t="s">
        <v>1736</v>
      </c>
      <c r="K2924" t="s">
        <v>514</v>
      </c>
      <c r="L2924" t="s">
        <v>6828</v>
      </c>
      <c r="M2924" t="s">
        <v>3133</v>
      </c>
      <c r="N2924" t="s">
        <v>10</v>
      </c>
      <c r="O2924" t="s">
        <v>54</v>
      </c>
      <c r="P2924" t="s">
        <v>946</v>
      </c>
      <c r="Q2924" t="s">
        <v>2663</v>
      </c>
      <c r="R2924" t="s">
        <v>513</v>
      </c>
    </row>
    <row r="2925" spans="1:18" x14ac:dyDescent="0.25">
      <c r="A2925" s="28" t="str">
        <f t="shared" si="45"/>
        <v>00381476Christian Co Public Sch DistPo Box 609HopkinsvilleKY42240</v>
      </c>
      <c r="B2925" s="29" t="s">
        <v>8225</v>
      </c>
      <c r="C2925" t="s">
        <v>3215</v>
      </c>
      <c r="D2925" t="s">
        <v>3900</v>
      </c>
      <c r="E2925" t="s">
        <v>1736</v>
      </c>
      <c r="F2925" t="s">
        <v>5297</v>
      </c>
      <c r="G2925" t="s">
        <v>522</v>
      </c>
      <c r="H2925" t="s">
        <v>54</v>
      </c>
      <c r="I2925" t="s">
        <v>523</v>
      </c>
      <c r="J2925" t="s">
        <v>1736</v>
      </c>
      <c r="K2925" t="s">
        <v>514</v>
      </c>
      <c r="L2925" t="s">
        <v>6828</v>
      </c>
      <c r="M2925" t="s">
        <v>3133</v>
      </c>
      <c r="N2925" t="s">
        <v>10</v>
      </c>
      <c r="O2925" t="s">
        <v>54</v>
      </c>
      <c r="P2925" t="s">
        <v>946</v>
      </c>
      <c r="Q2925" t="s">
        <v>2663</v>
      </c>
      <c r="R2925" t="s">
        <v>513</v>
      </c>
    </row>
    <row r="2926" spans="1:18" x14ac:dyDescent="0.25">
      <c r="A2926" s="28" t="str">
        <f t="shared" si="45"/>
        <v>00378950Caverna Independent Sch Dist1102 N Dixie HwyCave CityKY42127</v>
      </c>
      <c r="B2926" s="29" t="s">
        <v>8225</v>
      </c>
      <c r="C2926" t="s">
        <v>3215</v>
      </c>
      <c r="D2926" t="s">
        <v>3897</v>
      </c>
      <c r="E2926" t="s">
        <v>1736</v>
      </c>
      <c r="F2926" t="s">
        <v>3088</v>
      </c>
      <c r="G2926" t="s">
        <v>511</v>
      </c>
      <c r="H2926" t="s">
        <v>54</v>
      </c>
      <c r="I2926" t="s">
        <v>512</v>
      </c>
      <c r="J2926" t="s">
        <v>1736</v>
      </c>
      <c r="K2926" t="s">
        <v>507</v>
      </c>
      <c r="L2926" t="s">
        <v>6828</v>
      </c>
      <c r="M2926" t="s">
        <v>3133</v>
      </c>
      <c r="N2926" t="s">
        <v>10</v>
      </c>
      <c r="O2926" t="s">
        <v>54</v>
      </c>
      <c r="P2926" t="s">
        <v>946</v>
      </c>
      <c r="Q2926" t="s">
        <v>2663</v>
      </c>
      <c r="R2926" t="s">
        <v>506</v>
      </c>
    </row>
    <row r="2927" spans="1:18" x14ac:dyDescent="0.25">
      <c r="A2927" s="28" t="str">
        <f t="shared" si="45"/>
        <v>00381799Clay Co School District128 Richmond RdManchesterKY40962</v>
      </c>
      <c r="B2927" s="29" t="s">
        <v>8225</v>
      </c>
      <c r="C2927" t="s">
        <v>3215</v>
      </c>
      <c r="D2927" t="s">
        <v>3901</v>
      </c>
      <c r="E2927" t="s">
        <v>1736</v>
      </c>
      <c r="F2927" t="s">
        <v>3090</v>
      </c>
      <c r="G2927" t="s">
        <v>570</v>
      </c>
      <c r="H2927" t="s">
        <v>54</v>
      </c>
      <c r="I2927" t="s">
        <v>571</v>
      </c>
      <c r="J2927" t="s">
        <v>1736</v>
      </c>
      <c r="K2927" t="s">
        <v>561</v>
      </c>
      <c r="L2927" t="s">
        <v>6828</v>
      </c>
      <c r="M2927" t="s">
        <v>3133</v>
      </c>
      <c r="N2927" t="s">
        <v>10</v>
      </c>
      <c r="O2927" t="s">
        <v>54</v>
      </c>
      <c r="P2927" t="s">
        <v>946</v>
      </c>
      <c r="Q2927" t="s">
        <v>2663</v>
      </c>
      <c r="R2927" t="s">
        <v>560</v>
      </c>
    </row>
    <row r="2928" spans="1:18" x14ac:dyDescent="0.25">
      <c r="A2928" s="28" t="str">
        <f t="shared" si="45"/>
        <v>00381957Clinton Co School District1273 Ky Highway 90 W Ste 113AlbanyKY42602</v>
      </c>
      <c r="B2928" s="29" t="s">
        <v>8225</v>
      </c>
      <c r="C2928" t="s">
        <v>3215</v>
      </c>
      <c r="D2928" t="s">
        <v>3902</v>
      </c>
      <c r="E2928" t="s">
        <v>1736</v>
      </c>
      <c r="F2928" t="s">
        <v>5298</v>
      </c>
      <c r="G2928" t="s">
        <v>592</v>
      </c>
      <c r="H2928" t="s">
        <v>54</v>
      </c>
      <c r="I2928" t="s">
        <v>593</v>
      </c>
      <c r="J2928" t="s">
        <v>1736</v>
      </c>
      <c r="K2928" t="s">
        <v>588</v>
      </c>
      <c r="L2928" t="s">
        <v>6828</v>
      </c>
      <c r="M2928" t="s">
        <v>3133</v>
      </c>
      <c r="N2928" t="s">
        <v>10</v>
      </c>
      <c r="O2928" t="s">
        <v>54</v>
      </c>
      <c r="P2928" t="s">
        <v>946</v>
      </c>
      <c r="Q2928" t="s">
        <v>2663</v>
      </c>
      <c r="R2928" t="s">
        <v>587</v>
      </c>
    </row>
    <row r="2929" spans="1:18" x14ac:dyDescent="0.25">
      <c r="A2929" s="28" t="str">
        <f t="shared" si="45"/>
        <v>00380422Cloverport Ind School DistrictPo Box 37CloverportKY40111</v>
      </c>
      <c r="B2929" s="29" t="s">
        <v>8225</v>
      </c>
      <c r="C2929" t="s">
        <v>3215</v>
      </c>
      <c r="D2929" t="s">
        <v>3903</v>
      </c>
      <c r="E2929" t="s">
        <v>1736</v>
      </c>
      <c r="F2929" t="s">
        <v>4188</v>
      </c>
      <c r="G2929" t="s">
        <v>598</v>
      </c>
      <c r="H2929" t="s">
        <v>54</v>
      </c>
      <c r="I2929" t="s">
        <v>599</v>
      </c>
      <c r="J2929" t="s">
        <v>1736</v>
      </c>
      <c r="K2929" t="s">
        <v>595</v>
      </c>
      <c r="L2929" t="s">
        <v>6828</v>
      </c>
      <c r="M2929" t="s">
        <v>3133</v>
      </c>
      <c r="N2929" t="s">
        <v>10</v>
      </c>
      <c r="O2929" t="s">
        <v>54</v>
      </c>
      <c r="P2929" t="s">
        <v>946</v>
      </c>
      <c r="Q2929" t="s">
        <v>2663</v>
      </c>
      <c r="R2929" t="s">
        <v>594</v>
      </c>
    </row>
    <row r="2930" spans="1:18" x14ac:dyDescent="0.25">
      <c r="A2930" s="28" t="str">
        <f t="shared" si="45"/>
        <v>00397279Corbin Ind School District108 Roy Kidd AveCorbinKY40701</v>
      </c>
      <c r="B2930" s="29" t="s">
        <v>8225</v>
      </c>
      <c r="C2930" t="s">
        <v>3215</v>
      </c>
      <c r="D2930" t="s">
        <v>3904</v>
      </c>
      <c r="E2930" t="s">
        <v>1736</v>
      </c>
      <c r="F2930" t="s">
        <v>3091</v>
      </c>
      <c r="G2930" t="s">
        <v>604</v>
      </c>
      <c r="H2930" t="s">
        <v>54</v>
      </c>
      <c r="I2930" t="s">
        <v>605</v>
      </c>
      <c r="J2930" t="s">
        <v>1736</v>
      </c>
      <c r="K2930" t="s">
        <v>601</v>
      </c>
      <c r="L2930" t="s">
        <v>6828</v>
      </c>
      <c r="M2930" t="s">
        <v>3133</v>
      </c>
      <c r="N2930" t="s">
        <v>10</v>
      </c>
      <c r="O2930" t="s">
        <v>54</v>
      </c>
      <c r="P2930" t="s">
        <v>946</v>
      </c>
      <c r="Q2930" t="s">
        <v>2663</v>
      </c>
      <c r="R2930" t="s">
        <v>600</v>
      </c>
    </row>
    <row r="2931" spans="1:18" x14ac:dyDescent="0.25">
      <c r="A2931" s="28" t="str">
        <f t="shared" si="45"/>
        <v>00389612Covington Independent Sch Dist25 E 7th StCovingtonKY41011</v>
      </c>
      <c r="B2931" s="29" t="s">
        <v>8225</v>
      </c>
      <c r="C2931" t="s">
        <v>3215</v>
      </c>
      <c r="D2931" t="s">
        <v>3906</v>
      </c>
      <c r="E2931" t="s">
        <v>1736</v>
      </c>
      <c r="F2931" t="s">
        <v>3092</v>
      </c>
      <c r="G2931" t="s">
        <v>614</v>
      </c>
      <c r="H2931" t="s">
        <v>54</v>
      </c>
      <c r="I2931" t="s">
        <v>618</v>
      </c>
      <c r="J2931" t="s">
        <v>1736</v>
      </c>
      <c r="K2931" t="s">
        <v>610</v>
      </c>
      <c r="L2931" t="s">
        <v>6828</v>
      </c>
      <c r="M2931" t="s">
        <v>3133</v>
      </c>
      <c r="N2931" t="s">
        <v>10</v>
      </c>
      <c r="O2931" t="s">
        <v>54</v>
      </c>
      <c r="P2931" t="s">
        <v>946</v>
      </c>
      <c r="Q2931" t="s">
        <v>2663</v>
      </c>
      <c r="R2931" t="s">
        <v>609</v>
      </c>
    </row>
    <row r="2932" spans="1:18" x14ac:dyDescent="0.25">
      <c r="A2932" s="28" t="str">
        <f t="shared" si="45"/>
        <v>00382004Crittenden Co School District601 W Elm StMarionKY42064</v>
      </c>
      <c r="B2932" s="29" t="s">
        <v>8225</v>
      </c>
      <c r="C2932" t="s">
        <v>3215</v>
      </c>
      <c r="D2932" t="s">
        <v>3907</v>
      </c>
      <c r="E2932" t="s">
        <v>1736</v>
      </c>
      <c r="F2932" t="s">
        <v>3093</v>
      </c>
      <c r="G2932" t="s">
        <v>634</v>
      </c>
      <c r="H2932" t="s">
        <v>54</v>
      </c>
      <c r="I2932" t="s">
        <v>635</v>
      </c>
      <c r="J2932" t="s">
        <v>1736</v>
      </c>
      <c r="K2932" t="s">
        <v>630</v>
      </c>
      <c r="L2932" t="s">
        <v>6828</v>
      </c>
      <c r="M2932" t="s">
        <v>3133</v>
      </c>
      <c r="N2932" t="s">
        <v>10</v>
      </c>
      <c r="O2932" t="s">
        <v>54</v>
      </c>
      <c r="P2932" t="s">
        <v>946</v>
      </c>
      <c r="Q2932" t="s">
        <v>2663</v>
      </c>
      <c r="R2932" t="s">
        <v>629</v>
      </c>
    </row>
    <row r="2933" spans="1:18" x14ac:dyDescent="0.25">
      <c r="A2933" s="28" t="str">
        <f t="shared" si="45"/>
        <v>00382078Cumberland Co School District810 N Main StBurkesvilleKY42717</v>
      </c>
      <c r="B2933" s="29" t="s">
        <v>8225</v>
      </c>
      <c r="C2933" t="s">
        <v>3215</v>
      </c>
      <c r="D2933" t="s">
        <v>3908</v>
      </c>
      <c r="E2933" t="s">
        <v>1736</v>
      </c>
      <c r="F2933" t="s">
        <v>3094</v>
      </c>
      <c r="G2933" t="s">
        <v>641</v>
      </c>
      <c r="H2933" t="s">
        <v>54</v>
      </c>
      <c r="I2933" t="s">
        <v>642</v>
      </c>
      <c r="J2933" t="s">
        <v>1736</v>
      </c>
      <c r="K2933" t="s">
        <v>637</v>
      </c>
      <c r="L2933" t="s">
        <v>6828</v>
      </c>
      <c r="M2933" t="s">
        <v>3133</v>
      </c>
      <c r="N2933" t="s">
        <v>10</v>
      </c>
      <c r="O2933" t="s">
        <v>54</v>
      </c>
      <c r="P2933" t="s">
        <v>946</v>
      </c>
      <c r="Q2933" t="s">
        <v>2663</v>
      </c>
      <c r="R2933" t="s">
        <v>636</v>
      </c>
    </row>
    <row r="2934" spans="1:18" x14ac:dyDescent="0.25">
      <c r="A2934" s="28" t="str">
        <f t="shared" si="45"/>
        <v>00382121Daviess Co Public Sch DistPo Box 21510OwensboroKY42303</v>
      </c>
      <c r="B2934" s="29" t="s">
        <v>8225</v>
      </c>
      <c r="C2934" t="s">
        <v>3215</v>
      </c>
      <c r="D2934" t="s">
        <v>3909</v>
      </c>
      <c r="E2934" t="s">
        <v>1736</v>
      </c>
      <c r="F2934" t="s">
        <v>5300</v>
      </c>
      <c r="G2934" t="s">
        <v>658</v>
      </c>
      <c r="H2934" t="s">
        <v>54</v>
      </c>
      <c r="I2934" t="s">
        <v>663</v>
      </c>
      <c r="J2934" t="s">
        <v>1736</v>
      </c>
      <c r="K2934" t="s">
        <v>654</v>
      </c>
      <c r="L2934" t="s">
        <v>6828</v>
      </c>
      <c r="M2934" t="s">
        <v>3133</v>
      </c>
      <c r="N2934" t="s">
        <v>10</v>
      </c>
      <c r="O2934" t="s">
        <v>54</v>
      </c>
      <c r="P2934" t="s">
        <v>946</v>
      </c>
      <c r="Q2934" t="s">
        <v>2663</v>
      </c>
      <c r="R2934" t="s">
        <v>653</v>
      </c>
    </row>
    <row r="2935" spans="1:18" x14ac:dyDescent="0.25">
      <c r="A2935" s="28" t="str">
        <f t="shared" si="45"/>
        <v>00386024Dawson Springs Ind School Dist118 E Arcadia AveDawson SpgsKY42408</v>
      </c>
      <c r="B2935" s="29" t="s">
        <v>8225</v>
      </c>
      <c r="C2935" t="s">
        <v>3215</v>
      </c>
      <c r="D2935" t="s">
        <v>3910</v>
      </c>
      <c r="E2935" t="s">
        <v>1736</v>
      </c>
      <c r="F2935" t="s">
        <v>3095</v>
      </c>
      <c r="G2935" t="s">
        <v>700</v>
      </c>
      <c r="H2935" t="s">
        <v>54</v>
      </c>
      <c r="I2935" t="s">
        <v>701</v>
      </c>
      <c r="J2935" t="s">
        <v>1736</v>
      </c>
      <c r="K2935" t="s">
        <v>696</v>
      </c>
      <c r="L2935" t="s">
        <v>6828</v>
      </c>
      <c r="M2935" t="s">
        <v>3133</v>
      </c>
      <c r="N2935" t="s">
        <v>10</v>
      </c>
      <c r="O2935" t="s">
        <v>54</v>
      </c>
      <c r="P2935" t="s">
        <v>946</v>
      </c>
      <c r="Q2935" t="s">
        <v>2663</v>
      </c>
      <c r="R2935" t="s">
        <v>695</v>
      </c>
    </row>
    <row r="2936" spans="1:18" x14ac:dyDescent="0.25">
      <c r="A2936" s="28" t="str">
        <f t="shared" si="45"/>
        <v>00391304East Bernstadt Ind School DistPo Box 128E BernstadtKY40729</v>
      </c>
      <c r="B2936" s="29" t="s">
        <v>8225</v>
      </c>
      <c r="C2936" t="s">
        <v>3215</v>
      </c>
      <c r="D2936" t="s">
        <v>3912</v>
      </c>
      <c r="E2936" t="s">
        <v>1736</v>
      </c>
      <c r="F2936" t="s">
        <v>4199</v>
      </c>
      <c r="G2936" t="s">
        <v>710</v>
      </c>
      <c r="H2936" t="s">
        <v>54</v>
      </c>
      <c r="I2936" t="s">
        <v>711</v>
      </c>
      <c r="J2936" t="s">
        <v>1736</v>
      </c>
      <c r="K2936" t="s">
        <v>708</v>
      </c>
      <c r="L2936" t="s">
        <v>6828</v>
      </c>
      <c r="M2936" t="s">
        <v>3133</v>
      </c>
      <c r="N2936" t="s">
        <v>10</v>
      </c>
      <c r="O2936" t="s">
        <v>54</v>
      </c>
      <c r="P2936" t="s">
        <v>946</v>
      </c>
      <c r="Q2936" t="s">
        <v>2663</v>
      </c>
      <c r="R2936" t="s">
        <v>707</v>
      </c>
    </row>
    <row r="2937" spans="1:18" x14ac:dyDescent="0.25">
      <c r="A2937" s="28" t="str">
        <f t="shared" si="45"/>
        <v>00382846Edmonson Co School DistrictPo Box 129BrownsvilleKY42210</v>
      </c>
      <c r="B2937" s="29" t="s">
        <v>8225</v>
      </c>
      <c r="C2937" t="s">
        <v>3215</v>
      </c>
      <c r="D2937" t="s">
        <v>3915</v>
      </c>
      <c r="E2937" t="s">
        <v>1736</v>
      </c>
      <c r="F2937" t="s">
        <v>4270</v>
      </c>
      <c r="G2937" t="s">
        <v>3097</v>
      </c>
      <c r="H2937" t="s">
        <v>54</v>
      </c>
      <c r="I2937" t="s">
        <v>3098</v>
      </c>
      <c r="J2937" t="s">
        <v>1736</v>
      </c>
      <c r="K2937" t="s">
        <v>713</v>
      </c>
      <c r="L2937" t="s">
        <v>6828</v>
      </c>
      <c r="M2937" t="s">
        <v>3133</v>
      </c>
      <c r="N2937" t="s">
        <v>10</v>
      </c>
      <c r="O2937" t="s">
        <v>54</v>
      </c>
      <c r="P2937" t="s">
        <v>946</v>
      </c>
      <c r="Q2937" t="s">
        <v>2663</v>
      </c>
      <c r="R2937" t="s">
        <v>712</v>
      </c>
    </row>
    <row r="2938" spans="1:18" x14ac:dyDescent="0.25">
      <c r="A2938" s="28" t="str">
        <f t="shared" si="45"/>
        <v>00384997Elizabethtown Ind Sch Dist219 Helm StElizabethtownKY42701</v>
      </c>
      <c r="B2938" s="29" t="s">
        <v>8225</v>
      </c>
      <c r="C2938" t="s">
        <v>3215</v>
      </c>
      <c r="D2938" t="s">
        <v>3916</v>
      </c>
      <c r="E2938" t="s">
        <v>1736</v>
      </c>
      <c r="F2938" t="s">
        <v>3099</v>
      </c>
      <c r="G2938" t="s">
        <v>727</v>
      </c>
      <c r="H2938" t="s">
        <v>54</v>
      </c>
      <c r="I2938" t="s">
        <v>728</v>
      </c>
      <c r="J2938" t="s">
        <v>1736</v>
      </c>
      <c r="K2938" t="s">
        <v>723</v>
      </c>
      <c r="L2938" t="s">
        <v>6828</v>
      </c>
      <c r="M2938" t="s">
        <v>3133</v>
      </c>
      <c r="N2938" t="s">
        <v>10</v>
      </c>
      <c r="O2938" t="s">
        <v>54</v>
      </c>
      <c r="P2938" t="s">
        <v>946</v>
      </c>
      <c r="Q2938" t="s">
        <v>2663</v>
      </c>
      <c r="R2938" t="s">
        <v>722</v>
      </c>
    </row>
    <row r="2939" spans="1:18" x14ac:dyDescent="0.25">
      <c r="A2939" s="28" t="str">
        <f t="shared" si="45"/>
        <v>00382913Elliott Co School DistrictPo Box 767Sandy HookKY41171</v>
      </c>
      <c r="B2939" s="29" t="s">
        <v>8225</v>
      </c>
      <c r="C2939" t="s">
        <v>3215</v>
      </c>
      <c r="D2939" t="s">
        <v>3917</v>
      </c>
      <c r="E2939" t="s">
        <v>1736</v>
      </c>
      <c r="F2939" t="s">
        <v>5302</v>
      </c>
      <c r="G2939" t="s">
        <v>737</v>
      </c>
      <c r="H2939" t="s">
        <v>54</v>
      </c>
      <c r="I2939" t="s">
        <v>738</v>
      </c>
      <c r="J2939" t="s">
        <v>1736</v>
      </c>
      <c r="K2939" t="s">
        <v>730</v>
      </c>
      <c r="L2939" t="s">
        <v>6828</v>
      </c>
      <c r="M2939" t="s">
        <v>3133</v>
      </c>
      <c r="N2939" t="s">
        <v>10</v>
      </c>
      <c r="O2939" t="s">
        <v>54</v>
      </c>
      <c r="P2939" t="s">
        <v>946</v>
      </c>
      <c r="Q2939" t="s">
        <v>2663</v>
      </c>
      <c r="R2939" t="s">
        <v>729</v>
      </c>
    </row>
    <row r="2940" spans="1:18" x14ac:dyDescent="0.25">
      <c r="A2940" s="28" t="str">
        <f t="shared" ref="A2940:A3003" si="46">R2940&amp;K2940&amp;F2940&amp;G2940&amp;H2940&amp;I2940</f>
        <v>00385886Eminence Independent Schools291 W Broadway StEminenceKY40019</v>
      </c>
      <c r="B2940" s="29" t="s">
        <v>8225</v>
      </c>
      <c r="C2940" t="s">
        <v>3215</v>
      </c>
      <c r="D2940" t="s">
        <v>3918</v>
      </c>
      <c r="E2940" t="s">
        <v>1736</v>
      </c>
      <c r="F2940" t="s">
        <v>3100</v>
      </c>
      <c r="G2940" t="s">
        <v>744</v>
      </c>
      <c r="H2940" t="s">
        <v>54</v>
      </c>
      <c r="I2940" t="s">
        <v>745</v>
      </c>
      <c r="J2940" t="s">
        <v>1736</v>
      </c>
      <c r="K2940" t="s">
        <v>4072</v>
      </c>
      <c r="L2940" t="s">
        <v>6828</v>
      </c>
      <c r="M2940" t="s">
        <v>3133</v>
      </c>
      <c r="N2940" t="s">
        <v>10</v>
      </c>
      <c r="O2940" t="s">
        <v>54</v>
      </c>
      <c r="P2940" t="s">
        <v>946</v>
      </c>
      <c r="Q2940" t="s">
        <v>2663</v>
      </c>
      <c r="R2940" t="s">
        <v>740</v>
      </c>
    </row>
    <row r="2941" spans="1:18" x14ac:dyDescent="0.25">
      <c r="A2941" s="28" t="str">
        <f t="shared" si="46"/>
        <v>00389739Erlanger Elsmere Ind Sch Dist500 Graves AveErlangerKY41018</v>
      </c>
      <c r="B2941" s="29" t="s">
        <v>8225</v>
      </c>
      <c r="C2941" t="s">
        <v>3215</v>
      </c>
      <c r="D2941" t="s">
        <v>3919</v>
      </c>
      <c r="E2941" t="s">
        <v>1736</v>
      </c>
      <c r="F2941" t="s">
        <v>3101</v>
      </c>
      <c r="G2941" t="s">
        <v>750</v>
      </c>
      <c r="H2941" t="s">
        <v>54</v>
      </c>
      <c r="I2941" t="s">
        <v>751</v>
      </c>
      <c r="J2941" t="s">
        <v>1736</v>
      </c>
      <c r="K2941" t="s">
        <v>747</v>
      </c>
      <c r="L2941" t="s">
        <v>6828</v>
      </c>
      <c r="M2941" t="s">
        <v>3133</v>
      </c>
      <c r="N2941" t="s">
        <v>10</v>
      </c>
      <c r="O2941" t="s">
        <v>54</v>
      </c>
      <c r="P2941" t="s">
        <v>946</v>
      </c>
      <c r="Q2941" t="s">
        <v>2663</v>
      </c>
      <c r="R2941" t="s">
        <v>746</v>
      </c>
    </row>
    <row r="2942" spans="1:18" x14ac:dyDescent="0.25">
      <c r="A2942" s="28" t="str">
        <f t="shared" si="46"/>
        <v>00382963Estill Co School DistrictPo Box 930IrvineKY40336</v>
      </c>
      <c r="B2942" s="29" t="s">
        <v>8225</v>
      </c>
      <c r="C2942" t="s">
        <v>3215</v>
      </c>
      <c r="D2942" t="s">
        <v>3920</v>
      </c>
      <c r="E2942" t="s">
        <v>1736</v>
      </c>
      <c r="F2942" t="s">
        <v>5303</v>
      </c>
      <c r="G2942" t="s">
        <v>766</v>
      </c>
      <c r="H2942" t="s">
        <v>54</v>
      </c>
      <c r="I2942" t="s">
        <v>767</v>
      </c>
      <c r="J2942" t="s">
        <v>1736</v>
      </c>
      <c r="K2942" t="s">
        <v>763</v>
      </c>
      <c r="L2942" t="s">
        <v>6828</v>
      </c>
      <c r="M2942" t="s">
        <v>3133</v>
      </c>
      <c r="N2942" t="s">
        <v>10</v>
      </c>
      <c r="O2942" t="s">
        <v>54</v>
      </c>
      <c r="P2942" t="s">
        <v>946</v>
      </c>
      <c r="Q2942" t="s">
        <v>2663</v>
      </c>
      <c r="R2942" t="s">
        <v>762</v>
      </c>
    </row>
    <row r="2943" spans="1:18" x14ac:dyDescent="0.25">
      <c r="A2943" s="28" t="str">
        <f t="shared" si="46"/>
        <v>00379930Fairview Ind School District2201 Main St WAshlandKY41102</v>
      </c>
      <c r="B2943" s="29" t="s">
        <v>8225</v>
      </c>
      <c r="C2943" t="s">
        <v>3215</v>
      </c>
      <c r="D2943" t="s">
        <v>3921</v>
      </c>
      <c r="E2943" t="s">
        <v>1736</v>
      </c>
      <c r="F2943" t="s">
        <v>3102</v>
      </c>
      <c r="G2943" t="s">
        <v>84</v>
      </c>
      <c r="H2943" t="s">
        <v>54</v>
      </c>
      <c r="I2943" t="s">
        <v>98</v>
      </c>
      <c r="J2943" t="s">
        <v>1736</v>
      </c>
      <c r="K2943" t="s">
        <v>769</v>
      </c>
      <c r="L2943" t="s">
        <v>6828</v>
      </c>
      <c r="M2943" t="s">
        <v>3133</v>
      </c>
      <c r="N2943" t="s">
        <v>10</v>
      </c>
      <c r="O2943" t="s">
        <v>54</v>
      </c>
      <c r="P2943" t="s">
        <v>946</v>
      </c>
      <c r="Q2943" t="s">
        <v>2663</v>
      </c>
      <c r="R2943" t="s">
        <v>768</v>
      </c>
    </row>
    <row r="2944" spans="1:18" x14ac:dyDescent="0.25">
      <c r="A2944" s="28" t="str">
        <f t="shared" si="46"/>
        <v>00383046Fayette Co Public Schools1126 Russell Cave RdLexingtonKY40502</v>
      </c>
      <c r="B2944" s="29" t="s">
        <v>8225</v>
      </c>
      <c r="C2944" t="s">
        <v>3215</v>
      </c>
      <c r="D2944" t="s">
        <v>3922</v>
      </c>
      <c r="E2944" t="s">
        <v>1736</v>
      </c>
      <c r="F2944" t="s">
        <v>5304</v>
      </c>
      <c r="G2944" t="s">
        <v>776</v>
      </c>
      <c r="H2944" t="s">
        <v>54</v>
      </c>
      <c r="I2944" t="s">
        <v>785</v>
      </c>
      <c r="J2944" t="s">
        <v>1736</v>
      </c>
      <c r="K2944" t="s">
        <v>773</v>
      </c>
      <c r="L2944" t="s">
        <v>6828</v>
      </c>
      <c r="M2944" t="s">
        <v>3133</v>
      </c>
      <c r="N2944" t="s">
        <v>10</v>
      </c>
      <c r="O2944" t="s">
        <v>54</v>
      </c>
      <c r="P2944" t="s">
        <v>946</v>
      </c>
      <c r="Q2944" t="s">
        <v>2663</v>
      </c>
      <c r="R2944" t="s">
        <v>772</v>
      </c>
    </row>
    <row r="2945" spans="1:18" x14ac:dyDescent="0.25">
      <c r="A2945" s="28" t="str">
        <f t="shared" si="46"/>
        <v>00383644Floyd Co School District442 Ky Route 550PrestonsburgKY41653</v>
      </c>
      <c r="B2945" s="29" t="s">
        <v>8225</v>
      </c>
      <c r="C2945" t="s">
        <v>3215</v>
      </c>
      <c r="D2945" t="s">
        <v>3924</v>
      </c>
      <c r="E2945" t="s">
        <v>1736</v>
      </c>
      <c r="F2945" t="s">
        <v>5305</v>
      </c>
      <c r="G2945" t="s">
        <v>934</v>
      </c>
      <c r="H2945" t="s">
        <v>54</v>
      </c>
      <c r="I2945" t="s">
        <v>935</v>
      </c>
      <c r="J2945" t="s">
        <v>1736</v>
      </c>
      <c r="K2945" t="s">
        <v>908</v>
      </c>
      <c r="L2945" t="s">
        <v>6828</v>
      </c>
      <c r="M2945" t="s">
        <v>3133</v>
      </c>
      <c r="N2945" t="s">
        <v>10</v>
      </c>
      <c r="O2945" t="s">
        <v>54</v>
      </c>
      <c r="P2945" t="s">
        <v>946</v>
      </c>
      <c r="Q2945" t="s">
        <v>2663</v>
      </c>
      <c r="R2945" t="s">
        <v>907</v>
      </c>
    </row>
    <row r="2946" spans="1:18" x14ac:dyDescent="0.25">
      <c r="A2946" s="28" t="str">
        <f t="shared" si="46"/>
        <v>00383929Frankfort Ind School District959 Leestown LnFrankfortKY40601</v>
      </c>
      <c r="B2946" s="29" t="s">
        <v>8225</v>
      </c>
      <c r="C2946" t="s">
        <v>3215</v>
      </c>
      <c r="D2946" t="s">
        <v>3926</v>
      </c>
      <c r="E2946" t="s">
        <v>1736</v>
      </c>
      <c r="F2946" t="s">
        <v>3104</v>
      </c>
      <c r="G2946" t="s">
        <v>10</v>
      </c>
      <c r="H2946" t="s">
        <v>54</v>
      </c>
      <c r="I2946" t="s">
        <v>946</v>
      </c>
      <c r="J2946" t="s">
        <v>1736</v>
      </c>
      <c r="K2946" t="s">
        <v>942</v>
      </c>
      <c r="L2946" t="s">
        <v>6828</v>
      </c>
      <c r="M2946" t="s">
        <v>3133</v>
      </c>
      <c r="N2946" t="s">
        <v>10</v>
      </c>
      <c r="O2946" t="s">
        <v>54</v>
      </c>
      <c r="P2946" t="s">
        <v>946</v>
      </c>
      <c r="Q2946" t="s">
        <v>2663</v>
      </c>
      <c r="R2946" t="s">
        <v>941</v>
      </c>
    </row>
    <row r="2947" spans="1:18" x14ac:dyDescent="0.25">
      <c r="A2947" s="28" t="str">
        <f t="shared" si="46"/>
        <v>00383955Franklin Co Public School Dist190 Kings Daughters Dr Ste 300FrankfortKY40601</v>
      </c>
      <c r="B2947" s="29" t="s">
        <v>8225</v>
      </c>
      <c r="C2947" t="s">
        <v>3215</v>
      </c>
      <c r="D2947" t="s">
        <v>3927</v>
      </c>
      <c r="E2947" t="s">
        <v>1736</v>
      </c>
      <c r="F2947" t="s">
        <v>3105</v>
      </c>
      <c r="G2947" t="s">
        <v>10</v>
      </c>
      <c r="H2947" t="s">
        <v>54</v>
      </c>
      <c r="I2947" t="s">
        <v>946</v>
      </c>
      <c r="J2947" t="s">
        <v>1736</v>
      </c>
      <c r="K2947" t="s">
        <v>948</v>
      </c>
      <c r="L2947" t="s">
        <v>6828</v>
      </c>
      <c r="M2947" t="s">
        <v>3133</v>
      </c>
      <c r="N2947" t="s">
        <v>10</v>
      </c>
      <c r="O2947" t="s">
        <v>54</v>
      </c>
      <c r="P2947" t="s">
        <v>946</v>
      </c>
      <c r="Q2947" t="s">
        <v>2663</v>
      </c>
      <c r="R2947" t="s">
        <v>947</v>
      </c>
    </row>
    <row r="2948" spans="1:18" x14ac:dyDescent="0.25">
      <c r="A2948" s="28" t="str">
        <f t="shared" si="46"/>
        <v>03178723Fort Campbell Schools84 Texas AveFort CampbellKY42223</v>
      </c>
      <c r="B2948" s="29" t="s">
        <v>8225</v>
      </c>
      <c r="C2948" t="s">
        <v>3215</v>
      </c>
      <c r="D2948" t="s">
        <v>3928</v>
      </c>
      <c r="E2948" t="s">
        <v>1736</v>
      </c>
      <c r="F2948" t="s">
        <v>3106</v>
      </c>
      <c r="G2948" t="s">
        <v>963</v>
      </c>
      <c r="H2948" t="s">
        <v>54</v>
      </c>
      <c r="I2948" t="s">
        <v>964</v>
      </c>
      <c r="J2948" t="s">
        <v>1736</v>
      </c>
      <c r="K2948" t="s">
        <v>4063</v>
      </c>
      <c r="L2948" t="s">
        <v>6828</v>
      </c>
      <c r="M2948" t="s">
        <v>3133</v>
      </c>
      <c r="N2948" t="s">
        <v>10</v>
      </c>
      <c r="O2948" t="s">
        <v>54</v>
      </c>
      <c r="P2948" t="s">
        <v>946</v>
      </c>
      <c r="Q2948" t="s">
        <v>2663</v>
      </c>
      <c r="R2948" t="s">
        <v>960</v>
      </c>
    </row>
    <row r="2949" spans="1:18" x14ac:dyDescent="0.25">
      <c r="A2949" s="28" t="str">
        <f t="shared" si="46"/>
        <v>03180180Ft Knox Cmty Schools281 Fayette AveFort KnoxKY40121</v>
      </c>
      <c r="B2949" s="29" t="s">
        <v>8225</v>
      </c>
      <c r="C2949" t="s">
        <v>3215</v>
      </c>
      <c r="D2949" t="s">
        <v>3929</v>
      </c>
      <c r="E2949" t="s">
        <v>1736</v>
      </c>
      <c r="F2949" t="s">
        <v>3107</v>
      </c>
      <c r="G2949" t="s">
        <v>978</v>
      </c>
      <c r="H2949" t="s">
        <v>54</v>
      </c>
      <c r="I2949" t="s">
        <v>979</v>
      </c>
      <c r="J2949" t="s">
        <v>1736</v>
      </c>
      <c r="K2949" t="s">
        <v>975</v>
      </c>
      <c r="L2949" t="s">
        <v>6828</v>
      </c>
      <c r="M2949" t="s">
        <v>3133</v>
      </c>
      <c r="N2949" t="s">
        <v>10</v>
      </c>
      <c r="O2949" t="s">
        <v>54</v>
      </c>
      <c r="P2949" t="s">
        <v>946</v>
      </c>
      <c r="Q2949" t="s">
        <v>2663</v>
      </c>
      <c r="R2949" t="s">
        <v>974</v>
      </c>
    </row>
    <row r="2950" spans="1:18" x14ac:dyDescent="0.25">
      <c r="A2950" s="28" t="str">
        <f t="shared" si="46"/>
        <v>00384105Fulton Co School District2780 Moscow AveHickmanKY42050</v>
      </c>
      <c r="B2950" s="29" t="s">
        <v>8225</v>
      </c>
      <c r="C2950" t="s">
        <v>3215</v>
      </c>
      <c r="D2950" t="s">
        <v>3931</v>
      </c>
      <c r="E2950" t="s">
        <v>1736</v>
      </c>
      <c r="F2950" t="s">
        <v>3109</v>
      </c>
      <c r="G2950" t="s">
        <v>1000</v>
      </c>
      <c r="H2950" t="s">
        <v>54</v>
      </c>
      <c r="I2950" t="s">
        <v>1001</v>
      </c>
      <c r="J2950" t="s">
        <v>1736</v>
      </c>
      <c r="K2950" t="s">
        <v>997</v>
      </c>
      <c r="L2950" t="s">
        <v>6828</v>
      </c>
      <c r="M2950" t="s">
        <v>3133</v>
      </c>
      <c r="N2950" t="s">
        <v>10</v>
      </c>
      <c r="O2950" t="s">
        <v>54</v>
      </c>
      <c r="P2950" t="s">
        <v>946</v>
      </c>
      <c r="Q2950" t="s">
        <v>2663</v>
      </c>
      <c r="R2950" t="s">
        <v>996</v>
      </c>
    </row>
    <row r="2951" spans="1:18" x14ac:dyDescent="0.25">
      <c r="A2951" s="28" t="str">
        <f t="shared" si="46"/>
        <v>00384076Fulton Ind School District304 W State Line StFultonKY42041</v>
      </c>
      <c r="B2951" s="29" t="s">
        <v>8225</v>
      </c>
      <c r="C2951" t="s">
        <v>3215</v>
      </c>
      <c r="D2951" t="s">
        <v>3932</v>
      </c>
      <c r="E2951" t="s">
        <v>1736</v>
      </c>
      <c r="F2951" t="s">
        <v>3110</v>
      </c>
      <c r="G2951" t="s">
        <v>1007</v>
      </c>
      <c r="H2951" t="s">
        <v>54</v>
      </c>
      <c r="I2951" t="s">
        <v>1008</v>
      </c>
      <c r="J2951" t="s">
        <v>1736</v>
      </c>
      <c r="K2951" t="s">
        <v>1003</v>
      </c>
      <c r="L2951" t="s">
        <v>6828</v>
      </c>
      <c r="M2951" t="s">
        <v>3133</v>
      </c>
      <c r="N2951" t="s">
        <v>10</v>
      </c>
      <c r="O2951" t="s">
        <v>54</v>
      </c>
      <c r="P2951" t="s">
        <v>946</v>
      </c>
      <c r="Q2951" t="s">
        <v>2663</v>
      </c>
      <c r="R2951" t="s">
        <v>1002</v>
      </c>
    </row>
    <row r="2952" spans="1:18" x14ac:dyDescent="0.25">
      <c r="A2952" s="28" t="str">
        <f t="shared" si="46"/>
        <v>00384155Gallatin Co School District75 BoardwalkWarsawKY41095</v>
      </c>
      <c r="B2952" s="29" t="s">
        <v>8225</v>
      </c>
      <c r="C2952" t="s">
        <v>3215</v>
      </c>
      <c r="D2952" t="s">
        <v>3933</v>
      </c>
      <c r="E2952" t="s">
        <v>1736</v>
      </c>
      <c r="F2952" t="s">
        <v>3111</v>
      </c>
      <c r="G2952" t="s">
        <v>1013</v>
      </c>
      <c r="H2952" t="s">
        <v>54</v>
      </c>
      <c r="I2952" t="s">
        <v>1014</v>
      </c>
      <c r="J2952" t="s">
        <v>1736</v>
      </c>
      <c r="K2952" t="s">
        <v>1010</v>
      </c>
      <c r="L2952" t="s">
        <v>6828</v>
      </c>
      <c r="M2952" t="s">
        <v>3133</v>
      </c>
      <c r="N2952" t="s">
        <v>10</v>
      </c>
      <c r="O2952" t="s">
        <v>54</v>
      </c>
      <c r="P2952" t="s">
        <v>946</v>
      </c>
      <c r="Q2952" t="s">
        <v>2663</v>
      </c>
      <c r="R2952" t="s">
        <v>1009</v>
      </c>
    </row>
    <row r="2953" spans="1:18" x14ac:dyDescent="0.25">
      <c r="A2953" s="28" t="str">
        <f t="shared" si="46"/>
        <v>00384193Garrard Co School District322 W Maple AveLancasterKY40444</v>
      </c>
      <c r="B2953" s="29" t="s">
        <v>8225</v>
      </c>
      <c r="C2953" t="s">
        <v>3215</v>
      </c>
      <c r="D2953" t="s">
        <v>3934</v>
      </c>
      <c r="E2953" t="s">
        <v>1736</v>
      </c>
      <c r="F2953" t="s">
        <v>3112</v>
      </c>
      <c r="G2953" t="s">
        <v>1020</v>
      </c>
      <c r="H2953" t="s">
        <v>54</v>
      </c>
      <c r="I2953" t="s">
        <v>1021</v>
      </c>
      <c r="J2953" t="s">
        <v>1736</v>
      </c>
      <c r="K2953" t="s">
        <v>1016</v>
      </c>
      <c r="L2953" t="s">
        <v>6828</v>
      </c>
      <c r="M2953" t="s">
        <v>3133</v>
      </c>
      <c r="N2953" t="s">
        <v>10</v>
      </c>
      <c r="O2953" t="s">
        <v>54</v>
      </c>
      <c r="P2953" t="s">
        <v>946</v>
      </c>
      <c r="Q2953" t="s">
        <v>2663</v>
      </c>
      <c r="R2953" t="s">
        <v>1015</v>
      </c>
    </row>
    <row r="2954" spans="1:18" x14ac:dyDescent="0.25">
      <c r="A2954" s="28" t="str">
        <f t="shared" si="46"/>
        <v>00378986Glasgow Ind School DistrictPo Box 1239GlasgowKY42141</v>
      </c>
      <c r="B2954" s="29" t="s">
        <v>8225</v>
      </c>
      <c r="C2954" t="s">
        <v>3215</v>
      </c>
      <c r="D2954" t="s">
        <v>3936</v>
      </c>
      <c r="E2954" t="s">
        <v>1736</v>
      </c>
      <c r="F2954" t="s">
        <v>5306</v>
      </c>
      <c r="G2954" t="s">
        <v>134</v>
      </c>
      <c r="H2954" t="s">
        <v>54</v>
      </c>
      <c r="I2954" t="s">
        <v>135</v>
      </c>
      <c r="J2954" t="s">
        <v>1736</v>
      </c>
      <c r="K2954" t="s">
        <v>1031</v>
      </c>
      <c r="L2954" t="s">
        <v>6828</v>
      </c>
      <c r="M2954" t="s">
        <v>3133</v>
      </c>
      <c r="N2954" t="s">
        <v>10</v>
      </c>
      <c r="O2954" t="s">
        <v>54</v>
      </c>
      <c r="P2954" t="s">
        <v>946</v>
      </c>
      <c r="Q2954" t="s">
        <v>2663</v>
      </c>
      <c r="R2954" t="s">
        <v>1030</v>
      </c>
    </row>
    <row r="2955" spans="1:18" x14ac:dyDescent="0.25">
      <c r="A2955" s="28" t="str">
        <f t="shared" si="46"/>
        <v>00384258Grant Co School District820 Arnie Risen BlvdWilliamstownKY41097</v>
      </c>
      <c r="B2955" s="29" t="s">
        <v>8225</v>
      </c>
      <c r="C2955" t="s">
        <v>3215</v>
      </c>
      <c r="D2955" t="s">
        <v>3937</v>
      </c>
      <c r="E2955" t="s">
        <v>1736</v>
      </c>
      <c r="F2955" t="s">
        <v>3113</v>
      </c>
      <c r="G2955" t="s">
        <v>1049</v>
      </c>
      <c r="H2955" t="s">
        <v>54</v>
      </c>
      <c r="I2955" t="s">
        <v>1050</v>
      </c>
      <c r="J2955" t="s">
        <v>1736</v>
      </c>
      <c r="K2955" t="s">
        <v>1037</v>
      </c>
      <c r="L2955" t="s">
        <v>6828</v>
      </c>
      <c r="M2955" t="s">
        <v>3133</v>
      </c>
      <c r="N2955" t="s">
        <v>10</v>
      </c>
      <c r="O2955" t="s">
        <v>54</v>
      </c>
      <c r="P2955" t="s">
        <v>946</v>
      </c>
      <c r="Q2955" t="s">
        <v>2663</v>
      </c>
      <c r="R2955" t="s">
        <v>1036</v>
      </c>
    </row>
    <row r="2956" spans="1:18" x14ac:dyDescent="0.25">
      <c r="A2956" s="28" t="str">
        <f t="shared" si="46"/>
        <v>00384349Graves Co School District2290 State Route 121 NMayfieldKY42066</v>
      </c>
      <c r="B2956" s="29" t="s">
        <v>8225</v>
      </c>
      <c r="C2956" t="s">
        <v>3215</v>
      </c>
      <c r="D2956" t="s">
        <v>3938</v>
      </c>
      <c r="E2956" t="s">
        <v>1736</v>
      </c>
      <c r="F2956" t="s">
        <v>3114</v>
      </c>
      <c r="G2956" t="s">
        <v>1058</v>
      </c>
      <c r="H2956" t="s">
        <v>54</v>
      </c>
      <c r="I2956" t="s">
        <v>1059</v>
      </c>
      <c r="J2956" t="s">
        <v>1736</v>
      </c>
      <c r="K2956" t="s">
        <v>1054</v>
      </c>
      <c r="L2956" t="s">
        <v>6828</v>
      </c>
      <c r="M2956" t="s">
        <v>3133</v>
      </c>
      <c r="N2956" t="s">
        <v>10</v>
      </c>
      <c r="O2956" t="s">
        <v>54</v>
      </c>
      <c r="P2956" t="s">
        <v>946</v>
      </c>
      <c r="Q2956" t="s">
        <v>2663</v>
      </c>
      <c r="R2956" t="s">
        <v>1053</v>
      </c>
    </row>
    <row r="2957" spans="1:18" x14ac:dyDescent="0.25">
      <c r="A2957" s="28" t="str">
        <f t="shared" si="46"/>
        <v>00384569Grayson Co School DistrictPo Box 4009LeitchfieldKY42754</v>
      </c>
      <c r="B2957" s="29" t="s">
        <v>8225</v>
      </c>
      <c r="C2957" t="s">
        <v>3215</v>
      </c>
      <c r="D2957" t="s">
        <v>3939</v>
      </c>
      <c r="E2957" t="s">
        <v>1736</v>
      </c>
      <c r="F2957" t="s">
        <v>5307</v>
      </c>
      <c r="G2957" t="s">
        <v>1100</v>
      </c>
      <c r="H2957" t="s">
        <v>54</v>
      </c>
      <c r="I2957" t="s">
        <v>1101</v>
      </c>
      <c r="J2957" t="s">
        <v>1736</v>
      </c>
      <c r="K2957" t="s">
        <v>1086</v>
      </c>
      <c r="L2957" t="s">
        <v>6828</v>
      </c>
      <c r="M2957" t="s">
        <v>3133</v>
      </c>
      <c r="N2957" t="s">
        <v>10</v>
      </c>
      <c r="O2957" t="s">
        <v>54</v>
      </c>
      <c r="P2957" t="s">
        <v>946</v>
      </c>
      <c r="Q2957" t="s">
        <v>2663</v>
      </c>
      <c r="R2957" t="s">
        <v>1085</v>
      </c>
    </row>
    <row r="2958" spans="1:18" x14ac:dyDescent="0.25">
      <c r="A2958" s="28" t="str">
        <f t="shared" si="46"/>
        <v>00384624Green Co School DistrictPo Box 100GreensburgKY42743</v>
      </c>
      <c r="B2958" s="29" t="s">
        <v>8225</v>
      </c>
      <c r="C2958" t="s">
        <v>3215</v>
      </c>
      <c r="D2958" t="s">
        <v>3940</v>
      </c>
      <c r="E2958" t="s">
        <v>1736</v>
      </c>
      <c r="F2958" t="s">
        <v>4976</v>
      </c>
      <c r="G2958" t="s">
        <v>15</v>
      </c>
      <c r="H2958" t="s">
        <v>54</v>
      </c>
      <c r="I2958" t="s">
        <v>1109</v>
      </c>
      <c r="J2958" t="s">
        <v>1736</v>
      </c>
      <c r="K2958" t="s">
        <v>1106</v>
      </c>
      <c r="L2958" t="s">
        <v>6828</v>
      </c>
      <c r="M2958" t="s">
        <v>3133</v>
      </c>
      <c r="N2958" t="s">
        <v>10</v>
      </c>
      <c r="O2958" t="s">
        <v>54</v>
      </c>
      <c r="P2958" t="s">
        <v>946</v>
      </c>
      <c r="Q2958" t="s">
        <v>2663</v>
      </c>
      <c r="R2958" t="s">
        <v>1105</v>
      </c>
    </row>
    <row r="2959" spans="1:18" x14ac:dyDescent="0.25">
      <c r="A2959" s="28" t="str">
        <f t="shared" si="46"/>
        <v>00384674Greenup Co School District45 Musketeer DrGreenupKY41144</v>
      </c>
      <c r="B2959" s="29" t="s">
        <v>8225</v>
      </c>
      <c r="C2959" t="s">
        <v>3215</v>
      </c>
      <c r="D2959" t="s">
        <v>3941</v>
      </c>
      <c r="E2959" t="s">
        <v>1736</v>
      </c>
      <c r="F2959" t="s">
        <v>3115</v>
      </c>
      <c r="G2959" t="s">
        <v>1120</v>
      </c>
      <c r="H2959" t="s">
        <v>54</v>
      </c>
      <c r="I2959" t="s">
        <v>1121</v>
      </c>
      <c r="J2959" t="s">
        <v>1736</v>
      </c>
      <c r="K2959" t="s">
        <v>1111</v>
      </c>
      <c r="L2959" t="s">
        <v>6828</v>
      </c>
      <c r="M2959" t="s">
        <v>3133</v>
      </c>
      <c r="N2959" t="s">
        <v>10</v>
      </c>
      <c r="O2959" t="s">
        <v>54</v>
      </c>
      <c r="P2959" t="s">
        <v>946</v>
      </c>
      <c r="Q2959" t="s">
        <v>2663</v>
      </c>
      <c r="R2959" t="s">
        <v>1110</v>
      </c>
    </row>
    <row r="2960" spans="1:18" x14ac:dyDescent="0.25">
      <c r="A2960" s="28" t="str">
        <f t="shared" si="46"/>
        <v>00384935Hancock Co School District83 State Route 3543HawesvilleKY42348</v>
      </c>
      <c r="B2960" s="29" t="s">
        <v>8225</v>
      </c>
      <c r="C2960" t="s">
        <v>3215</v>
      </c>
      <c r="D2960" t="s">
        <v>3942</v>
      </c>
      <c r="E2960" t="s">
        <v>1736</v>
      </c>
      <c r="F2960" t="s">
        <v>3116</v>
      </c>
      <c r="G2960" t="s">
        <v>1141</v>
      </c>
      <c r="H2960" t="s">
        <v>54</v>
      </c>
      <c r="I2960" t="s">
        <v>1142</v>
      </c>
      <c r="J2960" t="s">
        <v>1736</v>
      </c>
      <c r="K2960" t="s">
        <v>1132</v>
      </c>
      <c r="L2960" t="s">
        <v>6828</v>
      </c>
      <c r="M2960" t="s">
        <v>3133</v>
      </c>
      <c r="N2960" t="s">
        <v>10</v>
      </c>
      <c r="O2960" t="s">
        <v>54</v>
      </c>
      <c r="P2960" t="s">
        <v>946</v>
      </c>
      <c r="Q2960" t="s">
        <v>2663</v>
      </c>
      <c r="R2960" t="s">
        <v>1131</v>
      </c>
    </row>
    <row r="2961" spans="1:18" x14ac:dyDescent="0.25">
      <c r="A2961" s="28" t="str">
        <f t="shared" si="46"/>
        <v>00385056Hardin Co School District65 W A Jenkins RdElizabethtownKY42701</v>
      </c>
      <c r="B2961" s="29" t="s">
        <v>8225</v>
      </c>
      <c r="C2961" t="s">
        <v>3215</v>
      </c>
      <c r="D2961" t="s">
        <v>3943</v>
      </c>
      <c r="E2961" t="s">
        <v>1736</v>
      </c>
      <c r="F2961" t="s">
        <v>3117</v>
      </c>
      <c r="G2961" t="s">
        <v>727</v>
      </c>
      <c r="H2961" t="s">
        <v>54</v>
      </c>
      <c r="I2961" t="s">
        <v>728</v>
      </c>
      <c r="J2961" t="s">
        <v>1736</v>
      </c>
      <c r="K2961" t="s">
        <v>1144</v>
      </c>
      <c r="L2961" t="s">
        <v>6828</v>
      </c>
      <c r="M2961" t="s">
        <v>3133</v>
      </c>
      <c r="N2961" t="s">
        <v>10</v>
      </c>
      <c r="O2961" t="s">
        <v>54</v>
      </c>
      <c r="P2961" t="s">
        <v>946</v>
      </c>
      <c r="Q2961" t="s">
        <v>2663</v>
      </c>
      <c r="R2961" t="s">
        <v>1143</v>
      </c>
    </row>
    <row r="2962" spans="1:18" x14ac:dyDescent="0.25">
      <c r="A2962" s="28" t="str">
        <f t="shared" si="46"/>
        <v>00394813Hazard Ind School District705 Main StHazardKY41701</v>
      </c>
      <c r="B2962" s="29" t="s">
        <v>8225</v>
      </c>
      <c r="C2962" t="s">
        <v>3215</v>
      </c>
      <c r="D2962" t="s">
        <v>3945</v>
      </c>
      <c r="E2962" t="s">
        <v>1736</v>
      </c>
      <c r="F2962" t="s">
        <v>3121</v>
      </c>
      <c r="G2962" t="s">
        <v>1258</v>
      </c>
      <c r="H2962" t="s">
        <v>54</v>
      </c>
      <c r="I2962" t="s">
        <v>1259</v>
      </c>
      <c r="J2962" t="s">
        <v>1736</v>
      </c>
      <c r="K2962" t="s">
        <v>1255</v>
      </c>
      <c r="L2962" t="s">
        <v>6828</v>
      </c>
      <c r="M2962" t="s">
        <v>3133</v>
      </c>
      <c r="N2962" t="s">
        <v>10</v>
      </c>
      <c r="O2962" t="s">
        <v>54</v>
      </c>
      <c r="P2962" t="s">
        <v>946</v>
      </c>
      <c r="Q2962" t="s">
        <v>2663</v>
      </c>
      <c r="R2962" t="s">
        <v>1254</v>
      </c>
    </row>
    <row r="2963" spans="1:18" x14ac:dyDescent="0.25">
      <c r="A2963" s="28" t="str">
        <f t="shared" si="46"/>
        <v>00386086Hopkins Co School District320 S Seminary StMadisonvilleKY42431</v>
      </c>
      <c r="B2963" s="29" t="s">
        <v>8225</v>
      </c>
      <c r="C2963" t="s">
        <v>3215</v>
      </c>
      <c r="D2963" t="s">
        <v>3951</v>
      </c>
      <c r="E2963" t="s">
        <v>1736</v>
      </c>
      <c r="F2963" t="s">
        <v>3125</v>
      </c>
      <c r="G2963" t="s">
        <v>1322</v>
      </c>
      <c r="H2963" t="s">
        <v>54</v>
      </c>
      <c r="I2963" t="s">
        <v>1323</v>
      </c>
      <c r="J2963" t="s">
        <v>1736</v>
      </c>
      <c r="K2963" t="s">
        <v>1313</v>
      </c>
      <c r="L2963" t="s">
        <v>6828</v>
      </c>
      <c r="M2963" t="s">
        <v>3133</v>
      </c>
      <c r="N2963" t="s">
        <v>10</v>
      </c>
      <c r="O2963" t="s">
        <v>54</v>
      </c>
      <c r="P2963" t="s">
        <v>946</v>
      </c>
      <c r="Q2963" t="s">
        <v>2663</v>
      </c>
      <c r="R2963" t="s">
        <v>1312</v>
      </c>
    </row>
    <row r="2964" spans="1:18" x14ac:dyDescent="0.25">
      <c r="A2964" s="28" t="str">
        <f t="shared" si="46"/>
        <v>00386347Jackson County School District3331 Highway 421 SMc KeeKY40447</v>
      </c>
      <c r="B2964" s="29" t="s">
        <v>8225</v>
      </c>
      <c r="C2964" t="s">
        <v>3215</v>
      </c>
      <c r="D2964" t="s">
        <v>3952</v>
      </c>
      <c r="E2964" t="s">
        <v>1736</v>
      </c>
      <c r="F2964" t="s">
        <v>3126</v>
      </c>
      <c r="G2964" t="s">
        <v>1347</v>
      </c>
      <c r="H2964" t="s">
        <v>54</v>
      </c>
      <c r="I2964" t="s">
        <v>1348</v>
      </c>
      <c r="J2964" t="s">
        <v>1736</v>
      </c>
      <c r="K2964" t="s">
        <v>4069</v>
      </c>
      <c r="L2964" t="s">
        <v>6828</v>
      </c>
      <c r="M2964" t="s">
        <v>3133</v>
      </c>
      <c r="N2964" t="s">
        <v>10</v>
      </c>
      <c r="O2964" t="s">
        <v>54</v>
      </c>
      <c r="P2964" t="s">
        <v>946</v>
      </c>
      <c r="Q2964" t="s">
        <v>2663</v>
      </c>
      <c r="R2964" t="s">
        <v>1345</v>
      </c>
    </row>
    <row r="2965" spans="1:18" x14ac:dyDescent="0.25">
      <c r="A2965" s="28" t="str">
        <f t="shared" si="46"/>
        <v>00386440Jefferson County School DistrictPo Box 34020LouisvilleKY40218</v>
      </c>
      <c r="B2965" s="29" t="s">
        <v>8225</v>
      </c>
      <c r="C2965" t="s">
        <v>3215</v>
      </c>
      <c r="D2965" t="s">
        <v>3953</v>
      </c>
      <c r="E2965" t="s">
        <v>1736</v>
      </c>
      <c r="F2965" t="s">
        <v>5309</v>
      </c>
      <c r="G2965" t="s">
        <v>382</v>
      </c>
      <c r="H2965" t="s">
        <v>54</v>
      </c>
      <c r="I2965" t="s">
        <v>1539</v>
      </c>
      <c r="J2965" t="s">
        <v>1736</v>
      </c>
      <c r="K2965" t="s">
        <v>3223</v>
      </c>
      <c r="L2965" t="s">
        <v>6828</v>
      </c>
      <c r="M2965" t="s">
        <v>3133</v>
      </c>
      <c r="N2965" t="s">
        <v>10</v>
      </c>
      <c r="O2965" t="s">
        <v>54</v>
      </c>
      <c r="P2965" t="s">
        <v>946</v>
      </c>
      <c r="Q2965" t="s">
        <v>2663</v>
      </c>
      <c r="R2965" t="s">
        <v>1360</v>
      </c>
    </row>
    <row r="2966" spans="1:18" x14ac:dyDescent="0.25">
      <c r="A2966" s="28" t="str">
        <f t="shared" si="46"/>
        <v>00391768Jenkins Ind School DistrictPo Box 74JenkinsKY41537</v>
      </c>
      <c r="B2966" s="29" t="s">
        <v>8225</v>
      </c>
      <c r="C2966" t="s">
        <v>3215</v>
      </c>
      <c r="D2966" t="s">
        <v>3955</v>
      </c>
      <c r="E2966" t="s">
        <v>1736</v>
      </c>
      <c r="F2966" t="s">
        <v>5311</v>
      </c>
      <c r="G2966" t="s">
        <v>3128</v>
      </c>
      <c r="H2966" t="s">
        <v>54</v>
      </c>
      <c r="I2966" t="s">
        <v>3129</v>
      </c>
      <c r="J2966" t="s">
        <v>1736</v>
      </c>
      <c r="K2966" t="s">
        <v>1660</v>
      </c>
      <c r="L2966" t="s">
        <v>6828</v>
      </c>
      <c r="M2966" t="s">
        <v>3133</v>
      </c>
      <c r="N2966" t="s">
        <v>10</v>
      </c>
      <c r="O2966" t="s">
        <v>54</v>
      </c>
      <c r="P2966" t="s">
        <v>946</v>
      </c>
      <c r="Q2966" t="s">
        <v>2663</v>
      </c>
      <c r="R2966" t="s">
        <v>1659</v>
      </c>
    </row>
    <row r="2967" spans="1:18" x14ac:dyDescent="0.25">
      <c r="A2967" s="28" t="str">
        <f t="shared" si="46"/>
        <v>00389430Jessamine Co School District871 Wilmore RdNicholasvilleKY40356</v>
      </c>
      <c r="B2967" s="29" t="s">
        <v>8225</v>
      </c>
      <c r="C2967" t="s">
        <v>3215</v>
      </c>
      <c r="D2967" t="s">
        <v>3956</v>
      </c>
      <c r="E2967" t="s">
        <v>1736</v>
      </c>
      <c r="F2967" t="s">
        <v>3130</v>
      </c>
      <c r="G2967" t="s">
        <v>1670</v>
      </c>
      <c r="H2967" t="s">
        <v>54</v>
      </c>
      <c r="I2967" t="s">
        <v>1671</v>
      </c>
      <c r="J2967" t="s">
        <v>1736</v>
      </c>
      <c r="K2967" t="s">
        <v>1666</v>
      </c>
      <c r="L2967" t="s">
        <v>6828</v>
      </c>
      <c r="M2967" t="s">
        <v>3133</v>
      </c>
      <c r="N2967" t="s">
        <v>10</v>
      </c>
      <c r="O2967" t="s">
        <v>54</v>
      </c>
      <c r="P2967" t="s">
        <v>946</v>
      </c>
      <c r="Q2967" t="s">
        <v>2663</v>
      </c>
      <c r="R2967" t="s">
        <v>1665</v>
      </c>
    </row>
    <row r="2968" spans="1:18" x14ac:dyDescent="0.25">
      <c r="A2968" s="28" t="str">
        <f t="shared" si="46"/>
        <v>00389492Johnson Co School District253 N Mayo TrlPaintsvilleKY41240</v>
      </c>
      <c r="B2968" s="29" t="s">
        <v>8225</v>
      </c>
      <c r="C2968" t="s">
        <v>3215</v>
      </c>
      <c r="D2968" t="s">
        <v>3957</v>
      </c>
      <c r="E2968" t="s">
        <v>1736</v>
      </c>
      <c r="F2968" t="s">
        <v>3131</v>
      </c>
      <c r="G2968" t="s">
        <v>1676</v>
      </c>
      <c r="H2968" t="s">
        <v>54</v>
      </c>
      <c r="I2968" t="s">
        <v>1677</v>
      </c>
      <c r="J2968" t="s">
        <v>1736</v>
      </c>
      <c r="K2968" t="s">
        <v>1673</v>
      </c>
      <c r="L2968" t="s">
        <v>6828</v>
      </c>
      <c r="M2968" t="s">
        <v>3133</v>
      </c>
      <c r="N2968" t="s">
        <v>10</v>
      </c>
      <c r="O2968" t="s">
        <v>54</v>
      </c>
      <c r="P2968" t="s">
        <v>946</v>
      </c>
      <c r="Q2968" t="s">
        <v>2663</v>
      </c>
      <c r="R2968" t="s">
        <v>1672</v>
      </c>
    </row>
    <row r="2969" spans="1:18" x14ac:dyDescent="0.25">
      <c r="A2969" s="28" t="str">
        <f t="shared" si="46"/>
        <v>00378522Kentucky Dept of Education300 Sower Blvd 5th FlFrankfortKY40601</v>
      </c>
      <c r="B2969" s="29" t="s">
        <v>8225</v>
      </c>
      <c r="C2969" t="s">
        <v>3215</v>
      </c>
      <c r="D2969" t="s">
        <v>3958</v>
      </c>
      <c r="E2969" t="s">
        <v>1736</v>
      </c>
      <c r="F2969" t="s">
        <v>3133</v>
      </c>
      <c r="G2969" t="s">
        <v>10</v>
      </c>
      <c r="H2969" t="s">
        <v>54</v>
      </c>
      <c r="I2969" t="s">
        <v>946</v>
      </c>
      <c r="J2969" t="s">
        <v>1736</v>
      </c>
      <c r="K2969" t="s">
        <v>1736</v>
      </c>
      <c r="L2969" t="s">
        <v>6828</v>
      </c>
      <c r="M2969" t="s">
        <v>3133</v>
      </c>
      <c r="N2969" t="s">
        <v>10</v>
      </c>
      <c r="O2969" t="s">
        <v>54</v>
      </c>
      <c r="P2969" t="s">
        <v>946</v>
      </c>
      <c r="Q2969" t="s">
        <v>2663</v>
      </c>
      <c r="R2969" t="s">
        <v>1735</v>
      </c>
    </row>
    <row r="2970" spans="1:18" x14ac:dyDescent="0.25">
      <c r="A2970" s="28" t="str">
        <f t="shared" si="46"/>
        <v>00391249Larue Co School DistrictPo Box 39HodgenvilleKY42748</v>
      </c>
      <c r="B2970" s="29" t="s">
        <v>8225</v>
      </c>
      <c r="C2970" t="s">
        <v>3215</v>
      </c>
      <c r="D2970" t="s">
        <v>3960</v>
      </c>
      <c r="E2970" t="s">
        <v>1736</v>
      </c>
      <c r="F2970" t="s">
        <v>4143</v>
      </c>
      <c r="G2970" t="s">
        <v>1796</v>
      </c>
      <c r="H2970" t="s">
        <v>54</v>
      </c>
      <c r="I2970" t="s">
        <v>1797</v>
      </c>
      <c r="J2970" t="s">
        <v>1736</v>
      </c>
      <c r="K2970" t="s">
        <v>1793</v>
      </c>
      <c r="L2970" t="s">
        <v>6828</v>
      </c>
      <c r="M2970" t="s">
        <v>3133</v>
      </c>
      <c r="N2970" t="s">
        <v>10</v>
      </c>
      <c r="O2970" t="s">
        <v>54</v>
      </c>
      <c r="P2970" t="s">
        <v>946</v>
      </c>
      <c r="Q2970" t="s">
        <v>2663</v>
      </c>
      <c r="R2970" t="s">
        <v>1792</v>
      </c>
    </row>
    <row r="2971" spans="1:18" x14ac:dyDescent="0.25">
      <c r="A2971" s="28" t="str">
        <f t="shared" si="46"/>
        <v>00391328Laurel Co School District718 N Main StLondonKY40741</v>
      </c>
      <c r="B2971" s="29" t="s">
        <v>8225</v>
      </c>
      <c r="C2971" t="s">
        <v>3215</v>
      </c>
      <c r="D2971" t="s">
        <v>3961</v>
      </c>
      <c r="E2971" t="s">
        <v>1736</v>
      </c>
      <c r="F2971" t="s">
        <v>3136</v>
      </c>
      <c r="G2971" t="s">
        <v>1806</v>
      </c>
      <c r="H2971" t="s">
        <v>54</v>
      </c>
      <c r="I2971" t="s">
        <v>1807</v>
      </c>
      <c r="J2971" t="s">
        <v>1736</v>
      </c>
      <c r="K2971" t="s">
        <v>1802</v>
      </c>
      <c r="L2971" t="s">
        <v>6828</v>
      </c>
      <c r="M2971" t="s">
        <v>3133</v>
      </c>
      <c r="N2971" t="s">
        <v>10</v>
      </c>
      <c r="O2971" t="s">
        <v>54</v>
      </c>
      <c r="P2971" t="s">
        <v>946</v>
      </c>
      <c r="Q2971" t="s">
        <v>2663</v>
      </c>
      <c r="R2971" t="s">
        <v>1801</v>
      </c>
    </row>
    <row r="2972" spans="1:18" x14ac:dyDescent="0.25">
      <c r="A2972" s="28" t="str">
        <f t="shared" si="46"/>
        <v>00391500Lawrence Co School District50 Bulldog LnLouisaKY41230</v>
      </c>
      <c r="B2972" s="29" t="s">
        <v>8225</v>
      </c>
      <c r="C2972" t="s">
        <v>3215</v>
      </c>
      <c r="D2972" t="s">
        <v>3963</v>
      </c>
      <c r="E2972" t="s">
        <v>1736</v>
      </c>
      <c r="F2972" t="s">
        <v>3137</v>
      </c>
      <c r="G2972" t="s">
        <v>1850</v>
      </c>
      <c r="H2972" t="s">
        <v>54</v>
      </c>
      <c r="I2972" t="s">
        <v>1851</v>
      </c>
      <c r="J2972" t="s">
        <v>1736</v>
      </c>
      <c r="K2972" t="s">
        <v>1841</v>
      </c>
      <c r="L2972" t="s">
        <v>6828</v>
      </c>
      <c r="M2972" t="s">
        <v>3133</v>
      </c>
      <c r="N2972" t="s">
        <v>10</v>
      </c>
      <c r="O2972" t="s">
        <v>54</v>
      </c>
      <c r="P2972" t="s">
        <v>946</v>
      </c>
      <c r="Q2972" t="s">
        <v>2663</v>
      </c>
      <c r="R2972" t="s">
        <v>1840</v>
      </c>
    </row>
    <row r="2973" spans="1:18" x14ac:dyDescent="0.25">
      <c r="A2973" s="28" t="str">
        <f t="shared" si="46"/>
        <v>00391653Leslie Co School DistrictPo Box 949HydenKY41749</v>
      </c>
      <c r="B2973" s="29" t="s">
        <v>8225</v>
      </c>
      <c r="C2973" t="s">
        <v>3215</v>
      </c>
      <c r="D2973" t="s">
        <v>3964</v>
      </c>
      <c r="E2973" t="s">
        <v>1736</v>
      </c>
      <c r="F2973" t="s">
        <v>5264</v>
      </c>
      <c r="G2973" t="s">
        <v>1870</v>
      </c>
      <c r="H2973" t="s">
        <v>54</v>
      </c>
      <c r="I2973" t="s">
        <v>1871</v>
      </c>
      <c r="J2973" t="s">
        <v>1736</v>
      </c>
      <c r="K2973" t="s">
        <v>1863</v>
      </c>
      <c r="L2973" t="s">
        <v>6828</v>
      </c>
      <c r="M2973" t="s">
        <v>3133</v>
      </c>
      <c r="N2973" t="s">
        <v>10</v>
      </c>
      <c r="O2973" t="s">
        <v>54</v>
      </c>
      <c r="P2973" t="s">
        <v>946</v>
      </c>
      <c r="Q2973" t="s">
        <v>2663</v>
      </c>
      <c r="R2973" t="s">
        <v>1862</v>
      </c>
    </row>
    <row r="2974" spans="1:18" x14ac:dyDescent="0.25">
      <c r="A2974" s="28" t="str">
        <f t="shared" si="46"/>
        <v>00392190Livingston Co School DistrictPo Box 219SmithlandKY42081</v>
      </c>
      <c r="B2974" s="29" t="s">
        <v>8225</v>
      </c>
      <c r="C2974" t="s">
        <v>3215</v>
      </c>
      <c r="D2974" t="s">
        <v>3965</v>
      </c>
      <c r="E2974" t="s">
        <v>1736</v>
      </c>
      <c r="F2974" t="s">
        <v>5279</v>
      </c>
      <c r="G2974" t="s">
        <v>1949</v>
      </c>
      <c r="H2974" t="s">
        <v>54</v>
      </c>
      <c r="I2974" t="s">
        <v>1950</v>
      </c>
      <c r="J2974" t="s">
        <v>1736</v>
      </c>
      <c r="K2974" t="s">
        <v>1940</v>
      </c>
      <c r="L2974" t="s">
        <v>6828</v>
      </c>
      <c r="M2974" t="s">
        <v>3133</v>
      </c>
      <c r="N2974" t="s">
        <v>10</v>
      </c>
      <c r="O2974" t="s">
        <v>54</v>
      </c>
      <c r="P2974" t="s">
        <v>946</v>
      </c>
      <c r="Q2974" t="s">
        <v>2663</v>
      </c>
      <c r="R2974" t="s">
        <v>1939</v>
      </c>
    </row>
    <row r="2975" spans="1:18" x14ac:dyDescent="0.25">
      <c r="A2975" s="28" t="str">
        <f t="shared" si="46"/>
        <v>00392267Logan Co School DistrictPo Box 417RussellvilleKY42276</v>
      </c>
      <c r="B2975" s="29" t="s">
        <v>8225</v>
      </c>
      <c r="C2975" t="s">
        <v>3215</v>
      </c>
      <c r="D2975" t="s">
        <v>3966</v>
      </c>
      <c r="E2975" t="s">
        <v>1736</v>
      </c>
      <c r="F2975" t="s">
        <v>5315</v>
      </c>
      <c r="G2975" t="s">
        <v>1966</v>
      </c>
      <c r="H2975" t="s">
        <v>54</v>
      </c>
      <c r="I2975" t="s">
        <v>1967</v>
      </c>
      <c r="J2975" t="s">
        <v>1736</v>
      </c>
      <c r="K2975" t="s">
        <v>1952</v>
      </c>
      <c r="L2975" t="s">
        <v>6828</v>
      </c>
      <c r="M2975" t="s">
        <v>3133</v>
      </c>
      <c r="N2975" t="s">
        <v>10</v>
      </c>
      <c r="O2975" t="s">
        <v>54</v>
      </c>
      <c r="P2975" t="s">
        <v>946</v>
      </c>
      <c r="Q2975" t="s">
        <v>2663</v>
      </c>
      <c r="R2975" t="s">
        <v>1951</v>
      </c>
    </row>
    <row r="2976" spans="1:18" x14ac:dyDescent="0.25">
      <c r="A2976" s="28" t="str">
        <f t="shared" si="46"/>
        <v>00392425Lyon Co School District217 Jenkins RdEddyvilleKY42038</v>
      </c>
      <c r="B2976" s="29" t="s">
        <v>8225</v>
      </c>
      <c r="C2976" t="s">
        <v>3215</v>
      </c>
      <c r="D2976" t="s">
        <v>3967</v>
      </c>
      <c r="E2976" t="s">
        <v>1736</v>
      </c>
      <c r="F2976" t="s">
        <v>3142</v>
      </c>
      <c r="G2976" t="s">
        <v>1990</v>
      </c>
      <c r="H2976" t="s">
        <v>54</v>
      </c>
      <c r="I2976" t="s">
        <v>1991</v>
      </c>
      <c r="J2976" t="s">
        <v>1736</v>
      </c>
      <c r="K2976" t="s">
        <v>1986</v>
      </c>
      <c r="L2976" t="s">
        <v>6828</v>
      </c>
      <c r="M2976" t="s">
        <v>3133</v>
      </c>
      <c r="N2976" t="s">
        <v>10</v>
      </c>
      <c r="O2976" t="s">
        <v>54</v>
      </c>
      <c r="P2976" t="s">
        <v>946</v>
      </c>
      <c r="Q2976" t="s">
        <v>2663</v>
      </c>
      <c r="R2976" t="s">
        <v>1985</v>
      </c>
    </row>
    <row r="2977" spans="1:18" x14ac:dyDescent="0.25">
      <c r="A2977" s="28" t="str">
        <f t="shared" si="46"/>
        <v>00392932Madison Co School DistrictPo Box 768RichmondKY40475</v>
      </c>
      <c r="B2977" s="29" t="s">
        <v>8225</v>
      </c>
      <c r="C2977" t="s">
        <v>3215</v>
      </c>
      <c r="D2977" t="s">
        <v>3968</v>
      </c>
      <c r="E2977" t="s">
        <v>1736</v>
      </c>
      <c r="F2977" t="s">
        <v>5316</v>
      </c>
      <c r="G2977" t="s">
        <v>1740</v>
      </c>
      <c r="H2977" t="s">
        <v>54</v>
      </c>
      <c r="I2977" t="s">
        <v>1741</v>
      </c>
      <c r="J2977" t="s">
        <v>1736</v>
      </c>
      <c r="K2977" t="s">
        <v>1993</v>
      </c>
      <c r="L2977" t="s">
        <v>6828</v>
      </c>
      <c r="M2977" t="s">
        <v>3133</v>
      </c>
      <c r="N2977" t="s">
        <v>10</v>
      </c>
      <c r="O2977" t="s">
        <v>54</v>
      </c>
      <c r="P2977" t="s">
        <v>946</v>
      </c>
      <c r="Q2977" t="s">
        <v>2663</v>
      </c>
      <c r="R2977" t="s">
        <v>1992</v>
      </c>
    </row>
    <row r="2978" spans="1:18" x14ac:dyDescent="0.25">
      <c r="A2978" s="28" t="str">
        <f t="shared" si="46"/>
        <v>00393089Magoffin Co School DistrictPo Box 109SalyersvilleKY41465</v>
      </c>
      <c r="B2978" s="29" t="s">
        <v>8225</v>
      </c>
      <c r="C2978" t="s">
        <v>3215</v>
      </c>
      <c r="D2978" t="s">
        <v>3969</v>
      </c>
      <c r="E2978" t="s">
        <v>1736</v>
      </c>
      <c r="F2978" t="s">
        <v>5318</v>
      </c>
      <c r="G2978" t="s">
        <v>2014</v>
      </c>
      <c r="H2978" t="s">
        <v>54</v>
      </c>
      <c r="I2978" t="s">
        <v>2015</v>
      </c>
      <c r="J2978" t="s">
        <v>1736</v>
      </c>
      <c r="K2978" t="s">
        <v>2010</v>
      </c>
      <c r="L2978" t="s">
        <v>6828</v>
      </c>
      <c r="M2978" t="s">
        <v>3133</v>
      </c>
      <c r="N2978" t="s">
        <v>10</v>
      </c>
      <c r="O2978" t="s">
        <v>54</v>
      </c>
      <c r="P2978" t="s">
        <v>946</v>
      </c>
      <c r="Q2978" t="s">
        <v>2663</v>
      </c>
      <c r="R2978" t="s">
        <v>2009</v>
      </c>
    </row>
    <row r="2979" spans="1:18" x14ac:dyDescent="0.25">
      <c r="A2979" s="28" t="str">
        <f t="shared" si="46"/>
        <v>00393168Marion Co Public Schools755 E Main StLebanonKY40033</v>
      </c>
      <c r="B2979" s="29" t="s">
        <v>8225</v>
      </c>
      <c r="C2979" t="s">
        <v>3215</v>
      </c>
      <c r="D2979" t="s">
        <v>3970</v>
      </c>
      <c r="E2979" t="s">
        <v>1736</v>
      </c>
      <c r="F2979" t="s">
        <v>3143</v>
      </c>
      <c r="G2979" t="s">
        <v>2027</v>
      </c>
      <c r="H2979" t="s">
        <v>54</v>
      </c>
      <c r="I2979" t="s">
        <v>2028</v>
      </c>
      <c r="J2979" t="s">
        <v>1736</v>
      </c>
      <c r="K2979" t="s">
        <v>2023</v>
      </c>
      <c r="L2979" t="s">
        <v>6828</v>
      </c>
      <c r="M2979" t="s">
        <v>3133</v>
      </c>
      <c r="N2979" t="s">
        <v>10</v>
      </c>
      <c r="O2979" t="s">
        <v>54</v>
      </c>
      <c r="P2979" t="s">
        <v>946</v>
      </c>
      <c r="Q2979" t="s">
        <v>2663</v>
      </c>
      <c r="R2979" t="s">
        <v>2022</v>
      </c>
    </row>
    <row r="2980" spans="1:18" x14ac:dyDescent="0.25">
      <c r="A2980" s="28" t="str">
        <f t="shared" si="46"/>
        <v>00393273Marshall Co School District86 High School RdBentonKY42025</v>
      </c>
      <c r="B2980" s="29" t="s">
        <v>8225</v>
      </c>
      <c r="C2980" t="s">
        <v>3215</v>
      </c>
      <c r="D2980" t="s">
        <v>3971</v>
      </c>
      <c r="E2980" t="s">
        <v>1736</v>
      </c>
      <c r="F2980" t="s">
        <v>3144</v>
      </c>
      <c r="G2980" t="s">
        <v>2044</v>
      </c>
      <c r="H2980" t="s">
        <v>54</v>
      </c>
      <c r="I2980" t="s">
        <v>2045</v>
      </c>
      <c r="J2980" t="s">
        <v>1736</v>
      </c>
      <c r="K2980" t="s">
        <v>2040</v>
      </c>
      <c r="L2980" t="s">
        <v>6828</v>
      </c>
      <c r="M2980" t="s">
        <v>3133</v>
      </c>
      <c r="N2980" t="s">
        <v>10</v>
      </c>
      <c r="O2980" t="s">
        <v>54</v>
      </c>
      <c r="P2980" t="s">
        <v>946</v>
      </c>
      <c r="Q2980" t="s">
        <v>2663</v>
      </c>
      <c r="R2980" t="s">
        <v>2039</v>
      </c>
    </row>
    <row r="2981" spans="1:18" x14ac:dyDescent="0.25">
      <c r="A2981" s="28" t="str">
        <f t="shared" si="46"/>
        <v>00393388Martin Co School DistrictPo Box 366InezKY41224</v>
      </c>
      <c r="B2981" s="29" t="s">
        <v>8225</v>
      </c>
      <c r="C2981" t="s">
        <v>3215</v>
      </c>
      <c r="D2981" t="s">
        <v>3973</v>
      </c>
      <c r="E2981" t="s">
        <v>1736</v>
      </c>
      <c r="F2981" t="s">
        <v>5319</v>
      </c>
      <c r="G2981" t="s">
        <v>2064</v>
      </c>
      <c r="H2981" t="s">
        <v>54</v>
      </c>
      <c r="I2981" t="s">
        <v>2065</v>
      </c>
      <c r="J2981" t="s">
        <v>1736</v>
      </c>
      <c r="K2981" t="s">
        <v>2061</v>
      </c>
      <c r="L2981" t="s">
        <v>6828</v>
      </c>
      <c r="M2981" t="s">
        <v>3133</v>
      </c>
      <c r="N2981" t="s">
        <v>10</v>
      </c>
      <c r="O2981" t="s">
        <v>54</v>
      </c>
      <c r="P2981" t="s">
        <v>946</v>
      </c>
      <c r="Q2981" t="s">
        <v>2663</v>
      </c>
      <c r="R2981" t="s">
        <v>2060</v>
      </c>
    </row>
    <row r="2982" spans="1:18" x14ac:dyDescent="0.25">
      <c r="A2982" s="28" t="str">
        <f t="shared" si="46"/>
        <v>00393479Mason Co School DistrictPo Box 130MaysvilleKY41056</v>
      </c>
      <c r="B2982" s="29" t="s">
        <v>8225</v>
      </c>
      <c r="C2982" t="s">
        <v>3215</v>
      </c>
      <c r="D2982" t="s">
        <v>3974</v>
      </c>
      <c r="E2982" t="s">
        <v>1736</v>
      </c>
      <c r="F2982" t="s">
        <v>4646</v>
      </c>
      <c r="G2982" t="s">
        <v>2078</v>
      </c>
      <c r="H2982" t="s">
        <v>54</v>
      </c>
      <c r="I2982" t="s">
        <v>2079</v>
      </c>
      <c r="J2982" t="s">
        <v>1736</v>
      </c>
      <c r="K2982" t="s">
        <v>2074</v>
      </c>
      <c r="L2982" t="s">
        <v>6828</v>
      </c>
      <c r="M2982" t="s">
        <v>3133</v>
      </c>
      <c r="N2982" t="s">
        <v>10</v>
      </c>
      <c r="O2982" t="s">
        <v>54</v>
      </c>
      <c r="P2982" t="s">
        <v>946</v>
      </c>
      <c r="Q2982" t="s">
        <v>2663</v>
      </c>
      <c r="R2982" t="s">
        <v>2073</v>
      </c>
    </row>
    <row r="2983" spans="1:18" x14ac:dyDescent="0.25">
      <c r="A2983" s="28" t="str">
        <f t="shared" si="46"/>
        <v>00384492Mayfield Ind School District914 E College StMayfieldKY42066</v>
      </c>
      <c r="B2983" s="29" t="s">
        <v>8225</v>
      </c>
      <c r="C2983" t="s">
        <v>3215</v>
      </c>
      <c r="D2983" t="s">
        <v>3975</v>
      </c>
      <c r="E2983" t="s">
        <v>1736</v>
      </c>
      <c r="F2983" t="s">
        <v>3145</v>
      </c>
      <c r="G2983" t="s">
        <v>1058</v>
      </c>
      <c r="H2983" t="s">
        <v>54</v>
      </c>
      <c r="I2983" t="s">
        <v>1059</v>
      </c>
      <c r="J2983" t="s">
        <v>1736</v>
      </c>
      <c r="K2983" t="s">
        <v>2081</v>
      </c>
      <c r="L2983" t="s">
        <v>6828</v>
      </c>
      <c r="M2983" t="s">
        <v>3133</v>
      </c>
      <c r="N2983" t="s">
        <v>10</v>
      </c>
      <c r="O2983" t="s">
        <v>54</v>
      </c>
      <c r="P2983" t="s">
        <v>946</v>
      </c>
      <c r="Q2983" t="s">
        <v>2663</v>
      </c>
      <c r="R2983" t="s">
        <v>2080</v>
      </c>
    </row>
    <row r="2984" spans="1:18" x14ac:dyDescent="0.25">
      <c r="A2984" s="28" t="str">
        <f t="shared" si="46"/>
        <v>00392451McCracken Co Public SD5347 Benton RdPaducahKY42003</v>
      </c>
      <c r="B2984" s="29" t="s">
        <v>8225</v>
      </c>
      <c r="C2984" t="s">
        <v>3215</v>
      </c>
      <c r="D2984" t="s">
        <v>3976</v>
      </c>
      <c r="E2984" t="s">
        <v>1736</v>
      </c>
      <c r="F2984" t="s">
        <v>3146</v>
      </c>
      <c r="G2984" t="s">
        <v>2089</v>
      </c>
      <c r="H2984" t="s">
        <v>54</v>
      </c>
      <c r="I2984" t="s">
        <v>2099</v>
      </c>
      <c r="J2984" t="s">
        <v>1736</v>
      </c>
      <c r="K2984" t="s">
        <v>4070</v>
      </c>
      <c r="L2984" t="s">
        <v>6828</v>
      </c>
      <c r="M2984" t="s">
        <v>3133</v>
      </c>
      <c r="N2984" t="s">
        <v>10</v>
      </c>
      <c r="O2984" t="s">
        <v>54</v>
      </c>
      <c r="P2984" t="s">
        <v>946</v>
      </c>
      <c r="Q2984" t="s">
        <v>2663</v>
      </c>
      <c r="R2984" t="s">
        <v>2085</v>
      </c>
    </row>
    <row r="2985" spans="1:18" x14ac:dyDescent="0.25">
      <c r="A2985" s="28" t="str">
        <f t="shared" si="46"/>
        <v>00393584Meade Co School District1155 Old Ekron RdBrandenburgKY40108</v>
      </c>
      <c r="B2985" s="29" t="s">
        <v>8225</v>
      </c>
      <c r="C2985" t="s">
        <v>3215</v>
      </c>
      <c r="D2985" t="s">
        <v>3977</v>
      </c>
      <c r="E2985" t="s">
        <v>1736</v>
      </c>
      <c r="F2985" t="s">
        <v>3150</v>
      </c>
      <c r="G2985" t="s">
        <v>2136</v>
      </c>
      <c r="H2985" t="s">
        <v>54</v>
      </c>
      <c r="I2985" t="s">
        <v>2137</v>
      </c>
      <c r="J2985" t="s">
        <v>1736</v>
      </c>
      <c r="K2985" t="s">
        <v>2132</v>
      </c>
      <c r="L2985" t="s">
        <v>6828</v>
      </c>
      <c r="M2985" t="s">
        <v>3133</v>
      </c>
      <c r="N2985" t="s">
        <v>10</v>
      </c>
      <c r="O2985" t="s">
        <v>54</v>
      </c>
      <c r="P2985" t="s">
        <v>946</v>
      </c>
      <c r="Q2985" t="s">
        <v>2663</v>
      </c>
      <c r="R2985" t="s">
        <v>2131</v>
      </c>
    </row>
    <row r="2986" spans="1:18" x14ac:dyDescent="0.25">
      <c r="A2986" s="28" t="str">
        <f t="shared" si="46"/>
        <v>00393807Mercer Co School District530 Perryville StHarrodsburgKY40330</v>
      </c>
      <c r="B2986" s="29" t="s">
        <v>8225</v>
      </c>
      <c r="C2986" t="s">
        <v>3215</v>
      </c>
      <c r="D2986" t="s">
        <v>3980</v>
      </c>
      <c r="E2986" t="s">
        <v>1736</v>
      </c>
      <c r="F2986" t="s">
        <v>3151</v>
      </c>
      <c r="G2986" t="s">
        <v>2166</v>
      </c>
      <c r="H2986" t="s">
        <v>54</v>
      </c>
      <c r="I2986" t="s">
        <v>2167</v>
      </c>
      <c r="J2986" t="s">
        <v>1736</v>
      </c>
      <c r="K2986" t="s">
        <v>2162</v>
      </c>
      <c r="L2986" t="s">
        <v>6828</v>
      </c>
      <c r="M2986" t="s">
        <v>3133</v>
      </c>
      <c r="N2986" t="s">
        <v>10</v>
      </c>
      <c r="O2986" t="s">
        <v>54</v>
      </c>
      <c r="P2986" t="s">
        <v>946</v>
      </c>
      <c r="Q2986" t="s">
        <v>2663</v>
      </c>
      <c r="R2986" t="s">
        <v>2161</v>
      </c>
    </row>
    <row r="2987" spans="1:18" x14ac:dyDescent="0.25">
      <c r="A2987" s="28" t="str">
        <f t="shared" si="46"/>
        <v>00393833Metcalfe Co School District709 W Stockton StEdmontonKY42129</v>
      </c>
      <c r="B2987" s="29" t="s">
        <v>8225</v>
      </c>
      <c r="C2987" t="s">
        <v>3215</v>
      </c>
      <c r="D2987" t="s">
        <v>3981</v>
      </c>
      <c r="E2987" t="s">
        <v>1736</v>
      </c>
      <c r="F2987" t="s">
        <v>3152</v>
      </c>
      <c r="G2987" t="s">
        <v>2172</v>
      </c>
      <c r="H2987" t="s">
        <v>54</v>
      </c>
      <c r="I2987" t="s">
        <v>2173</v>
      </c>
      <c r="J2987" t="s">
        <v>1736</v>
      </c>
      <c r="K2987" t="s">
        <v>2169</v>
      </c>
      <c r="L2987" t="s">
        <v>6828</v>
      </c>
      <c r="M2987" t="s">
        <v>3133</v>
      </c>
      <c r="N2987" t="s">
        <v>10</v>
      </c>
      <c r="O2987" t="s">
        <v>54</v>
      </c>
      <c r="P2987" t="s">
        <v>946</v>
      </c>
      <c r="Q2987" t="s">
        <v>2663</v>
      </c>
      <c r="R2987" t="s">
        <v>2168</v>
      </c>
    </row>
    <row r="2988" spans="1:18" x14ac:dyDescent="0.25">
      <c r="A2988" s="28" t="str">
        <f t="shared" si="46"/>
        <v>00379289Middlesboro Ind School Dist220 N 20th StMiddlesboroKY40965</v>
      </c>
      <c r="B2988" s="29" t="s">
        <v>8225</v>
      </c>
      <c r="C2988" t="s">
        <v>3215</v>
      </c>
      <c r="D2988" t="s">
        <v>3982</v>
      </c>
      <c r="E2988" t="s">
        <v>1736</v>
      </c>
      <c r="F2988" t="s">
        <v>3153</v>
      </c>
      <c r="G2988" t="s">
        <v>194</v>
      </c>
      <c r="H2988" t="s">
        <v>54</v>
      </c>
      <c r="I2988" t="s">
        <v>195</v>
      </c>
      <c r="J2988" t="s">
        <v>1736</v>
      </c>
      <c r="K2988" t="s">
        <v>2175</v>
      </c>
      <c r="L2988" t="s">
        <v>6828</v>
      </c>
      <c r="M2988" t="s">
        <v>3133</v>
      </c>
      <c r="N2988" t="s">
        <v>10</v>
      </c>
      <c r="O2988" t="s">
        <v>54</v>
      </c>
      <c r="P2988" t="s">
        <v>946</v>
      </c>
      <c r="Q2988" t="s">
        <v>2663</v>
      </c>
      <c r="R2988" t="s">
        <v>2174</v>
      </c>
    </row>
    <row r="2989" spans="1:18" x14ac:dyDescent="0.25">
      <c r="A2989" s="28" t="str">
        <f t="shared" si="46"/>
        <v>00394033Morgan Co School District155 University DrWest LibertyKY41472</v>
      </c>
      <c r="B2989" s="29" t="s">
        <v>8225</v>
      </c>
      <c r="C2989" t="s">
        <v>3215</v>
      </c>
      <c r="D2989" t="s">
        <v>3983</v>
      </c>
      <c r="E2989" t="s">
        <v>1736</v>
      </c>
      <c r="F2989" t="s">
        <v>3156</v>
      </c>
      <c r="G2989" t="s">
        <v>2212</v>
      </c>
      <c r="H2989" t="s">
        <v>54</v>
      </c>
      <c r="I2989" t="s">
        <v>2213</v>
      </c>
      <c r="J2989" t="s">
        <v>1736</v>
      </c>
      <c r="K2989" t="s">
        <v>2208</v>
      </c>
      <c r="L2989" t="s">
        <v>6828</v>
      </c>
      <c r="M2989" t="s">
        <v>3133</v>
      </c>
      <c r="N2989" t="s">
        <v>10</v>
      </c>
      <c r="O2989" t="s">
        <v>54</v>
      </c>
      <c r="P2989" t="s">
        <v>946</v>
      </c>
      <c r="Q2989" t="s">
        <v>2663</v>
      </c>
      <c r="R2989" t="s">
        <v>2207</v>
      </c>
    </row>
    <row r="2990" spans="1:18" x14ac:dyDescent="0.25">
      <c r="A2990" s="28" t="str">
        <f t="shared" si="46"/>
        <v>00380769Murray Ind School District208 S 13th StMurrayKY42071</v>
      </c>
      <c r="B2990" s="29" t="s">
        <v>8225</v>
      </c>
      <c r="C2990" t="s">
        <v>3215</v>
      </c>
      <c r="D2990" t="s">
        <v>3985</v>
      </c>
      <c r="E2990" t="s">
        <v>1736</v>
      </c>
      <c r="F2990" t="s">
        <v>3160</v>
      </c>
      <c r="G2990" t="s">
        <v>429</v>
      </c>
      <c r="H2990" t="s">
        <v>54</v>
      </c>
      <c r="I2990" t="s">
        <v>430</v>
      </c>
      <c r="J2990" t="s">
        <v>1736</v>
      </c>
      <c r="K2990" t="s">
        <v>2251</v>
      </c>
      <c r="L2990" t="s">
        <v>6828</v>
      </c>
      <c r="M2990" t="s">
        <v>3133</v>
      </c>
      <c r="N2990" t="s">
        <v>10</v>
      </c>
      <c r="O2990" t="s">
        <v>54</v>
      </c>
      <c r="P2990" t="s">
        <v>946</v>
      </c>
      <c r="Q2990" t="s">
        <v>2663</v>
      </c>
      <c r="R2990" t="s">
        <v>2250</v>
      </c>
    </row>
    <row r="2991" spans="1:18" x14ac:dyDescent="0.25">
      <c r="A2991" s="28" t="str">
        <f t="shared" si="46"/>
        <v>00394356Nelson Co School District288 Wildcat LnBardstownKY40004</v>
      </c>
      <c r="B2991" s="29" t="s">
        <v>8225</v>
      </c>
      <c r="C2991" t="s">
        <v>3215</v>
      </c>
      <c r="D2991" t="s">
        <v>3986</v>
      </c>
      <c r="E2991" t="s">
        <v>1736</v>
      </c>
      <c r="F2991" t="s">
        <v>3161</v>
      </c>
      <c r="G2991" t="s">
        <v>122</v>
      </c>
      <c r="H2991" t="s">
        <v>54</v>
      </c>
      <c r="I2991" t="s">
        <v>123</v>
      </c>
      <c r="J2991" t="s">
        <v>1736</v>
      </c>
      <c r="K2991" t="s">
        <v>2256</v>
      </c>
      <c r="L2991" t="s">
        <v>6828</v>
      </c>
      <c r="M2991" t="s">
        <v>3133</v>
      </c>
      <c r="N2991" t="s">
        <v>10</v>
      </c>
      <c r="O2991" t="s">
        <v>54</v>
      </c>
      <c r="P2991" t="s">
        <v>946</v>
      </c>
      <c r="Q2991" t="s">
        <v>2663</v>
      </c>
      <c r="R2991" t="s">
        <v>2255</v>
      </c>
    </row>
    <row r="2992" spans="1:18" x14ac:dyDescent="0.25">
      <c r="A2992" s="28" t="str">
        <f t="shared" si="46"/>
        <v>00381036Newport Ind School District30 W 8th StNewportKY41071</v>
      </c>
      <c r="B2992" s="29" t="s">
        <v>8225</v>
      </c>
      <c r="C2992" t="s">
        <v>3215</v>
      </c>
      <c r="D2992" t="s">
        <v>3987</v>
      </c>
      <c r="E2992" t="s">
        <v>1736</v>
      </c>
      <c r="F2992" t="s">
        <v>3162</v>
      </c>
      <c r="G2992" t="s">
        <v>2284</v>
      </c>
      <c r="H2992" t="s">
        <v>54</v>
      </c>
      <c r="I2992" t="s">
        <v>2285</v>
      </c>
      <c r="J2992" t="s">
        <v>1736</v>
      </c>
      <c r="K2992" t="s">
        <v>2280</v>
      </c>
      <c r="L2992" t="s">
        <v>6828</v>
      </c>
      <c r="M2992" t="s">
        <v>3133</v>
      </c>
      <c r="N2992" t="s">
        <v>10</v>
      </c>
      <c r="O2992" t="s">
        <v>54</v>
      </c>
      <c r="P2992" t="s">
        <v>946</v>
      </c>
      <c r="Q2992" t="s">
        <v>2663</v>
      </c>
      <c r="R2992" t="s">
        <v>2279</v>
      </c>
    </row>
    <row r="2993" spans="1:18" x14ac:dyDescent="0.25">
      <c r="A2993" s="28" t="str">
        <f t="shared" si="46"/>
        <v>00394473Nicholas Co School District395 W Main StCarlisleKY40311</v>
      </c>
      <c r="B2993" s="29" t="s">
        <v>8225</v>
      </c>
      <c r="C2993" t="s">
        <v>3215</v>
      </c>
      <c r="D2993" t="s">
        <v>3989</v>
      </c>
      <c r="E2993" t="s">
        <v>1736</v>
      </c>
      <c r="F2993" t="s">
        <v>3163</v>
      </c>
      <c r="G2993" t="s">
        <v>2291</v>
      </c>
      <c r="H2993" t="s">
        <v>54</v>
      </c>
      <c r="I2993" t="s">
        <v>2292</v>
      </c>
      <c r="J2993" t="s">
        <v>1736</v>
      </c>
      <c r="K2993" t="s">
        <v>2287</v>
      </c>
      <c r="L2993" t="s">
        <v>6828</v>
      </c>
      <c r="M2993" t="s">
        <v>3133</v>
      </c>
      <c r="N2993" t="s">
        <v>10</v>
      </c>
      <c r="O2993" t="s">
        <v>54</v>
      </c>
      <c r="P2993" t="s">
        <v>946</v>
      </c>
      <c r="Q2993" t="s">
        <v>2663</v>
      </c>
      <c r="R2993" t="s">
        <v>2286</v>
      </c>
    </row>
    <row r="2994" spans="1:18" x14ac:dyDescent="0.25">
      <c r="A2994" s="28" t="str">
        <f t="shared" si="46"/>
        <v>00394502Ohio Co School DistrictPo Box 70HartfordKY42347</v>
      </c>
      <c r="B2994" s="29" t="s">
        <v>8225</v>
      </c>
      <c r="C2994" t="s">
        <v>3215</v>
      </c>
      <c r="D2994" t="s">
        <v>3990</v>
      </c>
      <c r="E2994" t="s">
        <v>1736</v>
      </c>
      <c r="F2994" t="s">
        <v>4638</v>
      </c>
      <c r="G2994" t="s">
        <v>2314</v>
      </c>
      <c r="H2994" t="s">
        <v>54</v>
      </c>
      <c r="I2994" t="s">
        <v>2315</v>
      </c>
      <c r="J2994" t="s">
        <v>1736</v>
      </c>
      <c r="K2994" t="s">
        <v>2294</v>
      </c>
      <c r="L2994" t="s">
        <v>6828</v>
      </c>
      <c r="M2994" t="s">
        <v>3133</v>
      </c>
      <c r="N2994" t="s">
        <v>10</v>
      </c>
      <c r="O2994" t="s">
        <v>54</v>
      </c>
      <c r="P2994" t="s">
        <v>946</v>
      </c>
      <c r="Q2994" t="s">
        <v>2663</v>
      </c>
      <c r="R2994" t="s">
        <v>2293</v>
      </c>
    </row>
    <row r="2995" spans="1:18" x14ac:dyDescent="0.25">
      <c r="A2995" s="28" t="str">
        <f t="shared" si="46"/>
        <v>00394631Oldham Co School District6165 W Highway 146CrestwoodKY40014</v>
      </c>
      <c r="B2995" s="29" t="s">
        <v>8225</v>
      </c>
      <c r="C2995" t="s">
        <v>3215</v>
      </c>
      <c r="D2995" t="s">
        <v>3991</v>
      </c>
      <c r="E2995" t="s">
        <v>1736</v>
      </c>
      <c r="F2995" t="s">
        <v>3164</v>
      </c>
      <c r="G2995" t="s">
        <v>2330</v>
      </c>
      <c r="H2995" t="s">
        <v>54</v>
      </c>
      <c r="I2995" t="s">
        <v>2331</v>
      </c>
      <c r="J2995" t="s">
        <v>1736</v>
      </c>
      <c r="K2995" t="s">
        <v>2321</v>
      </c>
      <c r="L2995" t="s">
        <v>6828</v>
      </c>
      <c r="M2995" t="s">
        <v>3133</v>
      </c>
      <c r="N2995" t="s">
        <v>10</v>
      </c>
      <c r="O2995" t="s">
        <v>54</v>
      </c>
      <c r="P2995" t="s">
        <v>946</v>
      </c>
      <c r="Q2995" t="s">
        <v>2663</v>
      </c>
      <c r="R2995" t="s">
        <v>2320</v>
      </c>
    </row>
    <row r="2996" spans="1:18" x14ac:dyDescent="0.25">
      <c r="A2996" s="28" t="str">
        <f t="shared" si="46"/>
        <v>00394708Owen Co School District1600 Highway 22 EOwentonKY40359</v>
      </c>
      <c r="B2996" s="29" t="s">
        <v>8225</v>
      </c>
      <c r="C2996" t="s">
        <v>3215</v>
      </c>
      <c r="D2996" t="s">
        <v>3993</v>
      </c>
      <c r="E2996" t="s">
        <v>1736</v>
      </c>
      <c r="F2996" t="s">
        <v>3165</v>
      </c>
      <c r="G2996" t="s">
        <v>2356</v>
      </c>
      <c r="H2996" t="s">
        <v>54</v>
      </c>
      <c r="I2996" t="s">
        <v>2357</v>
      </c>
      <c r="J2996" t="s">
        <v>1736</v>
      </c>
      <c r="K2996" t="s">
        <v>2353</v>
      </c>
      <c r="L2996" t="s">
        <v>6828</v>
      </c>
      <c r="M2996" t="s">
        <v>3133</v>
      </c>
      <c r="N2996" t="s">
        <v>10</v>
      </c>
      <c r="O2996" t="s">
        <v>54</v>
      </c>
      <c r="P2996" t="s">
        <v>946</v>
      </c>
      <c r="Q2996" t="s">
        <v>2663</v>
      </c>
      <c r="R2996" t="s">
        <v>2352</v>
      </c>
    </row>
    <row r="2997" spans="1:18" x14ac:dyDescent="0.25">
      <c r="A2997" s="28" t="str">
        <f t="shared" si="46"/>
        <v>00382298Owensboro Ind School District450 Griffith AveOwensboroKY42301</v>
      </c>
      <c r="B2997" s="29" t="s">
        <v>8225</v>
      </c>
      <c r="C2997" t="s">
        <v>3215</v>
      </c>
      <c r="D2997" t="s">
        <v>3994</v>
      </c>
      <c r="E2997" t="s">
        <v>1736</v>
      </c>
      <c r="F2997" t="s">
        <v>3166</v>
      </c>
      <c r="G2997" t="s">
        <v>658</v>
      </c>
      <c r="H2997" t="s">
        <v>54</v>
      </c>
      <c r="I2997" t="s">
        <v>659</v>
      </c>
      <c r="J2997" t="s">
        <v>1736</v>
      </c>
      <c r="K2997" t="s">
        <v>2359</v>
      </c>
      <c r="L2997" t="s">
        <v>6828</v>
      </c>
      <c r="M2997" t="s">
        <v>3133</v>
      </c>
      <c r="N2997" t="s">
        <v>10</v>
      </c>
      <c r="O2997" t="s">
        <v>54</v>
      </c>
      <c r="P2997" t="s">
        <v>946</v>
      </c>
      <c r="Q2997" t="s">
        <v>2663</v>
      </c>
      <c r="R2997" t="s">
        <v>2358</v>
      </c>
    </row>
    <row r="2998" spans="1:18" x14ac:dyDescent="0.25">
      <c r="A2998" s="28" t="str">
        <f t="shared" si="46"/>
        <v>00392607Paducah Ind School DistrictPo Box 2550PaducahKY42003</v>
      </c>
      <c r="B2998" s="29" t="s">
        <v>8225</v>
      </c>
      <c r="C2998" t="s">
        <v>3215</v>
      </c>
      <c r="D2998" t="s">
        <v>3995</v>
      </c>
      <c r="E2998" t="s">
        <v>1736</v>
      </c>
      <c r="F2998" t="s">
        <v>5322</v>
      </c>
      <c r="G2998" t="s">
        <v>2089</v>
      </c>
      <c r="H2998" t="s">
        <v>54</v>
      </c>
      <c r="I2998" t="s">
        <v>2099</v>
      </c>
      <c r="J2998" t="s">
        <v>1736</v>
      </c>
      <c r="K2998" t="s">
        <v>2375</v>
      </c>
      <c r="L2998" t="s">
        <v>6828</v>
      </c>
      <c r="M2998" t="s">
        <v>3133</v>
      </c>
      <c r="N2998" t="s">
        <v>10</v>
      </c>
      <c r="O2998" t="s">
        <v>54</v>
      </c>
      <c r="P2998" t="s">
        <v>946</v>
      </c>
      <c r="Q2998" t="s">
        <v>2663</v>
      </c>
      <c r="R2998" t="s">
        <v>2374</v>
      </c>
    </row>
    <row r="2999" spans="1:18" x14ac:dyDescent="0.25">
      <c r="A2999" s="28" t="str">
        <f t="shared" si="46"/>
        <v>00389569Paintsville Ind Sch District305 2nd StPaintsvilleKY41240</v>
      </c>
      <c r="B2999" s="29" t="s">
        <v>8225</v>
      </c>
      <c r="C2999" t="s">
        <v>3215</v>
      </c>
      <c r="D2999" t="s">
        <v>3996</v>
      </c>
      <c r="E2999" t="s">
        <v>1736</v>
      </c>
      <c r="F2999" t="s">
        <v>3168</v>
      </c>
      <c r="G2999" t="s">
        <v>1676</v>
      </c>
      <c r="H2999" t="s">
        <v>54</v>
      </c>
      <c r="I2999" t="s">
        <v>1677</v>
      </c>
      <c r="J2999" t="s">
        <v>1736</v>
      </c>
      <c r="K2999" t="s">
        <v>2383</v>
      </c>
      <c r="L2999" t="s">
        <v>6828</v>
      </c>
      <c r="M2999" t="s">
        <v>3133</v>
      </c>
      <c r="N2999" t="s">
        <v>10</v>
      </c>
      <c r="O2999" t="s">
        <v>54</v>
      </c>
      <c r="P2999" t="s">
        <v>946</v>
      </c>
      <c r="Q2999" t="s">
        <v>2663</v>
      </c>
      <c r="R2999" t="s">
        <v>2382</v>
      </c>
    </row>
    <row r="3000" spans="1:18" x14ac:dyDescent="0.25">
      <c r="A3000" s="28" t="str">
        <f t="shared" si="46"/>
        <v>00379643Paris Ind School District310 W 7th StParisKY40361</v>
      </c>
      <c r="B3000" s="29" t="s">
        <v>8225</v>
      </c>
      <c r="C3000" t="s">
        <v>3215</v>
      </c>
      <c r="D3000" t="s">
        <v>3997</v>
      </c>
      <c r="E3000" t="s">
        <v>1736</v>
      </c>
      <c r="F3000" t="s">
        <v>3169</v>
      </c>
      <c r="G3000" t="s">
        <v>252</v>
      </c>
      <c r="H3000" t="s">
        <v>54</v>
      </c>
      <c r="I3000" t="s">
        <v>253</v>
      </c>
      <c r="J3000" t="s">
        <v>1736</v>
      </c>
      <c r="K3000" t="s">
        <v>2387</v>
      </c>
      <c r="L3000" t="s">
        <v>6828</v>
      </c>
      <c r="M3000" t="s">
        <v>3133</v>
      </c>
      <c r="N3000" t="s">
        <v>10</v>
      </c>
      <c r="O3000" t="s">
        <v>54</v>
      </c>
      <c r="P3000" t="s">
        <v>946</v>
      </c>
      <c r="Q3000" t="s">
        <v>2663</v>
      </c>
      <c r="R3000" t="s">
        <v>2386</v>
      </c>
    </row>
    <row r="3001" spans="1:18" x14ac:dyDescent="0.25">
      <c r="A3001" s="28" t="str">
        <f t="shared" si="46"/>
        <v>00394760Pendleton Co School District2525 Us Highway 27 NFalmouthKY41040</v>
      </c>
      <c r="B3001" s="29" t="s">
        <v>8225</v>
      </c>
      <c r="C3001" t="s">
        <v>3215</v>
      </c>
      <c r="D3001" t="s">
        <v>3998</v>
      </c>
      <c r="E3001" t="s">
        <v>1736</v>
      </c>
      <c r="F3001" t="s">
        <v>3170</v>
      </c>
      <c r="G3001" t="s">
        <v>2399</v>
      </c>
      <c r="H3001" t="s">
        <v>54</v>
      </c>
      <c r="I3001" t="s">
        <v>2400</v>
      </c>
      <c r="J3001" t="s">
        <v>1736</v>
      </c>
      <c r="K3001" t="s">
        <v>2392</v>
      </c>
      <c r="L3001" t="s">
        <v>6828</v>
      </c>
      <c r="M3001" t="s">
        <v>3133</v>
      </c>
      <c r="N3001" t="s">
        <v>10</v>
      </c>
      <c r="O3001" t="s">
        <v>54</v>
      </c>
      <c r="P3001" t="s">
        <v>946</v>
      </c>
      <c r="Q3001" t="s">
        <v>2663</v>
      </c>
      <c r="R3001" t="s">
        <v>2391</v>
      </c>
    </row>
    <row r="3002" spans="1:18" x14ac:dyDescent="0.25">
      <c r="A3002" s="28" t="str">
        <f t="shared" si="46"/>
        <v>00395116Pike Co School District316 S Mayo TrlPikevilleKY41501</v>
      </c>
      <c r="B3002" s="29" t="s">
        <v>8225</v>
      </c>
      <c r="C3002" t="s">
        <v>3215</v>
      </c>
      <c r="D3002" t="s">
        <v>4000</v>
      </c>
      <c r="E3002" t="s">
        <v>1736</v>
      </c>
      <c r="F3002" t="s">
        <v>3172</v>
      </c>
      <c r="G3002" t="s">
        <v>2455</v>
      </c>
      <c r="H3002" t="s">
        <v>54</v>
      </c>
      <c r="I3002" t="s">
        <v>2456</v>
      </c>
      <c r="J3002" t="s">
        <v>1736</v>
      </c>
      <c r="K3002" t="s">
        <v>2427</v>
      </c>
      <c r="L3002" t="s">
        <v>6828</v>
      </c>
      <c r="M3002" t="s">
        <v>3133</v>
      </c>
      <c r="N3002" t="s">
        <v>10</v>
      </c>
      <c r="O3002" t="s">
        <v>54</v>
      </c>
      <c r="P3002" t="s">
        <v>946</v>
      </c>
      <c r="Q3002" t="s">
        <v>2663</v>
      </c>
      <c r="R3002" t="s">
        <v>2426</v>
      </c>
    </row>
    <row r="3003" spans="1:18" x14ac:dyDescent="0.25">
      <c r="A3003" s="28" t="str">
        <f t="shared" si="46"/>
        <v>00379332Pineville Ind School District401 W Virginia AvePinevilleKY40977</v>
      </c>
      <c r="B3003" s="29" t="s">
        <v>8225</v>
      </c>
      <c r="C3003" t="s">
        <v>3215</v>
      </c>
      <c r="D3003" t="s">
        <v>4001</v>
      </c>
      <c r="E3003" t="s">
        <v>1736</v>
      </c>
      <c r="F3003" t="s">
        <v>2487</v>
      </c>
      <c r="G3003" t="s">
        <v>173</v>
      </c>
      <c r="H3003" t="s">
        <v>54</v>
      </c>
      <c r="I3003" t="s">
        <v>174</v>
      </c>
      <c r="J3003" t="s">
        <v>1736</v>
      </c>
      <c r="K3003" t="s">
        <v>2484</v>
      </c>
      <c r="L3003" t="s">
        <v>6828</v>
      </c>
      <c r="M3003" t="s">
        <v>3133</v>
      </c>
      <c r="N3003" t="s">
        <v>10</v>
      </c>
      <c r="O3003" t="s">
        <v>54</v>
      </c>
      <c r="P3003" t="s">
        <v>946</v>
      </c>
      <c r="Q3003" t="s">
        <v>2663</v>
      </c>
      <c r="R3003" t="s">
        <v>2483</v>
      </c>
    </row>
    <row r="3004" spans="1:18" x14ac:dyDescent="0.25">
      <c r="A3004" s="28" t="str">
        <f t="shared" ref="A3004:A3067" si="47">R3004&amp;K3004&amp;F3004&amp;G3004&amp;H3004&amp;I3004</f>
        <v>00395518Pulaski Co SchoolsPo Box 1055SomersetKY42503</v>
      </c>
      <c r="B3004" s="29" t="s">
        <v>8225</v>
      </c>
      <c r="C3004" t="s">
        <v>3215</v>
      </c>
      <c r="D3004" t="s">
        <v>4003</v>
      </c>
      <c r="E3004" t="s">
        <v>1736</v>
      </c>
      <c r="F3004" t="s">
        <v>5323</v>
      </c>
      <c r="G3004" t="s">
        <v>2520</v>
      </c>
      <c r="H3004" t="s">
        <v>54</v>
      </c>
      <c r="I3004" t="s">
        <v>2521</v>
      </c>
      <c r="J3004" t="s">
        <v>1736</v>
      </c>
      <c r="K3004" t="s">
        <v>2502</v>
      </c>
      <c r="L3004" t="s">
        <v>6828</v>
      </c>
      <c r="M3004" t="s">
        <v>3133</v>
      </c>
      <c r="N3004" t="s">
        <v>10</v>
      </c>
      <c r="O3004" t="s">
        <v>54</v>
      </c>
      <c r="P3004" t="s">
        <v>946</v>
      </c>
      <c r="Q3004" t="s">
        <v>2663</v>
      </c>
      <c r="R3004" t="s">
        <v>2501</v>
      </c>
    </row>
    <row r="3005" spans="1:18" x14ac:dyDescent="0.25">
      <c r="A3005" s="28" t="str">
        <f t="shared" si="47"/>
        <v>00384820Raceland-Worthington Ind Sd100 Rams BlvdRacelandKY41169</v>
      </c>
      <c r="B3005" s="29" t="s">
        <v>8225</v>
      </c>
      <c r="C3005" t="s">
        <v>3215</v>
      </c>
      <c r="D3005" t="s">
        <v>4005</v>
      </c>
      <c r="E3005" t="s">
        <v>1736</v>
      </c>
      <c r="F3005" t="s">
        <v>5325</v>
      </c>
      <c r="G3005" t="s">
        <v>2538</v>
      </c>
      <c r="H3005" t="s">
        <v>54</v>
      </c>
      <c r="I3005" t="s">
        <v>2539</v>
      </c>
      <c r="J3005" t="s">
        <v>1736</v>
      </c>
      <c r="K3005" t="s">
        <v>2534</v>
      </c>
      <c r="L3005" t="s">
        <v>6828</v>
      </c>
      <c r="M3005" t="s">
        <v>3133</v>
      </c>
      <c r="N3005" t="s">
        <v>10</v>
      </c>
      <c r="O3005" t="s">
        <v>54</v>
      </c>
      <c r="P3005" t="s">
        <v>946</v>
      </c>
      <c r="Q3005" t="s">
        <v>2663</v>
      </c>
      <c r="R3005" t="s">
        <v>2533</v>
      </c>
    </row>
    <row r="3006" spans="1:18" x14ac:dyDescent="0.25">
      <c r="A3006" s="28" t="str">
        <f t="shared" si="47"/>
        <v>00395790Rockcastle Co School District245 Richmond StMount VernonKY40456</v>
      </c>
      <c r="B3006" s="29" t="s">
        <v>8225</v>
      </c>
      <c r="C3006" t="s">
        <v>3215</v>
      </c>
      <c r="D3006" t="s">
        <v>4010</v>
      </c>
      <c r="E3006" t="s">
        <v>1736</v>
      </c>
      <c r="F3006" t="s">
        <v>3175</v>
      </c>
      <c r="G3006" t="s">
        <v>8</v>
      </c>
      <c r="H3006" t="s">
        <v>54</v>
      </c>
      <c r="I3006" t="s">
        <v>2555</v>
      </c>
      <c r="J3006" t="s">
        <v>1736</v>
      </c>
      <c r="K3006" t="s">
        <v>2548</v>
      </c>
      <c r="L3006" t="s">
        <v>6828</v>
      </c>
      <c r="M3006" t="s">
        <v>3133</v>
      </c>
      <c r="N3006" t="s">
        <v>10</v>
      </c>
      <c r="O3006" t="s">
        <v>54</v>
      </c>
      <c r="P3006" t="s">
        <v>946</v>
      </c>
      <c r="Q3006" t="s">
        <v>2663</v>
      </c>
      <c r="R3006" t="s">
        <v>2547</v>
      </c>
    </row>
    <row r="3007" spans="1:18" x14ac:dyDescent="0.25">
      <c r="A3007" s="28" t="str">
        <f t="shared" si="47"/>
        <v>00395867Rowan Co School District415 W Sun StMoreheadKY40351</v>
      </c>
      <c r="B3007" s="29" t="s">
        <v>8225</v>
      </c>
      <c r="C3007" t="s">
        <v>3215</v>
      </c>
      <c r="D3007" t="s">
        <v>4011</v>
      </c>
      <c r="E3007" t="s">
        <v>1736</v>
      </c>
      <c r="F3007" t="s">
        <v>3176</v>
      </c>
      <c r="G3007" t="s">
        <v>2568</v>
      </c>
      <c r="H3007" t="s">
        <v>54</v>
      </c>
      <c r="I3007" t="s">
        <v>2569</v>
      </c>
      <c r="J3007" t="s">
        <v>1736</v>
      </c>
      <c r="K3007" t="s">
        <v>2559</v>
      </c>
      <c r="L3007" t="s">
        <v>6828</v>
      </c>
      <c r="M3007" t="s">
        <v>3133</v>
      </c>
      <c r="N3007" t="s">
        <v>10</v>
      </c>
      <c r="O3007" t="s">
        <v>54</v>
      </c>
      <c r="P3007" t="s">
        <v>946</v>
      </c>
      <c r="Q3007" t="s">
        <v>2663</v>
      </c>
      <c r="R3007" t="s">
        <v>2558</v>
      </c>
    </row>
    <row r="3008" spans="1:18" x14ac:dyDescent="0.25">
      <c r="A3008" s="28" t="str">
        <f t="shared" si="47"/>
        <v>11435555RSP Northern KY Learning Acad5516 E Alexandria PikeCold SpringKY41076</v>
      </c>
      <c r="B3008" s="29" t="s">
        <v>8225</v>
      </c>
      <c r="C3008" t="s">
        <v>3215</v>
      </c>
      <c r="D3008" t="s">
        <v>4013</v>
      </c>
      <c r="E3008" t="s">
        <v>1736</v>
      </c>
      <c r="F3008" t="s">
        <v>2576</v>
      </c>
      <c r="G3008" t="s">
        <v>443</v>
      </c>
      <c r="H3008" t="s">
        <v>54</v>
      </c>
      <c r="I3008" t="s">
        <v>444</v>
      </c>
      <c r="J3008" t="s">
        <v>1736</v>
      </c>
      <c r="K3008" t="s">
        <v>5060</v>
      </c>
      <c r="L3008" t="s">
        <v>6828</v>
      </c>
      <c r="M3008" t="s">
        <v>3133</v>
      </c>
      <c r="N3008" t="s">
        <v>10</v>
      </c>
      <c r="O3008" t="s">
        <v>54</v>
      </c>
      <c r="P3008" t="s">
        <v>946</v>
      </c>
      <c r="Q3008" t="s">
        <v>2663</v>
      </c>
      <c r="R3008" t="s">
        <v>2575</v>
      </c>
    </row>
    <row r="3009" spans="1:18" x14ac:dyDescent="0.25">
      <c r="A3009" s="28" t="str">
        <f t="shared" si="47"/>
        <v>00384868Russell Ind School District908 Powell LnFlatwoodsKY41139</v>
      </c>
      <c r="B3009" s="29" t="s">
        <v>8225</v>
      </c>
      <c r="C3009" t="s">
        <v>3215</v>
      </c>
      <c r="D3009" t="s">
        <v>4014</v>
      </c>
      <c r="E3009" t="s">
        <v>1736</v>
      </c>
      <c r="F3009" t="s">
        <v>3178</v>
      </c>
      <c r="G3009" t="s">
        <v>3179</v>
      </c>
      <c r="H3009" t="s">
        <v>54</v>
      </c>
      <c r="I3009" t="s">
        <v>3180</v>
      </c>
      <c r="J3009" t="s">
        <v>1736</v>
      </c>
      <c r="K3009" t="s">
        <v>2591</v>
      </c>
      <c r="L3009" t="s">
        <v>6828</v>
      </c>
      <c r="M3009" t="s">
        <v>3133</v>
      </c>
      <c r="N3009" t="s">
        <v>10</v>
      </c>
      <c r="O3009" t="s">
        <v>54</v>
      </c>
      <c r="P3009" t="s">
        <v>946</v>
      </c>
      <c r="Q3009" t="s">
        <v>2663</v>
      </c>
      <c r="R3009" t="s">
        <v>2590</v>
      </c>
    </row>
    <row r="3010" spans="1:18" x14ac:dyDescent="0.25">
      <c r="A3010" s="28" t="str">
        <f t="shared" si="47"/>
        <v>00392372Russellville Ind School Dist355 S Summer StRussellvilleKY42276</v>
      </c>
      <c r="B3010" s="29" t="s">
        <v>8225</v>
      </c>
      <c r="C3010" t="s">
        <v>3215</v>
      </c>
      <c r="D3010" t="s">
        <v>4015</v>
      </c>
      <c r="E3010" t="s">
        <v>1736</v>
      </c>
      <c r="F3010" t="s">
        <v>3181</v>
      </c>
      <c r="G3010" t="s">
        <v>1966</v>
      </c>
      <c r="H3010" t="s">
        <v>54</v>
      </c>
      <c r="I3010" t="s">
        <v>1967</v>
      </c>
      <c r="J3010" t="s">
        <v>1736</v>
      </c>
      <c r="K3010" t="s">
        <v>2597</v>
      </c>
      <c r="L3010" t="s">
        <v>6828</v>
      </c>
      <c r="M3010" t="s">
        <v>3133</v>
      </c>
      <c r="N3010" t="s">
        <v>10</v>
      </c>
      <c r="O3010" t="s">
        <v>54</v>
      </c>
      <c r="P3010" t="s">
        <v>946</v>
      </c>
      <c r="Q3010" t="s">
        <v>2663</v>
      </c>
      <c r="R3010" t="s">
        <v>2596</v>
      </c>
    </row>
    <row r="3011" spans="1:18" x14ac:dyDescent="0.25">
      <c r="A3011" s="28" t="str">
        <f t="shared" si="47"/>
        <v>00395673Science Hill Ind School Dist6007 N Highway 27Science HillKY42553</v>
      </c>
      <c r="B3011" s="29" t="s">
        <v>8225</v>
      </c>
      <c r="C3011" t="s">
        <v>3215</v>
      </c>
      <c r="D3011" t="s">
        <v>4017</v>
      </c>
      <c r="E3011" t="s">
        <v>1736</v>
      </c>
      <c r="F3011" t="s">
        <v>2603</v>
      </c>
      <c r="G3011" t="s">
        <v>2604</v>
      </c>
      <c r="H3011" t="s">
        <v>54</v>
      </c>
      <c r="I3011" t="s">
        <v>2605</v>
      </c>
      <c r="J3011" t="s">
        <v>1736</v>
      </c>
      <c r="K3011" t="s">
        <v>2601</v>
      </c>
      <c r="L3011" t="s">
        <v>6828</v>
      </c>
      <c r="M3011" t="s">
        <v>3133</v>
      </c>
      <c r="N3011" t="s">
        <v>10</v>
      </c>
      <c r="O3011" t="s">
        <v>54</v>
      </c>
      <c r="P3011" t="s">
        <v>946</v>
      </c>
      <c r="Q3011" t="s">
        <v>2663</v>
      </c>
      <c r="R3011" t="s">
        <v>2600</v>
      </c>
    </row>
    <row r="3012" spans="1:18" x14ac:dyDescent="0.25">
      <c r="A3012" s="28" t="str">
        <f t="shared" si="47"/>
        <v>00396079Scott Co School DistrictPo Box 578GeorgetownKY40324</v>
      </c>
      <c r="B3012" s="29" t="s">
        <v>8225</v>
      </c>
      <c r="C3012" t="s">
        <v>3215</v>
      </c>
      <c r="D3012" t="s">
        <v>4018</v>
      </c>
      <c r="E3012" t="s">
        <v>1736</v>
      </c>
      <c r="F3012" t="s">
        <v>5326</v>
      </c>
      <c r="G3012" t="s">
        <v>2610</v>
      </c>
      <c r="H3012" t="s">
        <v>54</v>
      </c>
      <c r="I3012" t="s">
        <v>2611</v>
      </c>
      <c r="J3012" t="s">
        <v>1736</v>
      </c>
      <c r="K3012" t="s">
        <v>2607</v>
      </c>
      <c r="L3012" t="s">
        <v>6828</v>
      </c>
      <c r="M3012" t="s">
        <v>3133</v>
      </c>
      <c r="N3012" t="s">
        <v>10</v>
      </c>
      <c r="O3012" t="s">
        <v>54</v>
      </c>
      <c r="P3012" t="s">
        <v>946</v>
      </c>
      <c r="Q3012" t="s">
        <v>2663</v>
      </c>
      <c r="R3012" t="s">
        <v>2606</v>
      </c>
    </row>
    <row r="3013" spans="1:18" x14ac:dyDescent="0.25">
      <c r="A3013" s="28" t="str">
        <f t="shared" si="47"/>
        <v>00396158Shelby Co Public School DistPo Box 159ShelbyvilleKY40065</v>
      </c>
      <c r="B3013" s="29" t="s">
        <v>8225</v>
      </c>
      <c r="C3013" t="s">
        <v>3215</v>
      </c>
      <c r="D3013" t="s">
        <v>4019</v>
      </c>
      <c r="E3013" t="s">
        <v>1736</v>
      </c>
      <c r="F3013" t="s">
        <v>5314</v>
      </c>
      <c r="G3013" t="s">
        <v>2634</v>
      </c>
      <c r="H3013" t="s">
        <v>54</v>
      </c>
      <c r="I3013" t="s">
        <v>2635</v>
      </c>
      <c r="J3013" t="s">
        <v>1736</v>
      </c>
      <c r="K3013" t="s">
        <v>2630</v>
      </c>
      <c r="L3013" t="s">
        <v>6828</v>
      </c>
      <c r="M3013" t="s">
        <v>3133</v>
      </c>
      <c r="N3013" t="s">
        <v>10</v>
      </c>
      <c r="O3013" t="s">
        <v>54</v>
      </c>
      <c r="P3013" t="s">
        <v>946</v>
      </c>
      <c r="Q3013" t="s">
        <v>2663</v>
      </c>
      <c r="R3013" t="s">
        <v>2629</v>
      </c>
    </row>
    <row r="3014" spans="1:18" x14ac:dyDescent="0.25">
      <c r="A3014" s="28" t="str">
        <f t="shared" si="47"/>
        <v>00381103Silver Grove Ind School DistPo Box 444Silver GroveKY41085</v>
      </c>
      <c r="B3014" s="29" t="s">
        <v>8225</v>
      </c>
      <c r="C3014" t="s">
        <v>3215</v>
      </c>
      <c r="D3014" t="s">
        <v>4020</v>
      </c>
      <c r="E3014" t="s">
        <v>1736</v>
      </c>
      <c r="F3014" t="s">
        <v>5121</v>
      </c>
      <c r="G3014" t="s">
        <v>2656</v>
      </c>
      <c r="H3014" t="s">
        <v>54</v>
      </c>
      <c r="I3014" t="s">
        <v>2657</v>
      </c>
      <c r="J3014" t="s">
        <v>1736</v>
      </c>
      <c r="K3014" t="s">
        <v>2653</v>
      </c>
      <c r="L3014" t="s">
        <v>6828</v>
      </c>
      <c r="M3014" t="s">
        <v>3133</v>
      </c>
      <c r="N3014" t="s">
        <v>10</v>
      </c>
      <c r="O3014" t="s">
        <v>54</v>
      </c>
      <c r="P3014" t="s">
        <v>946</v>
      </c>
      <c r="Q3014" t="s">
        <v>2663</v>
      </c>
      <c r="R3014" t="s">
        <v>2652</v>
      </c>
    </row>
    <row r="3015" spans="1:18" x14ac:dyDescent="0.25">
      <c r="A3015" s="28" t="str">
        <f t="shared" si="47"/>
        <v>00396287Simpson Co School District430 S College StFranklinKY42134</v>
      </c>
      <c r="B3015" s="29" t="s">
        <v>8225</v>
      </c>
      <c r="C3015" t="s">
        <v>3215</v>
      </c>
      <c r="D3015" t="s">
        <v>4021</v>
      </c>
      <c r="E3015" t="s">
        <v>1736</v>
      </c>
      <c r="F3015" t="s">
        <v>3182</v>
      </c>
      <c r="G3015" t="s">
        <v>2663</v>
      </c>
      <c r="H3015" t="s">
        <v>54</v>
      </c>
      <c r="I3015" t="s">
        <v>2664</v>
      </c>
      <c r="J3015" t="s">
        <v>1736</v>
      </c>
      <c r="K3015" t="s">
        <v>2659</v>
      </c>
      <c r="L3015" t="s">
        <v>6828</v>
      </c>
      <c r="M3015" t="s">
        <v>3133</v>
      </c>
      <c r="N3015" t="s">
        <v>10</v>
      </c>
      <c r="O3015" t="s">
        <v>54</v>
      </c>
      <c r="P3015" t="s">
        <v>946</v>
      </c>
      <c r="Q3015" t="s">
        <v>2663</v>
      </c>
      <c r="R3015" t="s">
        <v>2658</v>
      </c>
    </row>
    <row r="3016" spans="1:18" x14ac:dyDescent="0.25">
      <c r="A3016" s="28" t="str">
        <f t="shared" si="47"/>
        <v>00381139Southgate Ind School District6 William F Blatt StSouthgateKY41071</v>
      </c>
      <c r="B3016" s="29" t="s">
        <v>8225</v>
      </c>
      <c r="C3016" t="s">
        <v>3215</v>
      </c>
      <c r="D3016" t="s">
        <v>4024</v>
      </c>
      <c r="E3016" t="s">
        <v>1736</v>
      </c>
      <c r="F3016" t="s">
        <v>2674</v>
      </c>
      <c r="G3016" t="s">
        <v>2675</v>
      </c>
      <c r="H3016" t="s">
        <v>54</v>
      </c>
      <c r="I3016" t="s">
        <v>2285</v>
      </c>
      <c r="J3016" t="s">
        <v>1736</v>
      </c>
      <c r="K3016" t="s">
        <v>2671</v>
      </c>
      <c r="L3016" t="s">
        <v>6828</v>
      </c>
      <c r="M3016" t="s">
        <v>3133</v>
      </c>
      <c r="N3016" t="s">
        <v>10</v>
      </c>
      <c r="O3016" t="s">
        <v>54</v>
      </c>
      <c r="P3016" t="s">
        <v>946</v>
      </c>
      <c r="Q3016" t="s">
        <v>2663</v>
      </c>
      <c r="R3016" t="s">
        <v>2670</v>
      </c>
    </row>
    <row r="3017" spans="1:18" x14ac:dyDescent="0.25">
      <c r="A3017" s="28" t="str">
        <f t="shared" si="47"/>
        <v>00396380Spencer Co School District207 W Main StTaylorsvilleKY40071</v>
      </c>
      <c r="B3017" s="29" t="s">
        <v>8225</v>
      </c>
      <c r="C3017" t="s">
        <v>3215</v>
      </c>
      <c r="D3017" t="s">
        <v>4026</v>
      </c>
      <c r="E3017" t="s">
        <v>1736</v>
      </c>
      <c r="F3017" t="s">
        <v>3184</v>
      </c>
      <c r="G3017" t="s">
        <v>2681</v>
      </c>
      <c r="H3017" t="s">
        <v>54</v>
      </c>
      <c r="I3017" t="s">
        <v>2682</v>
      </c>
      <c r="J3017" t="s">
        <v>1736</v>
      </c>
      <c r="K3017" t="s">
        <v>2677</v>
      </c>
      <c r="L3017" t="s">
        <v>6828</v>
      </c>
      <c r="M3017" t="s">
        <v>3133</v>
      </c>
      <c r="N3017" t="s">
        <v>10</v>
      </c>
      <c r="O3017" t="s">
        <v>54</v>
      </c>
      <c r="P3017" t="s">
        <v>946</v>
      </c>
      <c r="Q3017" t="s">
        <v>2663</v>
      </c>
      <c r="R3017" t="s">
        <v>2676</v>
      </c>
    </row>
    <row r="3018" spans="1:18" x14ac:dyDescent="0.25">
      <c r="A3018" s="28" t="str">
        <f t="shared" si="47"/>
        <v>00396457Taylor Co School District1209 E Broadway StCampbellsvlleKY42718</v>
      </c>
      <c r="B3018" s="29" t="s">
        <v>8225</v>
      </c>
      <c r="C3018" t="s">
        <v>3215</v>
      </c>
      <c r="D3018" t="s">
        <v>4029</v>
      </c>
      <c r="E3018" t="s">
        <v>1736</v>
      </c>
      <c r="F3018" t="s">
        <v>3185</v>
      </c>
      <c r="G3018" t="s">
        <v>454</v>
      </c>
      <c r="H3018" t="s">
        <v>54</v>
      </c>
      <c r="I3018" t="s">
        <v>455</v>
      </c>
      <c r="J3018" t="s">
        <v>1736</v>
      </c>
      <c r="K3018" t="s">
        <v>2686</v>
      </c>
      <c r="L3018" t="s">
        <v>6828</v>
      </c>
      <c r="M3018" t="s">
        <v>3133</v>
      </c>
      <c r="N3018" t="s">
        <v>10</v>
      </c>
      <c r="O3018" t="s">
        <v>54</v>
      </c>
      <c r="P3018" t="s">
        <v>946</v>
      </c>
      <c r="Q3018" t="s">
        <v>2663</v>
      </c>
      <c r="R3018" t="s">
        <v>2685</v>
      </c>
    </row>
    <row r="3019" spans="1:18" x14ac:dyDescent="0.25">
      <c r="A3019" s="28" t="str">
        <f t="shared" si="47"/>
        <v>00396500Todd Co School District205 Airport RdElktonKY42220</v>
      </c>
      <c r="B3019" s="29" t="s">
        <v>8225</v>
      </c>
      <c r="C3019" t="s">
        <v>3215</v>
      </c>
      <c r="D3019" t="s">
        <v>4031</v>
      </c>
      <c r="E3019" t="s">
        <v>1736</v>
      </c>
      <c r="F3019" t="s">
        <v>3186</v>
      </c>
      <c r="G3019" t="s">
        <v>2695</v>
      </c>
      <c r="H3019" t="s">
        <v>54</v>
      </c>
      <c r="I3019" t="s">
        <v>2696</v>
      </c>
      <c r="J3019" t="s">
        <v>1736</v>
      </c>
      <c r="K3019" t="s">
        <v>2691</v>
      </c>
      <c r="L3019" t="s">
        <v>6828</v>
      </c>
      <c r="M3019" t="s">
        <v>3133</v>
      </c>
      <c r="N3019" t="s">
        <v>10</v>
      </c>
      <c r="O3019" t="s">
        <v>54</v>
      </c>
      <c r="P3019" t="s">
        <v>946</v>
      </c>
      <c r="Q3019" t="s">
        <v>2663</v>
      </c>
      <c r="R3019" t="s">
        <v>2690</v>
      </c>
    </row>
    <row r="3020" spans="1:18" x14ac:dyDescent="0.25">
      <c r="A3020" s="28" t="str">
        <f t="shared" si="47"/>
        <v>00396586Trigg Co School District202 Main StCadizKY42211</v>
      </c>
      <c r="B3020" s="29" t="s">
        <v>8225</v>
      </c>
      <c r="C3020" t="s">
        <v>3215</v>
      </c>
      <c r="D3020" t="s">
        <v>4033</v>
      </c>
      <c r="E3020" t="s">
        <v>1736</v>
      </c>
      <c r="F3020" t="s">
        <v>3187</v>
      </c>
      <c r="G3020" t="s">
        <v>2707</v>
      </c>
      <c r="H3020" t="s">
        <v>54</v>
      </c>
      <c r="I3020" t="s">
        <v>2708</v>
      </c>
      <c r="J3020" t="s">
        <v>1736</v>
      </c>
      <c r="K3020" t="s">
        <v>2703</v>
      </c>
      <c r="L3020" t="s">
        <v>6828</v>
      </c>
      <c r="M3020" t="s">
        <v>3133</v>
      </c>
      <c r="N3020" t="s">
        <v>10</v>
      </c>
      <c r="O3020" t="s">
        <v>54</v>
      </c>
      <c r="P3020" t="s">
        <v>946</v>
      </c>
      <c r="Q3020" t="s">
        <v>2663</v>
      </c>
      <c r="R3020" t="s">
        <v>2702</v>
      </c>
    </row>
    <row r="3021" spans="1:18" x14ac:dyDescent="0.25">
      <c r="A3021" s="28" t="str">
        <f t="shared" si="47"/>
        <v>00396677Union Co School District510 S Mart StMorganfieldKY42437</v>
      </c>
      <c r="B3021" s="29" t="s">
        <v>8225</v>
      </c>
      <c r="C3021" t="s">
        <v>3215</v>
      </c>
      <c r="D3021" t="s">
        <v>4035</v>
      </c>
      <c r="E3021" t="s">
        <v>1736</v>
      </c>
      <c r="F3021" t="s">
        <v>3189</v>
      </c>
      <c r="G3021" t="s">
        <v>2726</v>
      </c>
      <c r="H3021" t="s">
        <v>54</v>
      </c>
      <c r="I3021" t="s">
        <v>2727</v>
      </c>
      <c r="J3021" t="s">
        <v>1736</v>
      </c>
      <c r="K3021" t="s">
        <v>2722</v>
      </c>
      <c r="L3021" t="s">
        <v>6828</v>
      </c>
      <c r="M3021" t="s">
        <v>3133</v>
      </c>
      <c r="N3021" t="s">
        <v>10</v>
      </c>
      <c r="O3021" t="s">
        <v>54</v>
      </c>
      <c r="P3021" t="s">
        <v>946</v>
      </c>
      <c r="Q3021" t="s">
        <v>2663</v>
      </c>
      <c r="R3021" t="s">
        <v>2721</v>
      </c>
    </row>
    <row r="3022" spans="1:18" x14ac:dyDescent="0.25">
      <c r="A3022" s="28" t="str">
        <f t="shared" si="47"/>
        <v>00379526Walton-Verona ISD16 School RdWaltonKY41094</v>
      </c>
      <c r="B3022" s="29" t="s">
        <v>8225</v>
      </c>
      <c r="C3022" t="s">
        <v>3215</v>
      </c>
      <c r="D3022" t="s">
        <v>4040</v>
      </c>
      <c r="E3022" t="s">
        <v>1736</v>
      </c>
      <c r="F3022" t="s">
        <v>3190</v>
      </c>
      <c r="G3022" t="s">
        <v>3191</v>
      </c>
      <c r="H3022" t="s">
        <v>54</v>
      </c>
      <c r="I3022" t="s">
        <v>3192</v>
      </c>
      <c r="J3022" t="s">
        <v>1736</v>
      </c>
      <c r="K3022" t="s">
        <v>4068</v>
      </c>
      <c r="L3022" t="s">
        <v>6828</v>
      </c>
      <c r="M3022" t="s">
        <v>3133</v>
      </c>
      <c r="N3022" t="s">
        <v>10</v>
      </c>
      <c r="O3022" t="s">
        <v>54</v>
      </c>
      <c r="P3022" t="s">
        <v>946</v>
      </c>
      <c r="Q3022" t="s">
        <v>2663</v>
      </c>
      <c r="R3022" t="s">
        <v>2737</v>
      </c>
    </row>
    <row r="3023" spans="1:18" x14ac:dyDescent="0.25">
      <c r="A3023" s="28" t="str">
        <f t="shared" si="47"/>
        <v>00397085Wayne Co School District150 Cardinal WayMonticelloKY42633</v>
      </c>
      <c r="B3023" s="29" t="s">
        <v>8225</v>
      </c>
      <c r="C3023" t="s">
        <v>3215</v>
      </c>
      <c r="D3023" t="s">
        <v>4042</v>
      </c>
      <c r="E3023" t="s">
        <v>1736</v>
      </c>
      <c r="F3023" t="s">
        <v>4520</v>
      </c>
      <c r="G3023" t="s">
        <v>2804</v>
      </c>
      <c r="H3023" t="s">
        <v>54</v>
      </c>
      <c r="I3023" t="s">
        <v>2805</v>
      </c>
      <c r="J3023" t="s">
        <v>1736</v>
      </c>
      <c r="K3023" t="s">
        <v>2800</v>
      </c>
      <c r="L3023" t="s">
        <v>6828</v>
      </c>
      <c r="M3023" t="s">
        <v>3133</v>
      </c>
      <c r="N3023" t="s">
        <v>10</v>
      </c>
      <c r="O3023" t="s">
        <v>54</v>
      </c>
      <c r="P3023" t="s">
        <v>946</v>
      </c>
      <c r="Q3023" t="s">
        <v>2663</v>
      </c>
      <c r="R3023" t="s">
        <v>2799</v>
      </c>
    </row>
    <row r="3024" spans="1:18" x14ac:dyDescent="0.25">
      <c r="A3024" s="28" t="str">
        <f t="shared" si="47"/>
        <v>00397217Webster Co School District28 State Route 1340DixonKY42409</v>
      </c>
      <c r="B3024" s="29" t="s">
        <v>8225</v>
      </c>
      <c r="C3024" t="s">
        <v>3215</v>
      </c>
      <c r="D3024" t="s">
        <v>4043</v>
      </c>
      <c r="E3024" t="s">
        <v>1736</v>
      </c>
      <c r="F3024" t="s">
        <v>3195</v>
      </c>
      <c r="G3024" t="s">
        <v>2816</v>
      </c>
      <c r="H3024" t="s">
        <v>54</v>
      </c>
      <c r="I3024" t="s">
        <v>2817</v>
      </c>
      <c r="J3024" t="s">
        <v>1736</v>
      </c>
      <c r="K3024" t="s">
        <v>2807</v>
      </c>
      <c r="L3024" t="s">
        <v>6828</v>
      </c>
      <c r="M3024" t="s">
        <v>3133</v>
      </c>
      <c r="N3024" t="s">
        <v>10</v>
      </c>
      <c r="O3024" t="s">
        <v>54</v>
      </c>
      <c r="P3024" t="s">
        <v>946</v>
      </c>
      <c r="Q3024" t="s">
        <v>2663</v>
      </c>
      <c r="R3024" t="s">
        <v>2806</v>
      </c>
    </row>
    <row r="3025" spans="1:18" x14ac:dyDescent="0.25">
      <c r="A3025" s="28" t="str">
        <f t="shared" si="47"/>
        <v>00385214West Point Ind School DistrictPo Box 367West PointKY40177</v>
      </c>
      <c r="B3025" s="29" t="s">
        <v>8225</v>
      </c>
      <c r="C3025" t="s">
        <v>3215</v>
      </c>
      <c r="D3025" t="s">
        <v>4045</v>
      </c>
      <c r="E3025" t="s">
        <v>1736</v>
      </c>
      <c r="F3025" t="s">
        <v>5015</v>
      </c>
      <c r="G3025" t="s">
        <v>390</v>
      </c>
      <c r="H3025" t="s">
        <v>54</v>
      </c>
      <c r="I3025" t="s">
        <v>391</v>
      </c>
      <c r="J3025" t="s">
        <v>1736</v>
      </c>
      <c r="K3025" t="s">
        <v>2828</v>
      </c>
      <c r="L3025" t="s">
        <v>6828</v>
      </c>
      <c r="M3025" t="s">
        <v>3133</v>
      </c>
      <c r="N3025" t="s">
        <v>10</v>
      </c>
      <c r="O3025" t="s">
        <v>54</v>
      </c>
      <c r="P3025" t="s">
        <v>946</v>
      </c>
      <c r="Q3025" t="s">
        <v>2663</v>
      </c>
      <c r="R3025" t="s">
        <v>2827</v>
      </c>
    </row>
    <row r="3026" spans="1:18" x14ac:dyDescent="0.25">
      <c r="A3026" s="28" t="str">
        <f t="shared" si="47"/>
        <v>00384313Williamstown Ind School Dist300 Helton StWilliamstownKY41097</v>
      </c>
      <c r="B3026" s="29" t="s">
        <v>8225</v>
      </c>
      <c r="C3026" t="s">
        <v>3215</v>
      </c>
      <c r="D3026" t="s">
        <v>4049</v>
      </c>
      <c r="E3026" t="s">
        <v>1736</v>
      </c>
      <c r="F3026" t="s">
        <v>2861</v>
      </c>
      <c r="G3026" t="s">
        <v>1049</v>
      </c>
      <c r="H3026" t="s">
        <v>54</v>
      </c>
      <c r="I3026" t="s">
        <v>1050</v>
      </c>
      <c r="J3026" t="s">
        <v>1736</v>
      </c>
      <c r="K3026" t="s">
        <v>2858</v>
      </c>
      <c r="L3026" t="s">
        <v>6828</v>
      </c>
      <c r="M3026" t="s">
        <v>3133</v>
      </c>
      <c r="N3026" t="s">
        <v>10</v>
      </c>
      <c r="O3026" t="s">
        <v>54</v>
      </c>
      <c r="P3026" t="s">
        <v>946</v>
      </c>
      <c r="Q3026" t="s">
        <v>2663</v>
      </c>
      <c r="R3026" t="s">
        <v>2857</v>
      </c>
    </row>
    <row r="3027" spans="1:18" x14ac:dyDescent="0.25">
      <c r="A3027" s="28" t="str">
        <f t="shared" si="47"/>
        <v>00397554Woodford Co Public Schools330 Pisgah PikeVersaillesKY40383</v>
      </c>
      <c r="B3027" s="29" t="s">
        <v>8225</v>
      </c>
      <c r="C3027" t="s">
        <v>3215</v>
      </c>
      <c r="D3027" t="s">
        <v>4050</v>
      </c>
      <c r="E3027" t="s">
        <v>1736</v>
      </c>
      <c r="F3027" t="s">
        <v>3197</v>
      </c>
      <c r="G3027" t="s">
        <v>2880</v>
      </c>
      <c r="H3027" t="s">
        <v>54</v>
      </c>
      <c r="I3027" t="s">
        <v>2881</v>
      </c>
      <c r="J3027" t="s">
        <v>1736</v>
      </c>
      <c r="K3027" t="s">
        <v>2876</v>
      </c>
      <c r="L3027" t="s">
        <v>6828</v>
      </c>
      <c r="M3027" t="s">
        <v>3133</v>
      </c>
      <c r="N3027" t="s">
        <v>10</v>
      </c>
      <c r="O3027" t="s">
        <v>54</v>
      </c>
      <c r="P3027" t="s">
        <v>946</v>
      </c>
      <c r="Q3027" t="s">
        <v>2663</v>
      </c>
      <c r="R3027" t="s">
        <v>2875</v>
      </c>
    </row>
    <row r="3028" spans="1:18" x14ac:dyDescent="0.25">
      <c r="A3028" s="28" t="str">
        <f t="shared" si="47"/>
        <v>11825182Northview Elementary School1040 Maysville RdMt SterlingKY40353</v>
      </c>
      <c r="B3028" s="29" t="s">
        <v>8225</v>
      </c>
      <c r="C3028" t="s">
        <v>3215</v>
      </c>
      <c r="D3028" t="s">
        <v>4057</v>
      </c>
      <c r="E3028" t="s">
        <v>1736</v>
      </c>
      <c r="F3028" t="s">
        <v>4054</v>
      </c>
      <c r="G3028" t="s">
        <v>2199</v>
      </c>
      <c r="H3028" t="s">
        <v>54</v>
      </c>
      <c r="I3028" t="s">
        <v>2200</v>
      </c>
      <c r="J3028" t="s">
        <v>1736</v>
      </c>
      <c r="K3028" t="s">
        <v>4827</v>
      </c>
      <c r="L3028" t="s">
        <v>6828</v>
      </c>
      <c r="M3028" t="s">
        <v>3133</v>
      </c>
      <c r="N3028" t="s">
        <v>10</v>
      </c>
      <c r="O3028" t="s">
        <v>54</v>
      </c>
      <c r="P3028" t="s">
        <v>946</v>
      </c>
      <c r="Q3028" t="s">
        <v>2663</v>
      </c>
      <c r="R3028" t="s">
        <v>4053</v>
      </c>
    </row>
    <row r="3029" spans="1:18" x14ac:dyDescent="0.25">
      <c r="A3029" s="28" t="str">
        <f t="shared" si="47"/>
        <v>11825182Northview Elementary School1040 Maysville RdMt SterlingKY40353</v>
      </c>
      <c r="B3029" s="29" t="s">
        <v>8225</v>
      </c>
      <c r="C3029" t="s">
        <v>3215</v>
      </c>
      <c r="D3029" t="s">
        <v>4058</v>
      </c>
      <c r="E3029" t="s">
        <v>1736</v>
      </c>
      <c r="F3029" t="s">
        <v>4054</v>
      </c>
      <c r="G3029" t="s">
        <v>2199</v>
      </c>
      <c r="H3029" t="s">
        <v>54</v>
      </c>
      <c r="I3029" t="s">
        <v>2200</v>
      </c>
      <c r="J3029" t="s">
        <v>1736</v>
      </c>
      <c r="K3029" t="s">
        <v>4827</v>
      </c>
      <c r="L3029" t="s">
        <v>6828</v>
      </c>
      <c r="M3029" t="s">
        <v>3133</v>
      </c>
      <c r="N3029" t="s">
        <v>10</v>
      </c>
      <c r="O3029" t="s">
        <v>54</v>
      </c>
      <c r="P3029" t="s">
        <v>946</v>
      </c>
      <c r="Q3029" t="s">
        <v>2663</v>
      </c>
      <c r="R3029" t="s">
        <v>4053</v>
      </c>
    </row>
    <row r="3030" spans="1:18" x14ac:dyDescent="0.25">
      <c r="A3030" s="28" t="str">
        <f t="shared" si="47"/>
        <v>00380111Hogsett Elementary School300 Waveland AveDanvilleKY40422</v>
      </c>
      <c r="B3030" s="29" t="s">
        <v>8225</v>
      </c>
      <c r="C3030" t="s">
        <v>3215</v>
      </c>
      <c r="D3030" t="s">
        <v>4055</v>
      </c>
      <c r="E3030" t="s">
        <v>1736</v>
      </c>
      <c r="F3030" t="s">
        <v>646</v>
      </c>
      <c r="G3030" t="s">
        <v>312</v>
      </c>
      <c r="H3030" t="s">
        <v>54</v>
      </c>
      <c r="I3030" t="s">
        <v>313</v>
      </c>
      <c r="J3030" t="s">
        <v>1736</v>
      </c>
      <c r="K3030" t="s">
        <v>645</v>
      </c>
      <c r="L3030" t="s">
        <v>6828</v>
      </c>
      <c r="M3030" t="s">
        <v>3133</v>
      </c>
      <c r="N3030" t="s">
        <v>10</v>
      </c>
      <c r="O3030" t="s">
        <v>54</v>
      </c>
      <c r="P3030" t="s">
        <v>946</v>
      </c>
      <c r="Q3030" t="s">
        <v>2663</v>
      </c>
      <c r="R3030" t="s">
        <v>644</v>
      </c>
    </row>
    <row r="3031" spans="1:18" x14ac:dyDescent="0.25">
      <c r="A3031" s="28" t="str">
        <f t="shared" si="47"/>
        <v>12307028Jennings Creek ES2617 Russellville RdBowling GreenKY42101</v>
      </c>
      <c r="B3031" s="29" t="s">
        <v>8225</v>
      </c>
      <c r="C3031" t="s">
        <v>3215</v>
      </c>
      <c r="D3031" t="s">
        <v>4056</v>
      </c>
      <c r="E3031" t="s">
        <v>1736</v>
      </c>
      <c r="F3031" t="s">
        <v>4052</v>
      </c>
      <c r="G3031" t="s">
        <v>267</v>
      </c>
      <c r="H3031" t="s">
        <v>54</v>
      </c>
      <c r="I3031" t="s">
        <v>268</v>
      </c>
      <c r="J3031" t="s">
        <v>1736</v>
      </c>
      <c r="K3031" t="s">
        <v>5202</v>
      </c>
      <c r="L3031" t="s">
        <v>6828</v>
      </c>
      <c r="M3031" t="s">
        <v>3133</v>
      </c>
      <c r="N3031" t="s">
        <v>10</v>
      </c>
      <c r="O3031" t="s">
        <v>54</v>
      </c>
      <c r="P3031" t="s">
        <v>946</v>
      </c>
      <c r="Q3031" t="s">
        <v>2663</v>
      </c>
      <c r="R3031" t="s">
        <v>4051</v>
      </c>
    </row>
    <row r="3032" spans="1:18" x14ac:dyDescent="0.25">
      <c r="A3032" s="28" t="str">
        <f t="shared" si="47"/>
        <v>00381593Lacy Elementary School12015 Greenville RdHopkinsvilleKY42240</v>
      </c>
      <c r="B3032" s="29" t="s">
        <v>8225</v>
      </c>
      <c r="C3032" t="s">
        <v>3215</v>
      </c>
      <c r="D3032" t="s">
        <v>6829</v>
      </c>
      <c r="E3032" t="s">
        <v>1736</v>
      </c>
      <c r="F3032" t="s">
        <v>3569</v>
      </c>
      <c r="G3032" t="s">
        <v>522</v>
      </c>
      <c r="H3032" t="s">
        <v>54</v>
      </c>
      <c r="I3032" t="s">
        <v>523</v>
      </c>
      <c r="J3032" t="s">
        <v>1736</v>
      </c>
      <c r="K3032" t="s">
        <v>5881</v>
      </c>
      <c r="L3032" t="s">
        <v>6828</v>
      </c>
      <c r="M3032" t="s">
        <v>3133</v>
      </c>
      <c r="N3032" t="s">
        <v>10</v>
      </c>
      <c r="O3032" t="s">
        <v>54</v>
      </c>
      <c r="P3032" t="s">
        <v>946</v>
      </c>
      <c r="Q3032" t="s">
        <v>2663</v>
      </c>
      <c r="R3032" t="s">
        <v>8211</v>
      </c>
    </row>
    <row r="3033" spans="1:18" x14ac:dyDescent="0.25">
      <c r="A3033" s="28" t="str">
        <f t="shared" si="47"/>
        <v>01782110Kentucky School For The DeafPo Box 27DanvilleKY40422</v>
      </c>
      <c r="B3033" s="29" t="s">
        <v>8225</v>
      </c>
      <c r="C3033" t="s">
        <v>3215</v>
      </c>
      <c r="D3033" t="s">
        <v>6830</v>
      </c>
      <c r="E3033" t="s">
        <v>1736</v>
      </c>
      <c r="F3033" t="s">
        <v>4516</v>
      </c>
      <c r="G3033" t="s">
        <v>312</v>
      </c>
      <c r="H3033" t="s">
        <v>54</v>
      </c>
      <c r="I3033" t="s">
        <v>313</v>
      </c>
      <c r="J3033" t="s">
        <v>1736</v>
      </c>
      <c r="K3033" t="s">
        <v>3564</v>
      </c>
      <c r="L3033" t="s">
        <v>6828</v>
      </c>
      <c r="M3033" t="s">
        <v>3133</v>
      </c>
      <c r="N3033" t="s">
        <v>10</v>
      </c>
      <c r="O3033" t="s">
        <v>54</v>
      </c>
      <c r="P3033" t="s">
        <v>946</v>
      </c>
      <c r="Q3033" t="s">
        <v>2663</v>
      </c>
      <c r="R3033" t="s">
        <v>3565</v>
      </c>
    </row>
    <row r="3034" spans="1:18" x14ac:dyDescent="0.25">
      <c r="A3034" s="28" t="str">
        <f t="shared" si="47"/>
        <v>11825182Northview Elementary School1040 Maysville RdMt SterlingKY40353</v>
      </c>
      <c r="B3034" s="29" t="s">
        <v>8225</v>
      </c>
      <c r="C3034" t="s">
        <v>3215</v>
      </c>
      <c r="D3034" t="s">
        <v>6831</v>
      </c>
      <c r="E3034" t="s">
        <v>1736</v>
      </c>
      <c r="F3034" t="s">
        <v>4054</v>
      </c>
      <c r="G3034" t="s">
        <v>2199</v>
      </c>
      <c r="H3034" t="s">
        <v>54</v>
      </c>
      <c r="I3034" t="s">
        <v>2200</v>
      </c>
      <c r="J3034" t="s">
        <v>1736</v>
      </c>
      <c r="K3034" t="s">
        <v>4827</v>
      </c>
      <c r="L3034" t="s">
        <v>6828</v>
      </c>
      <c r="M3034" t="s">
        <v>3133</v>
      </c>
      <c r="N3034" t="s">
        <v>10</v>
      </c>
      <c r="O3034" t="s">
        <v>54</v>
      </c>
      <c r="P3034" t="s">
        <v>946</v>
      </c>
      <c r="Q3034" t="s">
        <v>2663</v>
      </c>
      <c r="R3034" t="s">
        <v>4053</v>
      </c>
    </row>
    <row r="3035" spans="1:18" x14ac:dyDescent="0.25">
      <c r="A3035" s="28" t="str">
        <f t="shared" si="47"/>
        <v>00395374Belfry Elementary School170 State Highway 319BelfryKY41514</v>
      </c>
      <c r="B3035" s="29" t="s">
        <v>8225</v>
      </c>
      <c r="C3035" t="s">
        <v>3215</v>
      </c>
      <c r="D3035" t="s">
        <v>6832</v>
      </c>
      <c r="E3035" t="s">
        <v>1736</v>
      </c>
      <c r="F3035" t="s">
        <v>2472</v>
      </c>
      <c r="G3035" t="s">
        <v>2473</v>
      </c>
      <c r="H3035" t="s">
        <v>54</v>
      </c>
      <c r="I3035" t="s">
        <v>2474</v>
      </c>
      <c r="J3035" t="s">
        <v>1736</v>
      </c>
      <c r="K3035" t="s">
        <v>4995</v>
      </c>
      <c r="L3035" t="s">
        <v>6828</v>
      </c>
      <c r="M3035" t="s">
        <v>3133</v>
      </c>
      <c r="N3035" t="s">
        <v>10</v>
      </c>
      <c r="O3035" t="s">
        <v>54</v>
      </c>
      <c r="P3035" t="s">
        <v>946</v>
      </c>
      <c r="Q3035" t="s">
        <v>2663</v>
      </c>
      <c r="R3035" t="s">
        <v>2471</v>
      </c>
    </row>
    <row r="3036" spans="1:18" x14ac:dyDescent="0.25">
      <c r="A3036" s="28" t="str">
        <f t="shared" si="47"/>
        <v>12365939Brenda Cowan Elem School4801 Athens Boonesboro RdLexingtonKY40509</v>
      </c>
      <c r="B3036" s="29" t="s">
        <v>8225</v>
      </c>
      <c r="C3036" t="s">
        <v>3215</v>
      </c>
      <c r="D3036" t="s">
        <v>6833</v>
      </c>
      <c r="E3036" t="s">
        <v>1736</v>
      </c>
      <c r="F3036" t="s">
        <v>4249</v>
      </c>
      <c r="G3036" t="s">
        <v>776</v>
      </c>
      <c r="H3036" t="s">
        <v>54</v>
      </c>
      <c r="I3036" t="s">
        <v>789</v>
      </c>
      <c r="J3036" t="s">
        <v>1736</v>
      </c>
      <c r="K3036" t="s">
        <v>4248</v>
      </c>
      <c r="L3036" t="s">
        <v>6828</v>
      </c>
      <c r="M3036" t="s">
        <v>3133</v>
      </c>
      <c r="N3036" t="s">
        <v>10</v>
      </c>
      <c r="O3036" t="s">
        <v>54</v>
      </c>
      <c r="P3036" t="s">
        <v>946</v>
      </c>
      <c r="Q3036" t="s">
        <v>2663</v>
      </c>
      <c r="R3036" t="s">
        <v>4247</v>
      </c>
    </row>
    <row r="3037" spans="1:18" x14ac:dyDescent="0.25">
      <c r="A3037" s="28" t="str">
        <f t="shared" si="47"/>
        <v>12365604Creekside ES1100 E Main ExtendedGeorgetownKY40324</v>
      </c>
      <c r="B3037" s="29" t="s">
        <v>8225</v>
      </c>
      <c r="C3037" t="s">
        <v>3215</v>
      </c>
      <c r="D3037" t="s">
        <v>6834</v>
      </c>
      <c r="E3037" t="s">
        <v>1736</v>
      </c>
      <c r="F3037" t="s">
        <v>5095</v>
      </c>
      <c r="G3037" t="s">
        <v>2610</v>
      </c>
      <c r="H3037" t="s">
        <v>54</v>
      </c>
      <c r="I3037" t="s">
        <v>2611</v>
      </c>
      <c r="J3037" t="s">
        <v>1736</v>
      </c>
      <c r="K3037" t="s">
        <v>4326</v>
      </c>
      <c r="L3037" t="s">
        <v>6828</v>
      </c>
      <c r="M3037" t="s">
        <v>3133</v>
      </c>
      <c r="N3037" t="s">
        <v>10</v>
      </c>
      <c r="O3037" t="s">
        <v>54</v>
      </c>
      <c r="P3037" t="s">
        <v>946</v>
      </c>
      <c r="Q3037" t="s">
        <v>2663</v>
      </c>
      <c r="R3037" t="s">
        <v>5094</v>
      </c>
    </row>
    <row r="3038" spans="1:18" x14ac:dyDescent="0.25">
      <c r="A3038" s="28" t="str">
        <f t="shared" si="47"/>
        <v>FY160557Edwards Education Complex701 S Hancock StLouisvilleKY40202</v>
      </c>
      <c r="B3038" s="29" t="s">
        <v>8225</v>
      </c>
      <c r="C3038" t="s">
        <v>3215</v>
      </c>
      <c r="D3038" t="s">
        <v>6835</v>
      </c>
      <c r="E3038" t="s">
        <v>1736</v>
      </c>
      <c r="F3038" t="s">
        <v>6144</v>
      </c>
      <c r="G3038" t="s">
        <v>382</v>
      </c>
      <c r="H3038" t="s">
        <v>54</v>
      </c>
      <c r="I3038" t="s">
        <v>1517</v>
      </c>
      <c r="J3038" t="s">
        <v>1736</v>
      </c>
      <c r="K3038" t="s">
        <v>6143</v>
      </c>
      <c r="L3038" t="s">
        <v>6828</v>
      </c>
      <c r="M3038" t="s">
        <v>3133</v>
      </c>
      <c r="N3038" t="s">
        <v>10</v>
      </c>
      <c r="O3038" t="s">
        <v>54</v>
      </c>
      <c r="P3038" t="s">
        <v>946</v>
      </c>
      <c r="Q3038" t="s">
        <v>2663</v>
      </c>
      <c r="R3038" t="s">
        <v>8213</v>
      </c>
    </row>
    <row r="3039" spans="1:18" x14ac:dyDescent="0.25">
      <c r="A3039" s="28" t="str">
        <f t="shared" si="47"/>
        <v>12364222Marnel C Moorman School501 Discovery BlvdShelbyvilleKY40065</v>
      </c>
      <c r="B3039" s="29" t="s">
        <v>8225</v>
      </c>
      <c r="C3039" t="s">
        <v>3215</v>
      </c>
      <c r="D3039" t="s">
        <v>6836</v>
      </c>
      <c r="E3039" t="s">
        <v>1736</v>
      </c>
      <c r="F3039" t="s">
        <v>5120</v>
      </c>
      <c r="G3039" t="s">
        <v>2634</v>
      </c>
      <c r="H3039" t="s">
        <v>54</v>
      </c>
      <c r="I3039" t="s">
        <v>2635</v>
      </c>
      <c r="J3039" t="s">
        <v>1736</v>
      </c>
      <c r="K3039" t="s">
        <v>5119</v>
      </c>
      <c r="L3039" t="s">
        <v>6828</v>
      </c>
      <c r="M3039" t="s">
        <v>3133</v>
      </c>
      <c r="N3039" t="s">
        <v>10</v>
      </c>
      <c r="O3039" t="s">
        <v>54</v>
      </c>
      <c r="P3039" t="s">
        <v>946</v>
      </c>
      <c r="Q3039" t="s">
        <v>2663</v>
      </c>
      <c r="R3039" t="s">
        <v>5118</v>
      </c>
    </row>
    <row r="3040" spans="1:18" x14ac:dyDescent="0.25">
      <c r="A3040" s="28" t="str">
        <f t="shared" si="47"/>
        <v>00381505Belmont Elementary School814 Belmont StHopkinsvilleKY42240</v>
      </c>
      <c r="B3040" s="29" t="s">
        <v>8225</v>
      </c>
      <c r="C3040" t="s">
        <v>3215</v>
      </c>
      <c r="D3040" t="s">
        <v>6837</v>
      </c>
      <c r="E3040" t="s">
        <v>1736</v>
      </c>
      <c r="F3040" t="s">
        <v>3262</v>
      </c>
      <c r="G3040" t="s">
        <v>522</v>
      </c>
      <c r="H3040" t="s">
        <v>54</v>
      </c>
      <c r="I3040" t="s">
        <v>523</v>
      </c>
      <c r="J3040" t="s">
        <v>1736</v>
      </c>
      <c r="K3040" t="s">
        <v>3261</v>
      </c>
      <c r="L3040" t="s">
        <v>6828</v>
      </c>
      <c r="M3040" t="s">
        <v>3133</v>
      </c>
      <c r="N3040" t="s">
        <v>10</v>
      </c>
      <c r="O3040" t="s">
        <v>54</v>
      </c>
      <c r="P3040" t="s">
        <v>946</v>
      </c>
      <c r="Q3040" t="s">
        <v>2663</v>
      </c>
      <c r="R3040" t="s">
        <v>8212</v>
      </c>
    </row>
    <row r="3041" spans="1:18" x14ac:dyDescent="0.25">
      <c r="A3041" s="28" t="str">
        <f t="shared" si="47"/>
        <v>00379746Hager Elementary School1600 Blackburn AveAshlandKY41101</v>
      </c>
      <c r="B3041" s="29" t="s">
        <v>8225</v>
      </c>
      <c r="C3041" t="s">
        <v>3215</v>
      </c>
      <c r="D3041" t="s">
        <v>3498</v>
      </c>
      <c r="E3041" t="s">
        <v>1736</v>
      </c>
      <c r="F3041" t="s">
        <v>91</v>
      </c>
      <c r="G3041" t="s">
        <v>84</v>
      </c>
      <c r="H3041" t="s">
        <v>54</v>
      </c>
      <c r="I3041" t="s">
        <v>85</v>
      </c>
      <c r="J3041" t="s">
        <v>1736</v>
      </c>
      <c r="K3041" t="s">
        <v>90</v>
      </c>
      <c r="L3041" t="s">
        <v>6828</v>
      </c>
      <c r="M3041" t="s">
        <v>3133</v>
      </c>
      <c r="N3041" t="s">
        <v>10</v>
      </c>
      <c r="O3041" t="s">
        <v>54</v>
      </c>
      <c r="P3041" t="s">
        <v>946</v>
      </c>
      <c r="Q3041" t="s">
        <v>2663</v>
      </c>
      <c r="R3041" t="s">
        <v>89</v>
      </c>
    </row>
    <row r="3042" spans="1:18" x14ac:dyDescent="0.25">
      <c r="A3042" s="28" t="str">
        <f t="shared" si="47"/>
        <v>00394320Bardstown ISD308 N 5th StBardstownKY40004</v>
      </c>
      <c r="B3042" s="29" t="s">
        <v>8225</v>
      </c>
      <c r="C3042" t="s">
        <v>3215</v>
      </c>
      <c r="D3042" t="s">
        <v>3245</v>
      </c>
      <c r="E3042" t="s">
        <v>1736</v>
      </c>
      <c r="F3042" t="s">
        <v>3070</v>
      </c>
      <c r="G3042" t="s">
        <v>122</v>
      </c>
      <c r="H3042" t="s">
        <v>54</v>
      </c>
      <c r="I3042" t="s">
        <v>123</v>
      </c>
      <c r="J3042" t="s">
        <v>1736</v>
      </c>
      <c r="K3042" t="s">
        <v>4066</v>
      </c>
      <c r="L3042" t="s">
        <v>6828</v>
      </c>
      <c r="M3042" t="s">
        <v>3133</v>
      </c>
      <c r="N3042" t="s">
        <v>10</v>
      </c>
      <c r="O3042" t="s">
        <v>54</v>
      </c>
      <c r="P3042" t="s">
        <v>946</v>
      </c>
      <c r="Q3042" t="s">
        <v>2663</v>
      </c>
      <c r="R3042" t="s">
        <v>118</v>
      </c>
    </row>
    <row r="3043" spans="1:18" x14ac:dyDescent="0.25">
      <c r="A3043" s="28" t="str">
        <f t="shared" si="47"/>
        <v>00379083Owingsville ES50 Chenault DrOwingsvilleKY40360</v>
      </c>
      <c r="B3043" s="29" t="s">
        <v>8225</v>
      </c>
      <c r="C3043" t="s">
        <v>3215</v>
      </c>
      <c r="D3043" t="s">
        <v>3686</v>
      </c>
      <c r="E3043" t="s">
        <v>1736</v>
      </c>
      <c r="F3043" t="s">
        <v>161</v>
      </c>
      <c r="G3043" t="s">
        <v>158</v>
      </c>
      <c r="H3043" t="s">
        <v>54</v>
      </c>
      <c r="I3043" t="s">
        <v>159</v>
      </c>
      <c r="J3043" t="s">
        <v>1736</v>
      </c>
      <c r="K3043" t="s">
        <v>4099</v>
      </c>
      <c r="L3043" t="s">
        <v>6828</v>
      </c>
      <c r="M3043" t="s">
        <v>3133</v>
      </c>
      <c r="N3043" t="s">
        <v>10</v>
      </c>
      <c r="O3043" t="s">
        <v>54</v>
      </c>
      <c r="P3043" t="s">
        <v>946</v>
      </c>
      <c r="Q3043" t="s">
        <v>2663</v>
      </c>
      <c r="R3043" t="s">
        <v>160</v>
      </c>
    </row>
    <row r="3044" spans="1:18" x14ac:dyDescent="0.25">
      <c r="A3044" s="28" t="str">
        <f t="shared" si="47"/>
        <v>00379277Yellow Creek School Center4840 W Cumberland AveMiddlesboroKY40965</v>
      </c>
      <c r="B3044" s="29" t="s">
        <v>8225</v>
      </c>
      <c r="C3044" t="s">
        <v>3215</v>
      </c>
      <c r="D3044" t="s">
        <v>3864</v>
      </c>
      <c r="E3044" t="s">
        <v>1736</v>
      </c>
      <c r="F3044" t="s">
        <v>193</v>
      </c>
      <c r="G3044" t="s">
        <v>194</v>
      </c>
      <c r="H3044" t="s">
        <v>54</v>
      </c>
      <c r="I3044" t="s">
        <v>195</v>
      </c>
      <c r="J3044" t="s">
        <v>1736</v>
      </c>
      <c r="K3044" t="s">
        <v>192</v>
      </c>
      <c r="L3044" t="s">
        <v>6828</v>
      </c>
      <c r="M3044" t="s">
        <v>3133</v>
      </c>
      <c r="N3044" t="s">
        <v>10</v>
      </c>
      <c r="O3044" t="s">
        <v>54</v>
      </c>
      <c r="P3044" t="s">
        <v>946</v>
      </c>
      <c r="Q3044" t="s">
        <v>2663</v>
      </c>
      <c r="R3044" t="s">
        <v>191</v>
      </c>
    </row>
    <row r="3045" spans="1:18" x14ac:dyDescent="0.25">
      <c r="A3045" s="28" t="str">
        <f t="shared" si="47"/>
        <v>00380123Jennie Rogers Elem School410 E Main StDanvilleKY40422</v>
      </c>
      <c r="B3045" s="29" t="s">
        <v>8225</v>
      </c>
      <c r="C3045" t="s">
        <v>3215</v>
      </c>
      <c r="D3045" t="s">
        <v>3539</v>
      </c>
      <c r="E3045" t="s">
        <v>1736</v>
      </c>
      <c r="F3045" t="s">
        <v>649</v>
      </c>
      <c r="G3045" t="s">
        <v>312</v>
      </c>
      <c r="H3045" t="s">
        <v>54</v>
      </c>
      <c r="I3045" t="s">
        <v>313</v>
      </c>
      <c r="J3045" t="s">
        <v>1736</v>
      </c>
      <c r="K3045" t="s">
        <v>648</v>
      </c>
      <c r="L3045" t="s">
        <v>6828</v>
      </c>
      <c r="M3045" t="s">
        <v>3133</v>
      </c>
      <c r="N3045" t="s">
        <v>10</v>
      </c>
      <c r="O3045" t="s">
        <v>54</v>
      </c>
      <c r="P3045" t="s">
        <v>946</v>
      </c>
      <c r="Q3045" t="s">
        <v>2663</v>
      </c>
      <c r="R3045" t="s">
        <v>647</v>
      </c>
    </row>
    <row r="3046" spans="1:18" x14ac:dyDescent="0.25">
      <c r="A3046" s="28" t="str">
        <f t="shared" si="47"/>
        <v>00380082Danville ISD115 E Lexington AveDanvilleKY40422</v>
      </c>
      <c r="B3046" s="29" t="s">
        <v>8225</v>
      </c>
      <c r="C3046" t="s">
        <v>3215</v>
      </c>
      <c r="D3046" t="s">
        <v>3416</v>
      </c>
      <c r="E3046" t="s">
        <v>1736</v>
      </c>
      <c r="F3046" t="s">
        <v>5299</v>
      </c>
      <c r="G3046" t="s">
        <v>312</v>
      </c>
      <c r="H3046" t="s">
        <v>54</v>
      </c>
      <c r="I3046" t="s">
        <v>313</v>
      </c>
      <c r="J3046" t="s">
        <v>1736</v>
      </c>
      <c r="K3046" t="s">
        <v>4067</v>
      </c>
      <c r="L3046" t="s">
        <v>6828</v>
      </c>
      <c r="M3046" t="s">
        <v>3133</v>
      </c>
      <c r="N3046" t="s">
        <v>10</v>
      </c>
      <c r="O3046" t="s">
        <v>54</v>
      </c>
      <c r="P3046" t="s">
        <v>946</v>
      </c>
      <c r="Q3046" t="s">
        <v>2663</v>
      </c>
      <c r="R3046" t="s">
        <v>643</v>
      </c>
    </row>
    <row r="3047" spans="1:18" x14ac:dyDescent="0.25">
      <c r="A3047" s="28" t="str">
        <f t="shared" si="47"/>
        <v>00380111Hogsett Elementary School300 Waveland AveDanvilleKY40422</v>
      </c>
      <c r="B3047" s="29" t="s">
        <v>8225</v>
      </c>
      <c r="C3047" t="s">
        <v>3215</v>
      </c>
      <c r="D3047" t="s">
        <v>3516</v>
      </c>
      <c r="E3047" t="s">
        <v>1736</v>
      </c>
      <c r="F3047" t="s">
        <v>646</v>
      </c>
      <c r="G3047" t="s">
        <v>312</v>
      </c>
      <c r="H3047" t="s">
        <v>54</v>
      </c>
      <c r="I3047" t="s">
        <v>313</v>
      </c>
      <c r="J3047" t="s">
        <v>1736</v>
      </c>
      <c r="K3047" t="s">
        <v>645</v>
      </c>
      <c r="L3047" t="s">
        <v>6828</v>
      </c>
      <c r="M3047" t="s">
        <v>3133</v>
      </c>
      <c r="N3047" t="s">
        <v>10</v>
      </c>
      <c r="O3047" t="s">
        <v>54</v>
      </c>
      <c r="P3047" t="s">
        <v>946</v>
      </c>
      <c r="Q3047" t="s">
        <v>2663</v>
      </c>
      <c r="R3047" t="s">
        <v>644</v>
      </c>
    </row>
    <row r="3048" spans="1:18" x14ac:dyDescent="0.25">
      <c r="A3048" s="28" t="str">
        <f t="shared" si="47"/>
        <v>00380135Toliver Elementary School209 N Maple AveDanvilleKY40422</v>
      </c>
      <c r="B3048" s="29" t="s">
        <v>8225</v>
      </c>
      <c r="C3048" t="s">
        <v>3215</v>
      </c>
      <c r="D3048" t="s">
        <v>3799</v>
      </c>
      <c r="E3048" t="s">
        <v>1736</v>
      </c>
      <c r="F3048" t="s">
        <v>652</v>
      </c>
      <c r="G3048" t="s">
        <v>312</v>
      </c>
      <c r="H3048" t="s">
        <v>54</v>
      </c>
      <c r="I3048" t="s">
        <v>313</v>
      </c>
      <c r="J3048" t="s">
        <v>1736</v>
      </c>
      <c r="K3048" t="s">
        <v>651</v>
      </c>
      <c r="L3048" t="s">
        <v>6828</v>
      </c>
      <c r="M3048" t="s">
        <v>3133</v>
      </c>
      <c r="N3048" t="s">
        <v>10</v>
      </c>
      <c r="O3048" t="s">
        <v>54</v>
      </c>
      <c r="P3048" t="s">
        <v>946</v>
      </c>
      <c r="Q3048" t="s">
        <v>2663</v>
      </c>
      <c r="R3048" t="s">
        <v>650</v>
      </c>
    </row>
    <row r="3049" spans="1:18" x14ac:dyDescent="0.25">
      <c r="A3049" s="28" t="str">
        <f t="shared" si="47"/>
        <v>03047136Estill Springs Elementary Sch314 Main StIrvineKY40336</v>
      </c>
      <c r="B3049" s="29" t="s">
        <v>8225</v>
      </c>
      <c r="C3049" t="s">
        <v>3215</v>
      </c>
      <c r="D3049" t="s">
        <v>3451</v>
      </c>
      <c r="E3049" t="s">
        <v>1736</v>
      </c>
      <c r="F3049" t="s">
        <v>3453</v>
      </c>
      <c r="G3049" t="s">
        <v>766</v>
      </c>
      <c r="H3049" t="s">
        <v>54</v>
      </c>
      <c r="I3049" t="s">
        <v>767</v>
      </c>
      <c r="J3049" t="s">
        <v>1736</v>
      </c>
      <c r="K3049" t="s">
        <v>3452</v>
      </c>
      <c r="L3049" t="s">
        <v>6828</v>
      </c>
      <c r="M3049" t="s">
        <v>3133</v>
      </c>
      <c r="N3049" t="s">
        <v>10</v>
      </c>
      <c r="O3049" t="s">
        <v>54</v>
      </c>
      <c r="P3049" t="s">
        <v>946</v>
      </c>
      <c r="Q3049" t="s">
        <v>2663</v>
      </c>
      <c r="R3049" t="s">
        <v>3454</v>
      </c>
    </row>
    <row r="3050" spans="1:18" x14ac:dyDescent="0.25">
      <c r="A3050" s="28" t="str">
        <f t="shared" si="47"/>
        <v>00385604Hart Co School District25 Quality StMunfordvilleKY42765</v>
      </c>
      <c r="B3050" s="29" t="s">
        <v>8225</v>
      </c>
      <c r="C3050" t="s">
        <v>3215</v>
      </c>
      <c r="D3050" t="s">
        <v>3504</v>
      </c>
      <c r="E3050" t="s">
        <v>1736</v>
      </c>
      <c r="F3050" t="s">
        <v>3120</v>
      </c>
      <c r="G3050" t="s">
        <v>1252</v>
      </c>
      <c r="H3050" t="s">
        <v>54</v>
      </c>
      <c r="I3050" t="s">
        <v>1253</v>
      </c>
      <c r="J3050" t="s">
        <v>1736</v>
      </c>
      <c r="K3050" t="s">
        <v>1228</v>
      </c>
      <c r="L3050" t="s">
        <v>6828</v>
      </c>
      <c r="M3050" t="s">
        <v>3133</v>
      </c>
      <c r="N3050" t="s">
        <v>10</v>
      </c>
      <c r="O3050" t="s">
        <v>54</v>
      </c>
      <c r="P3050" t="s">
        <v>946</v>
      </c>
      <c r="Q3050" t="s">
        <v>2663</v>
      </c>
      <c r="R3050" t="s">
        <v>1227</v>
      </c>
    </row>
    <row r="3051" spans="1:18" x14ac:dyDescent="0.25">
      <c r="A3051" s="28" t="str">
        <f t="shared" si="47"/>
        <v>00390831Knott Co School DistrictPo Box 869HindmanKY41822</v>
      </c>
      <c r="B3051" s="29" t="s">
        <v>8225</v>
      </c>
      <c r="C3051" t="s">
        <v>3215</v>
      </c>
      <c r="D3051" t="s">
        <v>3563</v>
      </c>
      <c r="E3051" t="s">
        <v>1736</v>
      </c>
      <c r="F3051" t="s">
        <v>5312</v>
      </c>
      <c r="G3051" t="s">
        <v>1763</v>
      </c>
      <c r="H3051" t="s">
        <v>54</v>
      </c>
      <c r="I3051" t="s">
        <v>1764</v>
      </c>
      <c r="J3051" t="s">
        <v>1736</v>
      </c>
      <c r="K3051" t="s">
        <v>1743</v>
      </c>
      <c r="L3051" t="s">
        <v>6828</v>
      </c>
      <c r="M3051" t="s">
        <v>3133</v>
      </c>
      <c r="N3051" t="s">
        <v>10</v>
      </c>
      <c r="O3051" t="s">
        <v>54</v>
      </c>
      <c r="P3051" t="s">
        <v>946</v>
      </c>
      <c r="Q3051" t="s">
        <v>2663</v>
      </c>
      <c r="R3051" t="s">
        <v>1742</v>
      </c>
    </row>
    <row r="3052" spans="1:18" x14ac:dyDescent="0.25">
      <c r="A3052" s="28" t="str">
        <f t="shared" si="47"/>
        <v>00391756W B Muncy ESPo Box 140WootonKY41776</v>
      </c>
      <c r="B3052" s="29" t="s">
        <v>8225</v>
      </c>
      <c r="C3052" t="s">
        <v>3215</v>
      </c>
      <c r="D3052" t="s">
        <v>3819</v>
      </c>
      <c r="E3052" t="s">
        <v>1736</v>
      </c>
      <c r="F3052" t="s">
        <v>4635</v>
      </c>
      <c r="G3052" t="s">
        <v>1878</v>
      </c>
      <c r="H3052" t="s">
        <v>54</v>
      </c>
      <c r="I3052" t="s">
        <v>1879</v>
      </c>
      <c r="J3052" t="s">
        <v>1736</v>
      </c>
      <c r="K3052" t="s">
        <v>4634</v>
      </c>
      <c r="L3052" t="s">
        <v>6828</v>
      </c>
      <c r="M3052" t="s">
        <v>3133</v>
      </c>
      <c r="N3052" t="s">
        <v>10</v>
      </c>
      <c r="O3052" t="s">
        <v>54</v>
      </c>
      <c r="P3052" t="s">
        <v>946</v>
      </c>
      <c r="Q3052" t="s">
        <v>2663</v>
      </c>
      <c r="R3052" t="s">
        <v>1877</v>
      </c>
    </row>
    <row r="3053" spans="1:18" x14ac:dyDescent="0.25">
      <c r="A3053" s="28" t="str">
        <f t="shared" si="47"/>
        <v>00391990Lewis Co School DistrictPo Box 159VanceburgKY41179</v>
      </c>
      <c r="B3053" s="29" t="s">
        <v>8225</v>
      </c>
      <c r="C3053" t="s">
        <v>3215</v>
      </c>
      <c r="D3053" t="s">
        <v>3588</v>
      </c>
      <c r="E3053" t="s">
        <v>1736</v>
      </c>
      <c r="F3053" t="s">
        <v>5314</v>
      </c>
      <c r="G3053" t="s">
        <v>1908</v>
      </c>
      <c r="H3053" t="s">
        <v>54</v>
      </c>
      <c r="I3053" t="s">
        <v>1909</v>
      </c>
      <c r="J3053" t="s">
        <v>1736</v>
      </c>
      <c r="K3053" t="s">
        <v>1902</v>
      </c>
      <c r="L3053" t="s">
        <v>6828</v>
      </c>
      <c r="M3053" t="s">
        <v>3133</v>
      </c>
      <c r="N3053" t="s">
        <v>10</v>
      </c>
      <c r="O3053" t="s">
        <v>54</v>
      </c>
      <c r="P3053" t="s">
        <v>946</v>
      </c>
      <c r="Q3053" t="s">
        <v>2663</v>
      </c>
      <c r="R3053" t="s">
        <v>1901</v>
      </c>
    </row>
    <row r="3054" spans="1:18" x14ac:dyDescent="0.25">
      <c r="A3054" s="28" t="str">
        <f t="shared" si="47"/>
        <v>00393819Mercer Co Elementary School741 Tapp RdHarrodsburgKY40330</v>
      </c>
      <c r="B3054" s="29" t="s">
        <v>8225</v>
      </c>
      <c r="C3054" t="s">
        <v>3215</v>
      </c>
      <c r="D3054" t="s">
        <v>3628</v>
      </c>
      <c r="E3054" t="s">
        <v>1736</v>
      </c>
      <c r="F3054" t="s">
        <v>2165</v>
      </c>
      <c r="G3054" t="s">
        <v>2166</v>
      </c>
      <c r="H3054" t="s">
        <v>54</v>
      </c>
      <c r="I3054" t="s">
        <v>2167</v>
      </c>
      <c r="J3054" t="s">
        <v>1736</v>
      </c>
      <c r="K3054" t="s">
        <v>2164</v>
      </c>
      <c r="L3054" t="s">
        <v>6828</v>
      </c>
      <c r="M3054" t="s">
        <v>3133</v>
      </c>
      <c r="N3054" t="s">
        <v>10</v>
      </c>
      <c r="O3054" t="s">
        <v>54</v>
      </c>
      <c r="P3054" t="s">
        <v>946</v>
      </c>
      <c r="Q3054" t="s">
        <v>2663</v>
      </c>
      <c r="R3054" t="s">
        <v>2163</v>
      </c>
    </row>
    <row r="3055" spans="1:18" x14ac:dyDescent="0.25">
      <c r="A3055" s="28" t="str">
        <f t="shared" si="47"/>
        <v>00393883Monroe Co School District309 Emberton StTompkinsvilleKY42167</v>
      </c>
      <c r="B3055" s="29" t="s">
        <v>8225</v>
      </c>
      <c r="C3055" t="s">
        <v>3215</v>
      </c>
      <c r="D3055" t="s">
        <v>3634</v>
      </c>
      <c r="E3055" t="s">
        <v>1736</v>
      </c>
      <c r="F3055" t="s">
        <v>3154</v>
      </c>
      <c r="G3055" t="s">
        <v>2189</v>
      </c>
      <c r="H3055" t="s">
        <v>54</v>
      </c>
      <c r="I3055" t="s">
        <v>2190</v>
      </c>
      <c r="J3055" t="s">
        <v>1736</v>
      </c>
      <c r="K3055" t="s">
        <v>2180</v>
      </c>
      <c r="L3055" t="s">
        <v>6828</v>
      </c>
      <c r="M3055" t="s">
        <v>3133</v>
      </c>
      <c r="N3055" t="s">
        <v>10</v>
      </c>
      <c r="O3055" t="s">
        <v>54</v>
      </c>
      <c r="P3055" t="s">
        <v>946</v>
      </c>
      <c r="Q3055" t="s">
        <v>2663</v>
      </c>
      <c r="R3055" t="s">
        <v>2179</v>
      </c>
    </row>
    <row r="3056" spans="1:18" x14ac:dyDescent="0.25">
      <c r="A3056" s="28" t="str">
        <f t="shared" si="47"/>
        <v>00396988Washington Co School Dist120 MacKville HlSpringfieldKY40069</v>
      </c>
      <c r="B3056" s="29" t="s">
        <v>8225</v>
      </c>
      <c r="C3056" t="s">
        <v>3215</v>
      </c>
      <c r="D3056" t="s">
        <v>3831</v>
      </c>
      <c r="E3056" t="s">
        <v>1736</v>
      </c>
      <c r="F3056" t="s">
        <v>3194</v>
      </c>
      <c r="G3056" t="s">
        <v>2797</v>
      </c>
      <c r="H3056" t="s">
        <v>54</v>
      </c>
      <c r="I3056" t="s">
        <v>2798</v>
      </c>
      <c r="J3056" t="s">
        <v>1736</v>
      </c>
      <c r="K3056" t="s">
        <v>2789</v>
      </c>
      <c r="L3056" t="s">
        <v>6828</v>
      </c>
      <c r="M3056" t="s">
        <v>3133</v>
      </c>
      <c r="N3056" t="s">
        <v>10</v>
      </c>
      <c r="O3056" t="s">
        <v>54</v>
      </c>
      <c r="P3056" t="s">
        <v>946</v>
      </c>
      <c r="Q3056" t="s">
        <v>2663</v>
      </c>
      <c r="R3056" t="s">
        <v>2788</v>
      </c>
    </row>
    <row r="3057" spans="1:18" x14ac:dyDescent="0.25">
      <c r="A3057" s="28" t="str">
        <f t="shared" si="47"/>
        <v>00391990Lewis Co School DistrictPo Box 159VanceburgKY41179</v>
      </c>
      <c r="B3057" s="29" t="s">
        <v>8225</v>
      </c>
      <c r="C3057" t="s">
        <v>3215</v>
      </c>
      <c r="D3057" t="s">
        <v>3589</v>
      </c>
      <c r="E3057" t="s">
        <v>1736</v>
      </c>
      <c r="F3057" t="s">
        <v>5314</v>
      </c>
      <c r="G3057" t="s">
        <v>1908</v>
      </c>
      <c r="H3057" t="s">
        <v>54</v>
      </c>
      <c r="I3057" t="s">
        <v>1909</v>
      </c>
      <c r="J3057" t="s">
        <v>1736</v>
      </c>
      <c r="K3057" t="s">
        <v>1902</v>
      </c>
      <c r="L3057" t="s">
        <v>6828</v>
      </c>
      <c r="M3057" t="s">
        <v>3133</v>
      </c>
      <c r="N3057" t="s">
        <v>10</v>
      </c>
      <c r="O3057" t="s">
        <v>54</v>
      </c>
      <c r="P3057" t="s">
        <v>946</v>
      </c>
      <c r="Q3057" t="s">
        <v>2663</v>
      </c>
      <c r="R3057" t="s">
        <v>1901</v>
      </c>
    </row>
    <row r="3058" spans="1:18" x14ac:dyDescent="0.25">
      <c r="A3058" s="28" t="str">
        <f t="shared" si="47"/>
        <v>00392047Lewis Co Central Elem School86 Walter StVanceburgKY41179</v>
      </c>
      <c r="B3058" s="29" t="s">
        <v>8225</v>
      </c>
      <c r="C3058" t="s">
        <v>3215</v>
      </c>
      <c r="D3058" t="s">
        <v>3587</v>
      </c>
      <c r="E3058" t="s">
        <v>1736</v>
      </c>
      <c r="F3058" t="s">
        <v>1912</v>
      </c>
      <c r="G3058" t="s">
        <v>1908</v>
      </c>
      <c r="H3058" t="s">
        <v>54</v>
      </c>
      <c r="I3058" t="s">
        <v>1909</v>
      </c>
      <c r="J3058" t="s">
        <v>1736</v>
      </c>
      <c r="K3058" t="s">
        <v>1911</v>
      </c>
      <c r="L3058" t="s">
        <v>6828</v>
      </c>
      <c r="M3058" t="s">
        <v>3133</v>
      </c>
      <c r="N3058" t="s">
        <v>10</v>
      </c>
      <c r="O3058" t="s">
        <v>54</v>
      </c>
      <c r="P3058" t="s">
        <v>946</v>
      </c>
      <c r="Q3058" t="s">
        <v>2663</v>
      </c>
      <c r="R3058" t="s">
        <v>1910</v>
      </c>
    </row>
    <row r="3059" spans="1:18" x14ac:dyDescent="0.25">
      <c r="A3059" s="28" t="str">
        <f t="shared" si="47"/>
        <v>00395336Phelps Elementary SchoolPo Box 529PhelpsKY41553</v>
      </c>
      <c r="B3059" s="29" t="s">
        <v>8225</v>
      </c>
      <c r="C3059" t="s">
        <v>3215</v>
      </c>
      <c r="D3059" t="s">
        <v>3694</v>
      </c>
      <c r="E3059" t="s">
        <v>1736</v>
      </c>
      <c r="F3059" t="s">
        <v>4998</v>
      </c>
      <c r="G3059" t="s">
        <v>2469</v>
      </c>
      <c r="H3059" t="s">
        <v>54</v>
      </c>
      <c r="I3059" t="s">
        <v>2470</v>
      </c>
      <c r="J3059" t="s">
        <v>1736</v>
      </c>
      <c r="K3059" t="s">
        <v>2468</v>
      </c>
      <c r="L3059" t="s">
        <v>6828</v>
      </c>
      <c r="M3059" t="s">
        <v>3133</v>
      </c>
      <c r="N3059" t="s">
        <v>10</v>
      </c>
      <c r="O3059" t="s">
        <v>54</v>
      </c>
      <c r="P3059" t="s">
        <v>946</v>
      </c>
      <c r="Q3059" t="s">
        <v>2663</v>
      </c>
      <c r="R3059" t="s">
        <v>2467</v>
      </c>
    </row>
    <row r="3060" spans="1:18" x14ac:dyDescent="0.25">
      <c r="A3060" s="28" t="str">
        <f t="shared" si="47"/>
        <v>00379552Bourbon Co School District3343 Lexington Rd Ste 1ParisKY40361</v>
      </c>
      <c r="B3060" s="29" t="s">
        <v>8225</v>
      </c>
      <c r="C3060" t="s">
        <v>3215</v>
      </c>
      <c r="D3060" t="s">
        <v>3299</v>
      </c>
      <c r="E3060" t="s">
        <v>1736</v>
      </c>
      <c r="F3060" t="s">
        <v>4130</v>
      </c>
      <c r="G3060" t="s">
        <v>252</v>
      </c>
      <c r="H3060" t="s">
        <v>54</v>
      </c>
      <c r="I3060" t="s">
        <v>253</v>
      </c>
      <c r="J3060" t="s">
        <v>1736</v>
      </c>
      <c r="K3060" t="s">
        <v>248</v>
      </c>
      <c r="L3060" t="s">
        <v>6828</v>
      </c>
      <c r="M3060" t="s">
        <v>3133</v>
      </c>
      <c r="N3060" t="s">
        <v>10</v>
      </c>
      <c r="O3060" t="s">
        <v>54</v>
      </c>
      <c r="P3060" t="s">
        <v>946</v>
      </c>
      <c r="Q3060" t="s">
        <v>2663</v>
      </c>
      <c r="R3060" t="s">
        <v>247</v>
      </c>
    </row>
    <row r="3061" spans="1:18" x14ac:dyDescent="0.25">
      <c r="A3061" s="28" t="str">
        <f t="shared" si="47"/>
        <v>00379588Cane Ridge Elementary School8000 Martin Luther King BlvdParisKY40361</v>
      </c>
      <c r="B3061" s="29" t="s">
        <v>8225</v>
      </c>
      <c r="C3061" t="s">
        <v>3215</v>
      </c>
      <c r="D3061" t="s">
        <v>3344</v>
      </c>
      <c r="E3061" t="s">
        <v>1736</v>
      </c>
      <c r="F3061" t="s">
        <v>256</v>
      </c>
      <c r="G3061" t="s">
        <v>252</v>
      </c>
      <c r="H3061" t="s">
        <v>54</v>
      </c>
      <c r="I3061" t="s">
        <v>253</v>
      </c>
      <c r="J3061" t="s">
        <v>1736</v>
      </c>
      <c r="K3061" t="s">
        <v>255</v>
      </c>
      <c r="L3061" t="s">
        <v>6828</v>
      </c>
      <c r="M3061" t="s">
        <v>3133</v>
      </c>
      <c r="N3061" t="s">
        <v>10</v>
      </c>
      <c r="O3061" t="s">
        <v>54</v>
      </c>
      <c r="P3061" t="s">
        <v>946</v>
      </c>
      <c r="Q3061" t="s">
        <v>2663</v>
      </c>
      <c r="R3061" t="s">
        <v>254</v>
      </c>
    </row>
    <row r="3062" spans="1:18" x14ac:dyDescent="0.25">
      <c r="A3062" s="28" t="str">
        <f t="shared" si="47"/>
        <v>00380654Caldwell Co School DistrictPo Box 229PrincetonKY42445</v>
      </c>
      <c r="B3062" s="29" t="s">
        <v>8225</v>
      </c>
      <c r="C3062" t="s">
        <v>3215</v>
      </c>
      <c r="D3062" t="s">
        <v>3323</v>
      </c>
      <c r="E3062" t="s">
        <v>1736</v>
      </c>
      <c r="F3062" t="s">
        <v>5295</v>
      </c>
      <c r="G3062" t="s">
        <v>9</v>
      </c>
      <c r="H3062" t="s">
        <v>54</v>
      </c>
      <c r="I3062" t="s">
        <v>424</v>
      </c>
      <c r="J3062" t="s">
        <v>1736</v>
      </c>
      <c r="K3062" t="s">
        <v>420</v>
      </c>
      <c r="L3062" t="s">
        <v>6828</v>
      </c>
      <c r="M3062" t="s">
        <v>3133</v>
      </c>
      <c r="N3062" t="s">
        <v>10</v>
      </c>
      <c r="O3062" t="s">
        <v>54</v>
      </c>
      <c r="P3062" t="s">
        <v>946</v>
      </c>
      <c r="Q3062" t="s">
        <v>2663</v>
      </c>
      <c r="R3062" t="s">
        <v>419</v>
      </c>
    </row>
    <row r="3063" spans="1:18" x14ac:dyDescent="0.25">
      <c r="A3063" s="28" t="str">
        <f t="shared" si="47"/>
        <v>00396419Campbellsville Ind School Dist136 S Columbia AveCampbellsvlleKY42718</v>
      </c>
      <c r="B3063" s="29" t="s">
        <v>8225</v>
      </c>
      <c r="C3063" t="s">
        <v>3215</v>
      </c>
      <c r="D3063" t="s">
        <v>3342</v>
      </c>
      <c r="E3063" t="s">
        <v>1736</v>
      </c>
      <c r="F3063" t="s">
        <v>3084</v>
      </c>
      <c r="G3063" t="s">
        <v>454</v>
      </c>
      <c r="H3063" t="s">
        <v>54</v>
      </c>
      <c r="I3063" t="s">
        <v>455</v>
      </c>
      <c r="J3063" t="s">
        <v>1736</v>
      </c>
      <c r="K3063" t="s">
        <v>451</v>
      </c>
      <c r="L3063" t="s">
        <v>6828</v>
      </c>
      <c r="M3063" t="s">
        <v>3133</v>
      </c>
      <c r="N3063" t="s">
        <v>10</v>
      </c>
      <c r="O3063" t="s">
        <v>54</v>
      </c>
      <c r="P3063" t="s">
        <v>946</v>
      </c>
      <c r="Q3063" t="s">
        <v>2663</v>
      </c>
      <c r="R3063" t="s">
        <v>450</v>
      </c>
    </row>
    <row r="3064" spans="1:18" x14ac:dyDescent="0.25">
      <c r="A3064" s="28" t="str">
        <f t="shared" si="47"/>
        <v>12105595Freedom Elementary School831 North DrHopkinsvilleKY42240</v>
      </c>
      <c r="B3064" s="29" t="s">
        <v>8225</v>
      </c>
      <c r="C3064" t="s">
        <v>3215</v>
      </c>
      <c r="D3064" t="s">
        <v>3481</v>
      </c>
      <c r="E3064" t="s">
        <v>1736</v>
      </c>
      <c r="F3064" t="s">
        <v>521</v>
      </c>
      <c r="G3064" t="s">
        <v>522</v>
      </c>
      <c r="H3064" t="s">
        <v>54</v>
      </c>
      <c r="I3064" t="s">
        <v>523</v>
      </c>
      <c r="J3064" t="s">
        <v>1736</v>
      </c>
      <c r="K3064" t="s">
        <v>372</v>
      </c>
      <c r="L3064" t="s">
        <v>6828</v>
      </c>
      <c r="M3064" t="s">
        <v>3133</v>
      </c>
      <c r="N3064" t="s">
        <v>10</v>
      </c>
      <c r="O3064" t="s">
        <v>54</v>
      </c>
      <c r="P3064" t="s">
        <v>946</v>
      </c>
      <c r="Q3064" t="s">
        <v>2663</v>
      </c>
      <c r="R3064" t="s">
        <v>520</v>
      </c>
    </row>
    <row r="3065" spans="1:18" x14ac:dyDescent="0.25">
      <c r="A3065" s="28" t="str">
        <f t="shared" si="47"/>
        <v>00381660Clark Co School District1600 W Lexington AveWinchesterKY40391</v>
      </c>
      <c r="B3065" s="29" t="s">
        <v>8225</v>
      </c>
      <c r="C3065" t="s">
        <v>3215</v>
      </c>
      <c r="D3065" t="s">
        <v>3380</v>
      </c>
      <c r="E3065" t="s">
        <v>1736</v>
      </c>
      <c r="F3065" t="s">
        <v>3089</v>
      </c>
      <c r="G3065" t="s">
        <v>550</v>
      </c>
      <c r="H3065" t="s">
        <v>54</v>
      </c>
      <c r="I3065" t="s">
        <v>551</v>
      </c>
      <c r="J3065" t="s">
        <v>1736</v>
      </c>
      <c r="K3065" t="s">
        <v>546</v>
      </c>
      <c r="L3065" t="s">
        <v>6828</v>
      </c>
      <c r="M3065" t="s">
        <v>3133</v>
      </c>
      <c r="N3065" t="s">
        <v>10</v>
      </c>
      <c r="O3065" t="s">
        <v>54</v>
      </c>
      <c r="P3065" t="s">
        <v>946</v>
      </c>
      <c r="Q3065" t="s">
        <v>2663</v>
      </c>
      <c r="R3065" t="s">
        <v>545</v>
      </c>
    </row>
    <row r="3066" spans="1:18" x14ac:dyDescent="0.25">
      <c r="A3066" s="28" t="str">
        <f t="shared" si="47"/>
        <v>00380422Cloverport Ind School DistrictPo Box 37CloverportKY40111</v>
      </c>
      <c r="B3066" s="29" t="s">
        <v>8225</v>
      </c>
      <c r="C3066" t="s">
        <v>3215</v>
      </c>
      <c r="D3066" t="s">
        <v>3387</v>
      </c>
      <c r="E3066" t="s">
        <v>1736</v>
      </c>
      <c r="F3066" t="s">
        <v>4188</v>
      </c>
      <c r="G3066" t="s">
        <v>598</v>
      </c>
      <c r="H3066" t="s">
        <v>54</v>
      </c>
      <c r="I3066" t="s">
        <v>599</v>
      </c>
      <c r="J3066" t="s">
        <v>1736</v>
      </c>
      <c r="K3066" t="s">
        <v>595</v>
      </c>
      <c r="L3066" t="s">
        <v>6828</v>
      </c>
      <c r="M3066" t="s">
        <v>3133</v>
      </c>
      <c r="N3066" t="s">
        <v>10</v>
      </c>
      <c r="O3066" t="s">
        <v>54</v>
      </c>
      <c r="P3066" t="s">
        <v>946</v>
      </c>
      <c r="Q3066" t="s">
        <v>2663</v>
      </c>
      <c r="R3066" t="s">
        <v>594</v>
      </c>
    </row>
    <row r="3067" spans="1:18" x14ac:dyDescent="0.25">
      <c r="A3067" s="28" t="str">
        <f t="shared" si="47"/>
        <v>00389686Latonia Elementary School3901 Huntington AveCovingtonKY41015</v>
      </c>
      <c r="B3067" s="29" t="s">
        <v>8225</v>
      </c>
      <c r="C3067" t="s">
        <v>3215</v>
      </c>
      <c r="D3067" t="s">
        <v>3572</v>
      </c>
      <c r="E3067" t="s">
        <v>1736</v>
      </c>
      <c r="F3067" t="s">
        <v>621</v>
      </c>
      <c r="G3067" t="s">
        <v>614</v>
      </c>
      <c r="H3067" t="s">
        <v>54</v>
      </c>
      <c r="I3067" t="s">
        <v>622</v>
      </c>
      <c r="J3067" t="s">
        <v>1736</v>
      </c>
      <c r="K3067" t="s">
        <v>620</v>
      </c>
      <c r="L3067" t="s">
        <v>6828</v>
      </c>
      <c r="M3067" t="s">
        <v>3133</v>
      </c>
      <c r="N3067" t="s">
        <v>10</v>
      </c>
      <c r="O3067" t="s">
        <v>54</v>
      </c>
      <c r="P3067" t="s">
        <v>946</v>
      </c>
      <c r="Q3067" t="s">
        <v>2663</v>
      </c>
      <c r="R3067" t="s">
        <v>619</v>
      </c>
    </row>
    <row r="3068" spans="1:18" x14ac:dyDescent="0.25">
      <c r="A3068" s="28" t="str">
        <f t="shared" ref="A3068:A3131" si="48">R3068&amp;K3068&amp;F3068&amp;G3068&amp;H3068&amp;I3068</f>
        <v>00389703Sixth District ES1901 Maryland AveCovingtonKY41014</v>
      </c>
      <c r="B3068" s="29" t="s">
        <v>8225</v>
      </c>
      <c r="C3068" t="s">
        <v>3215</v>
      </c>
      <c r="D3068" t="s">
        <v>3754</v>
      </c>
      <c r="E3068" t="s">
        <v>1736</v>
      </c>
      <c r="F3068" t="s">
        <v>628</v>
      </c>
      <c r="G3068" t="s">
        <v>614</v>
      </c>
      <c r="H3068" t="s">
        <v>54</v>
      </c>
      <c r="I3068" t="s">
        <v>615</v>
      </c>
      <c r="J3068" t="s">
        <v>1736</v>
      </c>
      <c r="K3068" t="s">
        <v>4190</v>
      </c>
      <c r="L3068" t="s">
        <v>6828</v>
      </c>
      <c r="M3068" t="s">
        <v>3133</v>
      </c>
      <c r="N3068" t="s">
        <v>10</v>
      </c>
      <c r="O3068" t="s">
        <v>54</v>
      </c>
      <c r="P3068" t="s">
        <v>946</v>
      </c>
      <c r="Q3068" t="s">
        <v>2663</v>
      </c>
      <c r="R3068" t="s">
        <v>627</v>
      </c>
    </row>
    <row r="3069" spans="1:18" x14ac:dyDescent="0.25">
      <c r="A3069" s="28" t="str">
        <f t="shared" si="48"/>
        <v>00380977Lincoln Elementary School701 5th AveDaytonKY41074</v>
      </c>
      <c r="B3069" s="29" t="s">
        <v>8225</v>
      </c>
      <c r="C3069" t="s">
        <v>3215</v>
      </c>
      <c r="D3069" t="s">
        <v>3593</v>
      </c>
      <c r="E3069" t="s">
        <v>1736</v>
      </c>
      <c r="F3069" t="s">
        <v>705</v>
      </c>
      <c r="G3069" t="s">
        <v>13</v>
      </c>
      <c r="H3069" t="s">
        <v>54</v>
      </c>
      <c r="I3069" t="s">
        <v>706</v>
      </c>
      <c r="J3069" t="s">
        <v>1736</v>
      </c>
      <c r="K3069" t="s">
        <v>5</v>
      </c>
      <c r="L3069" t="s">
        <v>6828</v>
      </c>
      <c r="M3069" t="s">
        <v>3133</v>
      </c>
      <c r="N3069" t="s">
        <v>10</v>
      </c>
      <c r="O3069" t="s">
        <v>54</v>
      </c>
      <c r="P3069" t="s">
        <v>946</v>
      </c>
      <c r="Q3069" t="s">
        <v>2663</v>
      </c>
      <c r="R3069" t="s">
        <v>704</v>
      </c>
    </row>
    <row r="3070" spans="1:18" x14ac:dyDescent="0.25">
      <c r="A3070" s="28" t="str">
        <f t="shared" si="48"/>
        <v>X1630011Coventry Oak Elementary2441 Huntly PlaceLexingtonKY40511</v>
      </c>
      <c r="B3070" s="29" t="s">
        <v>8225</v>
      </c>
      <c r="C3070" t="s">
        <v>3215</v>
      </c>
      <c r="D3070" t="s">
        <v>3393</v>
      </c>
      <c r="E3070" t="s">
        <v>1736</v>
      </c>
      <c r="F3070" t="s">
        <v>3395</v>
      </c>
      <c r="G3070" t="s">
        <v>776</v>
      </c>
      <c r="H3070" t="s">
        <v>54</v>
      </c>
      <c r="I3070" t="s">
        <v>810</v>
      </c>
      <c r="J3070" t="s">
        <v>1736</v>
      </c>
      <c r="K3070" t="s">
        <v>3394</v>
      </c>
      <c r="L3070" t="s">
        <v>6828</v>
      </c>
      <c r="M3070" t="s">
        <v>3133</v>
      </c>
      <c r="N3070" t="s">
        <v>10</v>
      </c>
      <c r="O3070" t="s">
        <v>54</v>
      </c>
      <c r="P3070" t="s">
        <v>946</v>
      </c>
      <c r="Q3070" t="s">
        <v>2663</v>
      </c>
      <c r="R3070" t="s">
        <v>3396</v>
      </c>
    </row>
    <row r="3071" spans="1:18" x14ac:dyDescent="0.25">
      <c r="A3071" s="28" t="str">
        <f t="shared" si="48"/>
        <v>00383424Deep Springs Elementary School1919 Brynell DrLexingtonKY40505</v>
      </c>
      <c r="B3071" s="29" t="s">
        <v>8225</v>
      </c>
      <c r="C3071" t="s">
        <v>3215</v>
      </c>
      <c r="D3071" t="s">
        <v>3421</v>
      </c>
      <c r="E3071" t="s">
        <v>1736</v>
      </c>
      <c r="F3071" t="s">
        <v>813</v>
      </c>
      <c r="G3071" t="s">
        <v>776</v>
      </c>
      <c r="H3071" t="s">
        <v>54</v>
      </c>
      <c r="I3071" t="s">
        <v>781</v>
      </c>
      <c r="J3071" t="s">
        <v>1736</v>
      </c>
      <c r="K3071" t="s">
        <v>812</v>
      </c>
      <c r="L3071" t="s">
        <v>6828</v>
      </c>
      <c r="M3071" t="s">
        <v>3133</v>
      </c>
      <c r="N3071" t="s">
        <v>10</v>
      </c>
      <c r="O3071" t="s">
        <v>54</v>
      </c>
      <c r="P3071" t="s">
        <v>946</v>
      </c>
      <c r="Q3071" t="s">
        <v>2663</v>
      </c>
      <c r="R3071" t="s">
        <v>811</v>
      </c>
    </row>
    <row r="3072" spans="1:18" x14ac:dyDescent="0.25">
      <c r="A3072" s="28" t="str">
        <f t="shared" si="48"/>
        <v>12169565Garrett Morgan Elementary Sch1150 Passage Mound WayLexingtonKY40509</v>
      </c>
      <c r="B3072" s="29" t="s">
        <v>8225</v>
      </c>
      <c r="C3072" t="s">
        <v>3215</v>
      </c>
      <c r="D3072" t="s">
        <v>6838</v>
      </c>
      <c r="E3072" t="s">
        <v>1736</v>
      </c>
      <c r="F3072" t="s">
        <v>822</v>
      </c>
      <c r="G3072" t="s">
        <v>776</v>
      </c>
      <c r="H3072" t="s">
        <v>54</v>
      </c>
      <c r="I3072" t="s">
        <v>789</v>
      </c>
      <c r="J3072" t="s">
        <v>1736</v>
      </c>
      <c r="K3072" t="s">
        <v>821</v>
      </c>
      <c r="L3072" t="s">
        <v>6828</v>
      </c>
      <c r="M3072" t="s">
        <v>3133</v>
      </c>
      <c r="N3072" t="s">
        <v>10</v>
      </c>
      <c r="O3072" t="s">
        <v>54</v>
      </c>
      <c r="P3072" t="s">
        <v>946</v>
      </c>
      <c r="Q3072" t="s">
        <v>2663</v>
      </c>
      <c r="R3072" t="s">
        <v>820</v>
      </c>
    </row>
    <row r="3073" spans="1:18" x14ac:dyDescent="0.25">
      <c r="A3073" s="28" t="str">
        <f t="shared" si="48"/>
        <v>00383486Meadowthorpe Elementary School1710 N Forbes RdLexingtonKY40511</v>
      </c>
      <c r="B3073" s="29" t="s">
        <v>8225</v>
      </c>
      <c r="C3073" t="s">
        <v>3215</v>
      </c>
      <c r="D3073" t="s">
        <v>3625</v>
      </c>
      <c r="E3073" t="s">
        <v>1736</v>
      </c>
      <c r="F3073" t="s">
        <v>849</v>
      </c>
      <c r="G3073" t="s">
        <v>776</v>
      </c>
      <c r="H3073" t="s">
        <v>54</v>
      </c>
      <c r="I3073" t="s">
        <v>810</v>
      </c>
      <c r="J3073" t="s">
        <v>1736</v>
      </c>
      <c r="K3073" t="s">
        <v>848</v>
      </c>
      <c r="L3073" t="s">
        <v>6828</v>
      </c>
      <c r="M3073" t="s">
        <v>3133</v>
      </c>
      <c r="N3073" t="s">
        <v>10</v>
      </c>
      <c r="O3073" t="s">
        <v>54</v>
      </c>
      <c r="P3073" t="s">
        <v>946</v>
      </c>
      <c r="Q3073" t="s">
        <v>2663</v>
      </c>
      <c r="R3073" t="s">
        <v>847</v>
      </c>
    </row>
    <row r="3074" spans="1:18" x14ac:dyDescent="0.25">
      <c r="A3074" s="28" t="str">
        <f t="shared" si="48"/>
        <v>00383498Northern Elementary School340 Rookwood PkwyLexingtonKY40505</v>
      </c>
      <c r="B3074" s="29" t="s">
        <v>8225</v>
      </c>
      <c r="C3074" t="s">
        <v>3215</v>
      </c>
      <c r="D3074" t="s">
        <v>3667</v>
      </c>
      <c r="E3074" t="s">
        <v>1736</v>
      </c>
      <c r="F3074" t="s">
        <v>852</v>
      </c>
      <c r="G3074" t="s">
        <v>776</v>
      </c>
      <c r="H3074" t="s">
        <v>54</v>
      </c>
      <c r="I3074" t="s">
        <v>781</v>
      </c>
      <c r="J3074" t="s">
        <v>1736</v>
      </c>
      <c r="K3074" t="s">
        <v>851</v>
      </c>
      <c r="L3074" t="s">
        <v>6828</v>
      </c>
      <c r="M3074" t="s">
        <v>3133</v>
      </c>
      <c r="N3074" t="s">
        <v>10</v>
      </c>
      <c r="O3074" t="s">
        <v>54</v>
      </c>
      <c r="P3074" t="s">
        <v>946</v>
      </c>
      <c r="Q3074" t="s">
        <v>2663</v>
      </c>
      <c r="R3074" t="s">
        <v>850</v>
      </c>
    </row>
    <row r="3075" spans="1:18" x14ac:dyDescent="0.25">
      <c r="A3075" s="28" t="str">
        <f t="shared" si="48"/>
        <v>00383462Sandersville ES3025 Sandersville RdLexingtonKY40511</v>
      </c>
      <c r="B3075" s="29" t="s">
        <v>8225</v>
      </c>
      <c r="C3075" t="s">
        <v>3215</v>
      </c>
      <c r="D3075" t="s">
        <v>3736</v>
      </c>
      <c r="E3075" t="s">
        <v>1736</v>
      </c>
      <c r="F3075" t="s">
        <v>862</v>
      </c>
      <c r="G3075" t="s">
        <v>776</v>
      </c>
      <c r="H3075" t="s">
        <v>54</v>
      </c>
      <c r="I3075" t="s">
        <v>810</v>
      </c>
      <c r="J3075" t="s">
        <v>1736</v>
      </c>
      <c r="K3075" t="s">
        <v>4241</v>
      </c>
      <c r="L3075" t="s">
        <v>6828</v>
      </c>
      <c r="M3075" t="s">
        <v>3133</v>
      </c>
      <c r="N3075" t="s">
        <v>10</v>
      </c>
      <c r="O3075" t="s">
        <v>54</v>
      </c>
      <c r="P3075" t="s">
        <v>946</v>
      </c>
      <c r="Q3075" t="s">
        <v>2663</v>
      </c>
      <c r="R3075" t="s">
        <v>861</v>
      </c>
    </row>
    <row r="3076" spans="1:18" x14ac:dyDescent="0.25">
      <c r="A3076" s="28" t="str">
        <f t="shared" si="48"/>
        <v>00387913Jacob Elementary School3701 E Wheatmore DrLouisvilleKY40215</v>
      </c>
      <c r="B3076" s="29" t="s">
        <v>8225</v>
      </c>
      <c r="C3076" t="s">
        <v>3215</v>
      </c>
      <c r="D3076" t="s">
        <v>3533</v>
      </c>
      <c r="E3076" t="s">
        <v>1736</v>
      </c>
      <c r="F3076" t="s">
        <v>1520</v>
      </c>
      <c r="G3076" t="s">
        <v>382</v>
      </c>
      <c r="H3076" t="s">
        <v>54</v>
      </c>
      <c r="I3076" t="s">
        <v>1476</v>
      </c>
      <c r="J3076" t="s">
        <v>1736</v>
      </c>
      <c r="K3076" t="s">
        <v>1519</v>
      </c>
      <c r="L3076" t="s">
        <v>6828</v>
      </c>
      <c r="M3076" t="s">
        <v>3133</v>
      </c>
      <c r="N3076" t="s">
        <v>10</v>
      </c>
      <c r="O3076" t="s">
        <v>54</v>
      </c>
      <c r="P3076" t="s">
        <v>946</v>
      </c>
      <c r="Q3076" t="s">
        <v>2663</v>
      </c>
      <c r="R3076" t="s">
        <v>1518</v>
      </c>
    </row>
    <row r="3077" spans="1:18" x14ac:dyDescent="0.25">
      <c r="A3077" s="28" t="str">
        <f t="shared" si="48"/>
        <v>00386919Johnsontown Road Elem School7201 Johnsontown RdLouisvilleKY40272</v>
      </c>
      <c r="B3077" s="29" t="s">
        <v>8225</v>
      </c>
      <c r="C3077" t="s">
        <v>3215</v>
      </c>
      <c r="D3077" t="s">
        <v>3546</v>
      </c>
      <c r="E3077" t="s">
        <v>1736</v>
      </c>
      <c r="F3077" t="s">
        <v>1526</v>
      </c>
      <c r="G3077" t="s">
        <v>382</v>
      </c>
      <c r="H3077" t="s">
        <v>54</v>
      </c>
      <c r="I3077" t="s">
        <v>1444</v>
      </c>
      <c r="J3077" t="s">
        <v>1736</v>
      </c>
      <c r="K3077" t="s">
        <v>1525</v>
      </c>
      <c r="L3077" t="s">
        <v>6828</v>
      </c>
      <c r="M3077" t="s">
        <v>3133</v>
      </c>
      <c r="N3077" t="s">
        <v>10</v>
      </c>
      <c r="O3077" t="s">
        <v>54</v>
      </c>
      <c r="P3077" t="s">
        <v>946</v>
      </c>
      <c r="Q3077" t="s">
        <v>2663</v>
      </c>
      <c r="R3077" t="s">
        <v>1524</v>
      </c>
    </row>
    <row r="3078" spans="1:18" x14ac:dyDescent="0.25">
      <c r="A3078" s="28" t="str">
        <f t="shared" si="48"/>
        <v>00387511Wilkerson Traditional ES5601 Johnsontown RdLouisvilleKY40272</v>
      </c>
      <c r="B3078" s="29" t="s">
        <v>8225</v>
      </c>
      <c r="C3078" t="s">
        <v>3215</v>
      </c>
      <c r="D3078" t="s">
        <v>3849</v>
      </c>
      <c r="E3078" t="s">
        <v>1736</v>
      </c>
      <c r="F3078" t="s">
        <v>1650</v>
      </c>
      <c r="G3078" t="s">
        <v>382</v>
      </c>
      <c r="H3078" t="s">
        <v>54</v>
      </c>
      <c r="I3078" t="s">
        <v>1444</v>
      </c>
      <c r="J3078" t="s">
        <v>1736</v>
      </c>
      <c r="K3078" t="s">
        <v>4416</v>
      </c>
      <c r="L3078" t="s">
        <v>6828</v>
      </c>
      <c r="M3078" t="s">
        <v>3133</v>
      </c>
      <c r="N3078" t="s">
        <v>10</v>
      </c>
      <c r="O3078" t="s">
        <v>54</v>
      </c>
      <c r="P3078" t="s">
        <v>946</v>
      </c>
      <c r="Q3078" t="s">
        <v>2663</v>
      </c>
      <c r="R3078" t="s">
        <v>1649</v>
      </c>
    </row>
    <row r="3079" spans="1:18" x14ac:dyDescent="0.25">
      <c r="A3079" s="28" t="str">
        <f t="shared" si="48"/>
        <v>00389909Ryland Heights ES3845 Stewart DrLatoniaKY41015</v>
      </c>
      <c r="B3079" s="29" t="s">
        <v>8225</v>
      </c>
      <c r="C3079" t="s">
        <v>3215</v>
      </c>
      <c r="D3079" t="s">
        <v>3732</v>
      </c>
      <c r="E3079" t="s">
        <v>1736</v>
      </c>
      <c r="F3079" t="s">
        <v>1725</v>
      </c>
      <c r="G3079" t="s">
        <v>626</v>
      </c>
      <c r="H3079" t="s">
        <v>54</v>
      </c>
      <c r="I3079" t="s">
        <v>622</v>
      </c>
      <c r="J3079" t="s">
        <v>1736</v>
      </c>
      <c r="K3079" t="s">
        <v>4443</v>
      </c>
      <c r="L3079" t="s">
        <v>6828</v>
      </c>
      <c r="M3079" t="s">
        <v>3133</v>
      </c>
      <c r="N3079" t="s">
        <v>10</v>
      </c>
      <c r="O3079" t="s">
        <v>54</v>
      </c>
      <c r="P3079" t="s">
        <v>946</v>
      </c>
      <c r="Q3079" t="s">
        <v>2663</v>
      </c>
      <c r="R3079" t="s">
        <v>1724</v>
      </c>
    </row>
    <row r="3080" spans="1:18" x14ac:dyDescent="0.25">
      <c r="A3080" s="28" t="str">
        <f t="shared" si="48"/>
        <v>00391079Flat Lick Elementary School110 Kentucky 3085Flat LickKY40935</v>
      </c>
      <c r="B3080" s="29" t="s">
        <v>8225</v>
      </c>
      <c r="C3080" t="s">
        <v>3215</v>
      </c>
      <c r="D3080" t="s">
        <v>3475</v>
      </c>
      <c r="E3080" t="s">
        <v>1736</v>
      </c>
      <c r="F3080" t="s">
        <v>1779</v>
      </c>
      <c r="G3080" t="s">
        <v>1775</v>
      </c>
      <c r="H3080" t="s">
        <v>54</v>
      </c>
      <c r="I3080" t="s">
        <v>1776</v>
      </c>
      <c r="J3080" t="s">
        <v>1736</v>
      </c>
      <c r="K3080" t="s">
        <v>1778</v>
      </c>
      <c r="L3080" t="s">
        <v>6828</v>
      </c>
      <c r="M3080" t="s">
        <v>3133</v>
      </c>
      <c r="N3080" t="s">
        <v>10</v>
      </c>
      <c r="O3080" t="s">
        <v>54</v>
      </c>
      <c r="P3080" t="s">
        <v>946</v>
      </c>
      <c r="Q3080" t="s">
        <v>2663</v>
      </c>
      <c r="R3080" t="s">
        <v>1777</v>
      </c>
    </row>
    <row r="3081" spans="1:18" x14ac:dyDescent="0.25">
      <c r="A3081" s="28" t="str">
        <f t="shared" si="48"/>
        <v>03241629Lynn Camp Schs-Elem Campus366 N Highway 830CorbinKY40701</v>
      </c>
      <c r="B3081" s="29" t="s">
        <v>8225</v>
      </c>
      <c r="C3081" t="s">
        <v>3215</v>
      </c>
      <c r="D3081" t="s">
        <v>3601</v>
      </c>
      <c r="E3081" t="s">
        <v>1736</v>
      </c>
      <c r="F3081" t="s">
        <v>1791</v>
      </c>
      <c r="G3081" t="s">
        <v>604</v>
      </c>
      <c r="H3081" t="s">
        <v>54</v>
      </c>
      <c r="I3081" t="s">
        <v>605</v>
      </c>
      <c r="J3081" t="s">
        <v>1736</v>
      </c>
      <c r="K3081" t="s">
        <v>4615</v>
      </c>
      <c r="L3081" t="s">
        <v>6828</v>
      </c>
      <c r="M3081" t="s">
        <v>3133</v>
      </c>
      <c r="N3081" t="s">
        <v>10</v>
      </c>
      <c r="O3081" t="s">
        <v>54</v>
      </c>
      <c r="P3081" t="s">
        <v>946</v>
      </c>
      <c r="Q3081" t="s">
        <v>2663</v>
      </c>
      <c r="R3081" t="s">
        <v>1790</v>
      </c>
    </row>
    <row r="3082" spans="1:18" x14ac:dyDescent="0.25">
      <c r="A3082" s="28" t="str">
        <f t="shared" si="48"/>
        <v>00391330Bush Elementary School1832 E Laurel RdLondonKY40741</v>
      </c>
      <c r="B3082" s="29" t="s">
        <v>8225</v>
      </c>
      <c r="C3082" t="s">
        <v>3215</v>
      </c>
      <c r="D3082" t="s">
        <v>3320</v>
      </c>
      <c r="E3082" t="s">
        <v>1736</v>
      </c>
      <c r="F3082" t="s">
        <v>1805</v>
      </c>
      <c r="G3082" t="s">
        <v>1806</v>
      </c>
      <c r="H3082" t="s">
        <v>54</v>
      </c>
      <c r="I3082" t="s">
        <v>1807</v>
      </c>
      <c r="J3082" t="s">
        <v>1736</v>
      </c>
      <c r="K3082" t="s">
        <v>1804</v>
      </c>
      <c r="L3082" t="s">
        <v>6828</v>
      </c>
      <c r="M3082" t="s">
        <v>3133</v>
      </c>
      <c r="N3082" t="s">
        <v>10</v>
      </c>
      <c r="O3082" t="s">
        <v>54</v>
      </c>
      <c r="P3082" t="s">
        <v>946</v>
      </c>
      <c r="Q3082" t="s">
        <v>2663</v>
      </c>
      <c r="R3082" t="s">
        <v>1803</v>
      </c>
    </row>
    <row r="3083" spans="1:18" x14ac:dyDescent="0.25">
      <c r="A3083" s="28" t="str">
        <f t="shared" si="48"/>
        <v>00391378Hunter Hills Elementary School8325 S Us Highway 25CorbinKY40701</v>
      </c>
      <c r="B3083" s="29" t="s">
        <v>8225</v>
      </c>
      <c r="C3083" t="s">
        <v>3215</v>
      </c>
      <c r="D3083" t="s">
        <v>3521</v>
      </c>
      <c r="E3083" t="s">
        <v>1736</v>
      </c>
      <c r="F3083" t="s">
        <v>1823</v>
      </c>
      <c r="G3083" t="s">
        <v>604</v>
      </c>
      <c r="H3083" t="s">
        <v>54</v>
      </c>
      <c r="I3083" t="s">
        <v>605</v>
      </c>
      <c r="J3083" t="s">
        <v>1736</v>
      </c>
      <c r="K3083" t="s">
        <v>1822</v>
      </c>
      <c r="L3083" t="s">
        <v>6828</v>
      </c>
      <c r="M3083" t="s">
        <v>3133</v>
      </c>
      <c r="N3083" t="s">
        <v>10</v>
      </c>
      <c r="O3083" t="s">
        <v>54</v>
      </c>
      <c r="P3083" t="s">
        <v>946</v>
      </c>
      <c r="Q3083" t="s">
        <v>2663</v>
      </c>
      <c r="R3083" t="s">
        <v>1821</v>
      </c>
    </row>
    <row r="3084" spans="1:18" x14ac:dyDescent="0.25">
      <c r="A3084" s="28" t="str">
        <f t="shared" si="48"/>
        <v>00391548Louisa West Elementary School201 S Boone StLouisaKY41230</v>
      </c>
      <c r="B3084" s="29" t="s">
        <v>8225</v>
      </c>
      <c r="C3084" t="s">
        <v>3215</v>
      </c>
      <c r="D3084" t="s">
        <v>3597</v>
      </c>
      <c r="E3084" t="s">
        <v>1736</v>
      </c>
      <c r="F3084" t="s">
        <v>1854</v>
      </c>
      <c r="G3084" t="s">
        <v>1850</v>
      </c>
      <c r="H3084" t="s">
        <v>54</v>
      </c>
      <c r="I3084" t="s">
        <v>1851</v>
      </c>
      <c r="J3084" t="s">
        <v>1736</v>
      </c>
      <c r="K3084" t="s">
        <v>1853</v>
      </c>
      <c r="L3084" t="s">
        <v>6828</v>
      </c>
      <c r="M3084" t="s">
        <v>3133</v>
      </c>
      <c r="N3084" t="s">
        <v>10</v>
      </c>
      <c r="O3084" t="s">
        <v>54</v>
      </c>
      <c r="P3084" t="s">
        <v>946</v>
      </c>
      <c r="Q3084" t="s">
        <v>2663</v>
      </c>
      <c r="R3084" t="s">
        <v>1852</v>
      </c>
    </row>
    <row r="3085" spans="1:18" x14ac:dyDescent="0.25">
      <c r="A3085" s="28" t="str">
        <f t="shared" si="48"/>
        <v>00392164McKinney ESPo Box 67Mc KinneyKY40448</v>
      </c>
      <c r="B3085" s="29" t="s">
        <v>8225</v>
      </c>
      <c r="C3085" t="s">
        <v>3215</v>
      </c>
      <c r="D3085" t="s">
        <v>3618</v>
      </c>
      <c r="E3085" t="s">
        <v>1736</v>
      </c>
      <c r="F3085" t="s">
        <v>3660</v>
      </c>
      <c r="G3085" t="s">
        <v>1931</v>
      </c>
      <c r="H3085" t="s">
        <v>54</v>
      </c>
      <c r="I3085" t="s">
        <v>1932</v>
      </c>
      <c r="J3085" t="s">
        <v>1736</v>
      </c>
      <c r="K3085" t="s">
        <v>4649</v>
      </c>
      <c r="L3085" t="s">
        <v>6828</v>
      </c>
      <c r="M3085" t="s">
        <v>3133</v>
      </c>
      <c r="N3085" t="s">
        <v>10</v>
      </c>
      <c r="O3085" t="s">
        <v>54</v>
      </c>
      <c r="P3085" t="s">
        <v>946</v>
      </c>
      <c r="Q3085" t="s">
        <v>2663</v>
      </c>
      <c r="R3085" t="s">
        <v>1930</v>
      </c>
    </row>
    <row r="3086" spans="1:18" x14ac:dyDescent="0.25">
      <c r="A3086" s="28" t="str">
        <f t="shared" si="48"/>
        <v>00392281Adairville School226 School StAdairvilleKY42202</v>
      </c>
      <c r="B3086" s="29" t="s">
        <v>8225</v>
      </c>
      <c r="C3086" t="s">
        <v>3215</v>
      </c>
      <c r="D3086" t="s">
        <v>3233</v>
      </c>
      <c r="E3086" t="s">
        <v>1736</v>
      </c>
      <c r="F3086" t="s">
        <v>1955</v>
      </c>
      <c r="G3086" t="s">
        <v>1956</v>
      </c>
      <c r="H3086" t="s">
        <v>54</v>
      </c>
      <c r="I3086" t="s">
        <v>1957</v>
      </c>
      <c r="J3086" t="s">
        <v>1736</v>
      </c>
      <c r="K3086" t="s">
        <v>1954</v>
      </c>
      <c r="L3086" t="s">
        <v>6828</v>
      </c>
      <c r="M3086" t="s">
        <v>3133</v>
      </c>
      <c r="N3086" t="s">
        <v>10</v>
      </c>
      <c r="O3086" t="s">
        <v>54</v>
      </c>
      <c r="P3086" t="s">
        <v>946</v>
      </c>
      <c r="Q3086" t="s">
        <v>2663</v>
      </c>
      <c r="R3086" t="s">
        <v>1953</v>
      </c>
    </row>
    <row r="3087" spans="1:18" x14ac:dyDescent="0.25">
      <c r="A3087" s="28" t="str">
        <f t="shared" si="48"/>
        <v>00389973Ludlow Ind School District525 Elm StLudlowKY41016</v>
      </c>
      <c r="B3087" s="29" t="s">
        <v>8225</v>
      </c>
      <c r="C3087" t="s">
        <v>3215</v>
      </c>
      <c r="D3087" t="s">
        <v>3600</v>
      </c>
      <c r="E3087" t="s">
        <v>1736</v>
      </c>
      <c r="F3087" t="s">
        <v>3141</v>
      </c>
      <c r="G3087" t="s">
        <v>1983</v>
      </c>
      <c r="H3087" t="s">
        <v>54</v>
      </c>
      <c r="I3087" t="s">
        <v>1984</v>
      </c>
      <c r="J3087" t="s">
        <v>1736</v>
      </c>
      <c r="K3087" t="s">
        <v>1979</v>
      </c>
      <c r="L3087" t="s">
        <v>6828</v>
      </c>
      <c r="M3087" t="s">
        <v>3133</v>
      </c>
      <c r="N3087" t="s">
        <v>10</v>
      </c>
      <c r="O3087" t="s">
        <v>54</v>
      </c>
      <c r="P3087" t="s">
        <v>946</v>
      </c>
      <c r="Q3087" t="s">
        <v>2663</v>
      </c>
      <c r="R3087" t="s">
        <v>1978</v>
      </c>
    </row>
    <row r="3088" spans="1:18" x14ac:dyDescent="0.25">
      <c r="A3088" s="28" t="str">
        <f t="shared" si="48"/>
        <v>00393314Calvert City Elementary SchoolPo Box 215Calvert CityKY42029</v>
      </c>
      <c r="B3088" s="29" t="s">
        <v>8225</v>
      </c>
      <c r="C3088" t="s">
        <v>3215</v>
      </c>
      <c r="D3088" t="s">
        <v>3333</v>
      </c>
      <c r="E3088" t="s">
        <v>1736</v>
      </c>
      <c r="F3088" t="s">
        <v>4714</v>
      </c>
      <c r="G3088" t="s">
        <v>2048</v>
      </c>
      <c r="H3088" t="s">
        <v>54</v>
      </c>
      <c r="I3088" t="s">
        <v>2049</v>
      </c>
      <c r="J3088" t="s">
        <v>1736</v>
      </c>
      <c r="K3088" t="s">
        <v>2047</v>
      </c>
      <c r="L3088" t="s">
        <v>6828</v>
      </c>
      <c r="M3088" t="s">
        <v>3133</v>
      </c>
      <c r="N3088" t="s">
        <v>10</v>
      </c>
      <c r="O3088" t="s">
        <v>54</v>
      </c>
      <c r="P3088" t="s">
        <v>946</v>
      </c>
      <c r="Q3088" t="s">
        <v>2663</v>
      </c>
      <c r="R3088" t="s">
        <v>2046</v>
      </c>
    </row>
    <row r="3089" spans="1:18" x14ac:dyDescent="0.25">
      <c r="A3089" s="28" t="str">
        <f t="shared" si="48"/>
        <v>00393390Eden ES179 Eden LnInezKY41224</v>
      </c>
      <c r="B3089" s="29" t="s">
        <v>8225</v>
      </c>
      <c r="C3089" t="s">
        <v>3215</v>
      </c>
      <c r="D3089" t="s">
        <v>3442</v>
      </c>
      <c r="E3089" t="s">
        <v>1736</v>
      </c>
      <c r="F3089" t="s">
        <v>2063</v>
      </c>
      <c r="G3089" t="s">
        <v>2064</v>
      </c>
      <c r="H3089" t="s">
        <v>54</v>
      </c>
      <c r="I3089" t="s">
        <v>2065</v>
      </c>
      <c r="J3089" t="s">
        <v>1736</v>
      </c>
      <c r="K3089" t="s">
        <v>4725</v>
      </c>
      <c r="L3089" t="s">
        <v>6828</v>
      </c>
      <c r="M3089" t="s">
        <v>3133</v>
      </c>
      <c r="N3089" t="s">
        <v>10</v>
      </c>
      <c r="O3089" t="s">
        <v>54</v>
      </c>
      <c r="P3089" t="s">
        <v>946</v>
      </c>
      <c r="Q3089" t="s">
        <v>2663</v>
      </c>
      <c r="R3089" t="s">
        <v>2062</v>
      </c>
    </row>
    <row r="3090" spans="1:18" x14ac:dyDescent="0.25">
      <c r="A3090" s="28" t="str">
        <f t="shared" si="48"/>
        <v>00392839McLean Co School DistrictPo Box 245CalhounKY42327</v>
      </c>
      <c r="B3090" s="29" t="s">
        <v>8225</v>
      </c>
      <c r="C3090" t="s">
        <v>3215</v>
      </c>
      <c r="D3090" t="s">
        <v>3619</v>
      </c>
      <c r="E3090" t="s">
        <v>1736</v>
      </c>
      <c r="F3090" t="s">
        <v>5320</v>
      </c>
      <c r="G3090" t="s">
        <v>2121</v>
      </c>
      <c r="H3090" t="s">
        <v>54</v>
      </c>
      <c r="I3090" t="s">
        <v>2122</v>
      </c>
      <c r="J3090" t="s">
        <v>1736</v>
      </c>
      <c r="K3090" t="s">
        <v>2117</v>
      </c>
      <c r="L3090" t="s">
        <v>6828</v>
      </c>
      <c r="M3090" t="s">
        <v>3133</v>
      </c>
      <c r="N3090" t="s">
        <v>10</v>
      </c>
      <c r="O3090" t="s">
        <v>54</v>
      </c>
      <c r="P3090" t="s">
        <v>946</v>
      </c>
      <c r="Q3090" t="s">
        <v>2663</v>
      </c>
      <c r="R3090" t="s">
        <v>2116</v>
      </c>
    </row>
    <row r="3091" spans="1:18" x14ac:dyDescent="0.25">
      <c r="A3091" s="28" t="str">
        <f t="shared" si="48"/>
        <v>00393845Metcalfe Co ES703 W Stockton StEdmontonKY42129</v>
      </c>
      <c r="B3091" s="29" t="s">
        <v>8225</v>
      </c>
      <c r="C3091" t="s">
        <v>3215</v>
      </c>
      <c r="D3091" t="s">
        <v>3629</v>
      </c>
      <c r="E3091" t="s">
        <v>1736</v>
      </c>
      <c r="F3091" t="s">
        <v>2171</v>
      </c>
      <c r="G3091" t="s">
        <v>2172</v>
      </c>
      <c r="H3091" t="s">
        <v>54</v>
      </c>
      <c r="I3091" t="s">
        <v>2173</v>
      </c>
      <c r="J3091" t="s">
        <v>1736</v>
      </c>
      <c r="K3091" t="s">
        <v>4806</v>
      </c>
      <c r="L3091" t="s">
        <v>6828</v>
      </c>
      <c r="M3091" t="s">
        <v>3133</v>
      </c>
      <c r="N3091" t="s">
        <v>10</v>
      </c>
      <c r="O3091" t="s">
        <v>54</v>
      </c>
      <c r="P3091" t="s">
        <v>946</v>
      </c>
      <c r="Q3091" t="s">
        <v>2663</v>
      </c>
      <c r="R3091" t="s">
        <v>2170</v>
      </c>
    </row>
    <row r="3092" spans="1:18" x14ac:dyDescent="0.25">
      <c r="A3092" s="28" t="str">
        <f t="shared" si="48"/>
        <v>00394186Muhlenberg Co School District510 W Main StPowderlyKY42367</v>
      </c>
      <c r="B3092" s="29" t="s">
        <v>8225</v>
      </c>
      <c r="C3092" t="s">
        <v>3215</v>
      </c>
      <c r="D3092" t="s">
        <v>3646</v>
      </c>
      <c r="E3092" t="s">
        <v>1736</v>
      </c>
      <c r="F3092" t="s">
        <v>3157</v>
      </c>
      <c r="G3092" t="s">
        <v>3158</v>
      </c>
      <c r="H3092" t="s">
        <v>54</v>
      </c>
      <c r="I3092" t="s">
        <v>3159</v>
      </c>
      <c r="J3092" t="s">
        <v>1736</v>
      </c>
      <c r="K3092" t="s">
        <v>2226</v>
      </c>
      <c r="L3092" t="s">
        <v>6828</v>
      </c>
      <c r="M3092" t="s">
        <v>3133</v>
      </c>
      <c r="N3092" t="s">
        <v>10</v>
      </c>
      <c r="O3092" t="s">
        <v>54</v>
      </c>
      <c r="P3092" t="s">
        <v>946</v>
      </c>
      <c r="Q3092" t="s">
        <v>2663</v>
      </c>
      <c r="R3092" t="s">
        <v>2225</v>
      </c>
    </row>
    <row r="3093" spans="1:18" x14ac:dyDescent="0.25">
      <c r="A3093" s="28" t="str">
        <f t="shared" si="48"/>
        <v>00394162Greenville Elementary School201 E Main Cross StGreenvilleKY42345</v>
      </c>
      <c r="B3093" s="29" t="s">
        <v>8225</v>
      </c>
      <c r="C3093" t="s">
        <v>3215</v>
      </c>
      <c r="D3093" t="s">
        <v>3497</v>
      </c>
      <c r="E3093" t="s">
        <v>1736</v>
      </c>
      <c r="F3093" t="s">
        <v>2239</v>
      </c>
      <c r="G3093" t="s">
        <v>2240</v>
      </c>
      <c r="H3093" t="s">
        <v>54</v>
      </c>
      <c r="I3093" t="s">
        <v>2241</v>
      </c>
      <c r="J3093" t="s">
        <v>1736</v>
      </c>
      <c r="K3093" t="s">
        <v>2238</v>
      </c>
      <c r="L3093" t="s">
        <v>6828</v>
      </c>
      <c r="M3093" t="s">
        <v>3133</v>
      </c>
      <c r="N3093" t="s">
        <v>10</v>
      </c>
      <c r="O3093" t="s">
        <v>54</v>
      </c>
      <c r="P3093" t="s">
        <v>946</v>
      </c>
      <c r="Q3093" t="s">
        <v>2663</v>
      </c>
      <c r="R3093" t="s">
        <v>2237</v>
      </c>
    </row>
    <row r="3094" spans="1:18" x14ac:dyDescent="0.25">
      <c r="A3094" s="28" t="str">
        <f t="shared" si="48"/>
        <v>00394954Leatherwood Elementary School7777 Ky Highway 699LeatherwoodKY41731</v>
      </c>
      <c r="B3094" s="29" t="s">
        <v>8225</v>
      </c>
      <c r="C3094" t="s">
        <v>3215</v>
      </c>
      <c r="D3094" t="s">
        <v>3573</v>
      </c>
      <c r="E3094" t="s">
        <v>1736</v>
      </c>
      <c r="F3094" t="s">
        <v>2412</v>
      </c>
      <c r="G3094" t="s">
        <v>2413</v>
      </c>
      <c r="H3094" t="s">
        <v>54</v>
      </c>
      <c r="I3094" t="s">
        <v>2414</v>
      </c>
      <c r="J3094" t="s">
        <v>1736</v>
      </c>
      <c r="K3094" t="s">
        <v>2411</v>
      </c>
      <c r="L3094" t="s">
        <v>6828</v>
      </c>
      <c r="M3094" t="s">
        <v>3133</v>
      </c>
      <c r="N3094" t="s">
        <v>10</v>
      </c>
      <c r="O3094" t="s">
        <v>54</v>
      </c>
      <c r="P3094" t="s">
        <v>946</v>
      </c>
      <c r="Q3094" t="s">
        <v>2663</v>
      </c>
      <c r="R3094" t="s">
        <v>2410</v>
      </c>
    </row>
    <row r="3095" spans="1:18" x14ac:dyDescent="0.25">
      <c r="A3095" s="28" t="str">
        <f t="shared" si="48"/>
        <v>00395427Pikeville Ind School District148 2nd StPikevilleKY41501</v>
      </c>
      <c r="B3095" s="29" t="s">
        <v>8225</v>
      </c>
      <c r="C3095" t="s">
        <v>3215</v>
      </c>
      <c r="D3095" t="s">
        <v>3695</v>
      </c>
      <c r="E3095" t="s">
        <v>1736</v>
      </c>
      <c r="F3095" t="s">
        <v>3173</v>
      </c>
      <c r="G3095" t="s">
        <v>2455</v>
      </c>
      <c r="H3095" t="s">
        <v>54</v>
      </c>
      <c r="I3095" t="s">
        <v>2456</v>
      </c>
      <c r="J3095" t="s">
        <v>1736</v>
      </c>
      <c r="K3095" t="s">
        <v>2479</v>
      </c>
      <c r="L3095" t="s">
        <v>6828</v>
      </c>
      <c r="M3095" t="s">
        <v>3133</v>
      </c>
      <c r="N3095" t="s">
        <v>10</v>
      </c>
      <c r="O3095" t="s">
        <v>54</v>
      </c>
      <c r="P3095" t="s">
        <v>946</v>
      </c>
      <c r="Q3095" t="s">
        <v>2663</v>
      </c>
      <c r="R3095" t="s">
        <v>2478</v>
      </c>
    </row>
    <row r="3096" spans="1:18" x14ac:dyDescent="0.25">
      <c r="A3096" s="28" t="str">
        <f t="shared" si="48"/>
        <v>00384832Campbell Elementary School550 Rams BlvdRacelandKY41169</v>
      </c>
      <c r="B3096" s="29" t="s">
        <v>8225</v>
      </c>
      <c r="C3096" t="s">
        <v>3215</v>
      </c>
      <c r="D3096" t="s">
        <v>3337</v>
      </c>
      <c r="E3096" t="s">
        <v>1736</v>
      </c>
      <c r="F3096" t="s">
        <v>2537</v>
      </c>
      <c r="G3096" t="s">
        <v>2538</v>
      </c>
      <c r="H3096" t="s">
        <v>54</v>
      </c>
      <c r="I3096" t="s">
        <v>2539</v>
      </c>
      <c r="J3096" t="s">
        <v>1736</v>
      </c>
      <c r="K3096" t="s">
        <v>2536</v>
      </c>
      <c r="L3096" t="s">
        <v>6828</v>
      </c>
      <c r="M3096" t="s">
        <v>3133</v>
      </c>
      <c r="N3096" t="s">
        <v>10</v>
      </c>
      <c r="O3096" t="s">
        <v>54</v>
      </c>
      <c r="P3096" t="s">
        <v>946</v>
      </c>
      <c r="Q3096" t="s">
        <v>2663</v>
      </c>
      <c r="R3096" t="s">
        <v>2535</v>
      </c>
    </row>
    <row r="3097" spans="1:18" x14ac:dyDescent="0.25">
      <c r="A3097" s="28" t="str">
        <f t="shared" si="48"/>
        <v>00396005Russell Co School District404 S Main StJamestownKY42629</v>
      </c>
      <c r="B3097" s="29" t="s">
        <v>8225</v>
      </c>
      <c r="C3097" t="s">
        <v>3215</v>
      </c>
      <c r="D3097" t="s">
        <v>3730</v>
      </c>
      <c r="E3097" t="s">
        <v>1736</v>
      </c>
      <c r="F3097" t="s">
        <v>3177</v>
      </c>
      <c r="G3097" t="s">
        <v>2582</v>
      </c>
      <c r="H3097" t="s">
        <v>54</v>
      </c>
      <c r="I3097" t="s">
        <v>2583</v>
      </c>
      <c r="J3097" t="s">
        <v>1736</v>
      </c>
      <c r="K3097" t="s">
        <v>2578</v>
      </c>
      <c r="L3097" t="s">
        <v>6828</v>
      </c>
      <c r="M3097" t="s">
        <v>3133</v>
      </c>
      <c r="N3097" t="s">
        <v>10</v>
      </c>
      <c r="O3097" t="s">
        <v>54</v>
      </c>
      <c r="P3097" t="s">
        <v>946</v>
      </c>
      <c r="Q3097" t="s">
        <v>2663</v>
      </c>
      <c r="R3097" t="s">
        <v>2577</v>
      </c>
    </row>
    <row r="3098" spans="1:18" x14ac:dyDescent="0.25">
      <c r="A3098" s="28" t="str">
        <f t="shared" si="48"/>
        <v>12166666Taylor Co Primary School106 Ingram AveCampbellsvlleKY42718</v>
      </c>
      <c r="B3098" s="29" t="s">
        <v>8225</v>
      </c>
      <c r="C3098" t="s">
        <v>3215</v>
      </c>
      <c r="D3098" t="s">
        <v>3787</v>
      </c>
      <c r="E3098" t="s">
        <v>1736</v>
      </c>
      <c r="F3098" t="s">
        <v>2689</v>
      </c>
      <c r="G3098" t="s">
        <v>454</v>
      </c>
      <c r="H3098" t="s">
        <v>54</v>
      </c>
      <c r="I3098" t="s">
        <v>455</v>
      </c>
      <c r="J3098" t="s">
        <v>1736</v>
      </c>
      <c r="K3098" t="s">
        <v>3788</v>
      </c>
      <c r="L3098" t="s">
        <v>6828</v>
      </c>
      <c r="M3098" t="s">
        <v>3133</v>
      </c>
      <c r="N3098" t="s">
        <v>10</v>
      </c>
      <c r="O3098" t="s">
        <v>54</v>
      </c>
      <c r="P3098" t="s">
        <v>946</v>
      </c>
      <c r="Q3098" t="s">
        <v>2663</v>
      </c>
      <c r="R3098" t="s">
        <v>3789</v>
      </c>
    </row>
    <row r="3099" spans="1:18" x14ac:dyDescent="0.25">
      <c r="A3099" s="28" t="str">
        <f t="shared" si="48"/>
        <v>00396627Trimble Co School District116 Wentworth AveBedfordKY40006</v>
      </c>
      <c r="B3099" s="29" t="s">
        <v>8225</v>
      </c>
      <c r="C3099" t="s">
        <v>3215</v>
      </c>
      <c r="D3099" t="s">
        <v>3810</v>
      </c>
      <c r="E3099" t="s">
        <v>1736</v>
      </c>
      <c r="F3099" t="s">
        <v>3188</v>
      </c>
      <c r="G3099" t="s">
        <v>2714</v>
      </c>
      <c r="H3099" t="s">
        <v>54</v>
      </c>
      <c r="I3099" t="s">
        <v>2715</v>
      </c>
      <c r="J3099" t="s">
        <v>1736</v>
      </c>
      <c r="K3099" t="s">
        <v>2710</v>
      </c>
      <c r="L3099" t="s">
        <v>6828</v>
      </c>
      <c r="M3099" t="s">
        <v>3133</v>
      </c>
      <c r="N3099" t="s">
        <v>10</v>
      </c>
      <c r="O3099" t="s">
        <v>54</v>
      </c>
      <c r="P3099" t="s">
        <v>946</v>
      </c>
      <c r="Q3099" t="s">
        <v>2663</v>
      </c>
      <c r="R3099" t="s">
        <v>2709</v>
      </c>
    </row>
    <row r="3100" spans="1:18" x14ac:dyDescent="0.25">
      <c r="A3100" s="28" t="str">
        <f t="shared" si="48"/>
        <v>00396639Bedford Elementary School204 Mount Pleasant RdBedfordKY40006</v>
      </c>
      <c r="B3100" s="29" t="s">
        <v>8225</v>
      </c>
      <c r="C3100" t="s">
        <v>3215</v>
      </c>
      <c r="D3100" t="s">
        <v>3256</v>
      </c>
      <c r="E3100" t="s">
        <v>1736</v>
      </c>
      <c r="F3100" t="s">
        <v>2713</v>
      </c>
      <c r="G3100" t="s">
        <v>2714</v>
      </c>
      <c r="H3100" t="s">
        <v>54</v>
      </c>
      <c r="I3100" t="s">
        <v>2715</v>
      </c>
      <c r="J3100" t="s">
        <v>1736</v>
      </c>
      <c r="K3100" t="s">
        <v>2712</v>
      </c>
      <c r="L3100" t="s">
        <v>6828</v>
      </c>
      <c r="M3100" t="s">
        <v>3133</v>
      </c>
      <c r="N3100" t="s">
        <v>10</v>
      </c>
      <c r="O3100" t="s">
        <v>54</v>
      </c>
      <c r="P3100" t="s">
        <v>946</v>
      </c>
      <c r="Q3100" t="s">
        <v>2663</v>
      </c>
      <c r="R3100" t="s">
        <v>2711</v>
      </c>
    </row>
    <row r="3101" spans="1:18" x14ac:dyDescent="0.25">
      <c r="A3101" s="28" t="str">
        <f t="shared" si="48"/>
        <v>11815840Jody Richards Elem School2100 Elrod RdBowling GreenKY42104</v>
      </c>
      <c r="B3101" s="29" t="s">
        <v>8225</v>
      </c>
      <c r="C3101" t="s">
        <v>3215</v>
      </c>
      <c r="D3101" t="s">
        <v>3543</v>
      </c>
      <c r="E3101" t="s">
        <v>1736</v>
      </c>
      <c r="F3101" t="s">
        <v>2759</v>
      </c>
      <c r="G3101" t="s">
        <v>267</v>
      </c>
      <c r="H3101" t="s">
        <v>54</v>
      </c>
      <c r="I3101" t="s">
        <v>279</v>
      </c>
      <c r="J3101" t="s">
        <v>1736</v>
      </c>
      <c r="K3101" t="s">
        <v>2758</v>
      </c>
      <c r="L3101" t="s">
        <v>6828</v>
      </c>
      <c r="M3101" t="s">
        <v>3133</v>
      </c>
      <c r="N3101" t="s">
        <v>10</v>
      </c>
      <c r="O3101" t="s">
        <v>54</v>
      </c>
      <c r="P3101" t="s">
        <v>946</v>
      </c>
      <c r="Q3101" t="s">
        <v>2663</v>
      </c>
      <c r="R3101" t="s">
        <v>2757</v>
      </c>
    </row>
    <row r="3102" spans="1:18" x14ac:dyDescent="0.25">
      <c r="A3102" s="28" t="str">
        <f t="shared" si="48"/>
        <v>00396914Rich Pond ES530 Richpond RdBowling GreenKY42104</v>
      </c>
      <c r="B3102" s="29" t="s">
        <v>8225</v>
      </c>
      <c r="C3102" t="s">
        <v>3215</v>
      </c>
      <c r="D3102" t="s">
        <v>3709</v>
      </c>
      <c r="E3102" t="s">
        <v>1736</v>
      </c>
      <c r="F3102" t="s">
        <v>2775</v>
      </c>
      <c r="G3102" t="s">
        <v>267</v>
      </c>
      <c r="H3102" t="s">
        <v>54</v>
      </c>
      <c r="I3102" t="s">
        <v>279</v>
      </c>
      <c r="J3102" t="s">
        <v>1736</v>
      </c>
      <c r="K3102" t="s">
        <v>5181</v>
      </c>
      <c r="L3102" t="s">
        <v>6828</v>
      </c>
      <c r="M3102" t="s">
        <v>3133</v>
      </c>
      <c r="N3102" t="s">
        <v>10</v>
      </c>
      <c r="O3102" t="s">
        <v>54</v>
      </c>
      <c r="P3102" t="s">
        <v>946</v>
      </c>
      <c r="Q3102" t="s">
        <v>2663</v>
      </c>
      <c r="R3102" t="s">
        <v>2774</v>
      </c>
    </row>
    <row r="3103" spans="1:18" x14ac:dyDescent="0.25">
      <c r="A3103" s="28" t="str">
        <f t="shared" si="48"/>
        <v>00397487Williamsburg City School1000 Main StWilliamsburgKY40769</v>
      </c>
      <c r="B3103" s="29" t="s">
        <v>8225</v>
      </c>
      <c r="C3103" t="s">
        <v>3215</v>
      </c>
      <c r="D3103" t="s">
        <v>3855</v>
      </c>
      <c r="E3103" t="s">
        <v>1736</v>
      </c>
      <c r="F3103" t="s">
        <v>2856</v>
      </c>
      <c r="G3103" t="s">
        <v>2837</v>
      </c>
      <c r="H3103" t="s">
        <v>54</v>
      </c>
      <c r="I3103" t="s">
        <v>2838</v>
      </c>
      <c r="J3103" t="s">
        <v>1736</v>
      </c>
      <c r="K3103" t="s">
        <v>2855</v>
      </c>
      <c r="L3103" t="s">
        <v>6828</v>
      </c>
      <c r="M3103" t="s">
        <v>3133</v>
      </c>
      <c r="N3103" t="s">
        <v>10</v>
      </c>
      <c r="O3103" t="s">
        <v>54</v>
      </c>
      <c r="P3103" t="s">
        <v>946</v>
      </c>
      <c r="Q3103" t="s">
        <v>2663</v>
      </c>
      <c r="R3103" t="s">
        <v>2854</v>
      </c>
    </row>
    <row r="3104" spans="1:18" x14ac:dyDescent="0.25">
      <c r="A3104" s="28" t="str">
        <f t="shared" si="48"/>
        <v>00397528Rogers ES1745 Ky 715RogersKY41365</v>
      </c>
      <c r="B3104" s="29" t="s">
        <v>8225</v>
      </c>
      <c r="C3104" t="s">
        <v>3215</v>
      </c>
      <c r="D3104" t="s">
        <v>3719</v>
      </c>
      <c r="E3104" t="s">
        <v>1736</v>
      </c>
      <c r="F3104" t="s">
        <v>2872</v>
      </c>
      <c r="G3104" t="s">
        <v>2873</v>
      </c>
      <c r="H3104" t="s">
        <v>54</v>
      </c>
      <c r="I3104" t="s">
        <v>2874</v>
      </c>
      <c r="J3104" t="s">
        <v>1736</v>
      </c>
      <c r="K3104" t="s">
        <v>5274</v>
      </c>
      <c r="L3104" t="s">
        <v>6828</v>
      </c>
      <c r="M3104" t="s">
        <v>3133</v>
      </c>
      <c r="N3104" t="s">
        <v>10</v>
      </c>
      <c r="O3104" t="s">
        <v>54</v>
      </c>
      <c r="P3104" t="s">
        <v>946</v>
      </c>
      <c r="Q3104" t="s">
        <v>2663</v>
      </c>
      <c r="R3104" t="s">
        <v>2871</v>
      </c>
    </row>
    <row r="3105" spans="1:18" x14ac:dyDescent="0.25">
      <c r="A3105" s="28" t="str">
        <f t="shared" si="48"/>
        <v>00393950Montgomery Co School District640 Woodford DrMt SterlingKY40353</v>
      </c>
      <c r="B3105" s="29" t="s">
        <v>8225</v>
      </c>
      <c r="C3105" t="s">
        <v>3215</v>
      </c>
      <c r="D3105" t="s">
        <v>3635</v>
      </c>
      <c r="E3105" t="s">
        <v>1736</v>
      </c>
      <c r="F3105" t="s">
        <v>3155</v>
      </c>
      <c r="G3105" t="s">
        <v>2199</v>
      </c>
      <c r="H3105" t="s">
        <v>54</v>
      </c>
      <c r="I3105" t="s">
        <v>2200</v>
      </c>
      <c r="J3105" t="s">
        <v>1736</v>
      </c>
      <c r="K3105" t="s">
        <v>2195</v>
      </c>
      <c r="L3105" t="s">
        <v>6828</v>
      </c>
      <c r="M3105" t="s">
        <v>3133</v>
      </c>
      <c r="N3105" t="s">
        <v>10</v>
      </c>
      <c r="O3105" t="s">
        <v>54</v>
      </c>
      <c r="P3105" t="s">
        <v>946</v>
      </c>
      <c r="Q3105" t="s">
        <v>2663</v>
      </c>
      <c r="R3105" t="s">
        <v>2194</v>
      </c>
    </row>
    <row r="3106" spans="1:18" x14ac:dyDescent="0.25">
      <c r="A3106" s="28" t="str">
        <f t="shared" si="48"/>
        <v>00396615Trigg Co Middle School206 Lafayette StCadizKY42211</v>
      </c>
      <c r="B3106" s="29" t="s">
        <v>8225</v>
      </c>
      <c r="C3106" t="s">
        <v>3215</v>
      </c>
      <c r="D3106" t="s">
        <v>3804</v>
      </c>
      <c r="E3106" t="s">
        <v>1736</v>
      </c>
      <c r="F3106" t="s">
        <v>3806</v>
      </c>
      <c r="G3106" t="s">
        <v>2707</v>
      </c>
      <c r="H3106" t="s">
        <v>54</v>
      </c>
      <c r="I3106" t="s">
        <v>2708</v>
      </c>
      <c r="J3106" t="s">
        <v>1736</v>
      </c>
      <c r="K3106" t="s">
        <v>3805</v>
      </c>
      <c r="L3106" t="s">
        <v>6828</v>
      </c>
      <c r="M3106" t="s">
        <v>3133</v>
      </c>
      <c r="N3106" t="s">
        <v>10</v>
      </c>
      <c r="O3106" t="s">
        <v>54</v>
      </c>
      <c r="P3106" t="s">
        <v>946</v>
      </c>
      <c r="Q3106" t="s">
        <v>2663</v>
      </c>
      <c r="R3106" t="s">
        <v>3807</v>
      </c>
    </row>
    <row r="3107" spans="1:18" x14ac:dyDescent="0.25">
      <c r="A3107" s="28" t="str">
        <f t="shared" si="48"/>
        <v>00378522Kentucky Dept of Education300 Sower Blvd 5th FlFrankfortKY40601</v>
      </c>
      <c r="B3107" s="29" t="s">
        <v>8225</v>
      </c>
      <c r="C3107" t="s">
        <v>3215</v>
      </c>
      <c r="D3107" t="s">
        <v>6839</v>
      </c>
      <c r="E3107" t="s">
        <v>1736</v>
      </c>
      <c r="F3107" t="s">
        <v>3133</v>
      </c>
      <c r="G3107" t="s">
        <v>10</v>
      </c>
      <c r="H3107" t="s">
        <v>54</v>
      </c>
      <c r="I3107" t="s">
        <v>946</v>
      </c>
      <c r="J3107" t="s">
        <v>1736</v>
      </c>
      <c r="K3107" t="s">
        <v>1736</v>
      </c>
      <c r="L3107" t="s">
        <v>6828</v>
      </c>
      <c r="M3107" t="s">
        <v>3133</v>
      </c>
      <c r="N3107" t="s">
        <v>10</v>
      </c>
      <c r="O3107" t="s">
        <v>54</v>
      </c>
      <c r="P3107" t="s">
        <v>946</v>
      </c>
      <c r="Q3107" t="s">
        <v>2663</v>
      </c>
      <c r="R3107" t="s">
        <v>1735</v>
      </c>
    </row>
    <row r="3108" spans="1:18" x14ac:dyDescent="0.25">
      <c r="A3108" s="28" t="str">
        <f t="shared" si="48"/>
        <v>00395013Robinson ESPo Box 308AryKY41712</v>
      </c>
      <c r="B3108" s="29" t="s">
        <v>8225</v>
      </c>
      <c r="C3108" t="s">
        <v>3215</v>
      </c>
      <c r="D3108" t="s">
        <v>3715</v>
      </c>
      <c r="E3108" t="s">
        <v>1736</v>
      </c>
      <c r="F3108" t="s">
        <v>4379</v>
      </c>
      <c r="G3108" t="s">
        <v>3716</v>
      </c>
      <c r="H3108" t="s">
        <v>54</v>
      </c>
      <c r="I3108" t="s">
        <v>3714</v>
      </c>
      <c r="J3108" t="s">
        <v>1736</v>
      </c>
      <c r="K3108" t="s">
        <v>4974</v>
      </c>
      <c r="L3108" t="s">
        <v>6828</v>
      </c>
      <c r="M3108" t="s">
        <v>3133</v>
      </c>
      <c r="N3108" t="s">
        <v>10</v>
      </c>
      <c r="O3108" t="s">
        <v>54</v>
      </c>
      <c r="P3108" t="s">
        <v>946</v>
      </c>
      <c r="Q3108" t="s">
        <v>2663</v>
      </c>
      <c r="R3108" t="s">
        <v>2418</v>
      </c>
    </row>
    <row r="3109" spans="1:18" x14ac:dyDescent="0.25">
      <c r="A3109" s="28" t="str">
        <f t="shared" si="48"/>
        <v>04755934Pleasant Grove Elem School6415 Highway 44 EMt WashingtonKY40047</v>
      </c>
      <c r="B3109" s="29" t="s">
        <v>8225</v>
      </c>
      <c r="C3109" t="s">
        <v>3215</v>
      </c>
      <c r="D3109" t="s">
        <v>3701</v>
      </c>
      <c r="E3109" t="s">
        <v>1736</v>
      </c>
      <c r="F3109" t="s">
        <v>399</v>
      </c>
      <c r="G3109" t="s">
        <v>369</v>
      </c>
      <c r="H3109" t="s">
        <v>54</v>
      </c>
      <c r="I3109" t="s">
        <v>370</v>
      </c>
      <c r="J3109" t="s">
        <v>1736</v>
      </c>
      <c r="K3109" t="s">
        <v>398</v>
      </c>
      <c r="L3109" t="s">
        <v>6828</v>
      </c>
      <c r="M3109" t="s">
        <v>3133</v>
      </c>
      <c r="N3109" t="s">
        <v>10</v>
      </c>
      <c r="O3109" t="s">
        <v>54</v>
      </c>
      <c r="P3109" t="s">
        <v>946</v>
      </c>
      <c r="Q3109" t="s">
        <v>2663</v>
      </c>
      <c r="R3109" t="s">
        <v>397</v>
      </c>
    </row>
    <row r="3110" spans="1:18" x14ac:dyDescent="0.25">
      <c r="A3110" s="28" t="str">
        <f t="shared" si="48"/>
        <v>00380575Roby ES1148 Highway 44 EShepherdsvlleKY40165</v>
      </c>
      <c r="B3110" s="29" t="s">
        <v>8225</v>
      </c>
      <c r="C3110" t="s">
        <v>3215</v>
      </c>
      <c r="D3110" t="s">
        <v>3717</v>
      </c>
      <c r="E3110" t="s">
        <v>1736</v>
      </c>
      <c r="F3110" t="s">
        <v>401</v>
      </c>
      <c r="G3110" t="s">
        <v>365</v>
      </c>
      <c r="H3110" t="s">
        <v>54</v>
      </c>
      <c r="I3110" t="s">
        <v>366</v>
      </c>
      <c r="J3110" t="s">
        <v>1736</v>
      </c>
      <c r="K3110" t="s">
        <v>4144</v>
      </c>
      <c r="L3110" t="s">
        <v>6828</v>
      </c>
      <c r="M3110" t="s">
        <v>3133</v>
      </c>
      <c r="N3110" t="s">
        <v>10</v>
      </c>
      <c r="O3110" t="s">
        <v>54</v>
      </c>
      <c r="P3110" t="s">
        <v>946</v>
      </c>
      <c r="Q3110" t="s">
        <v>2663</v>
      </c>
      <c r="R3110" t="s">
        <v>400</v>
      </c>
    </row>
    <row r="3111" spans="1:18" x14ac:dyDescent="0.25">
      <c r="A3111" s="28" t="str">
        <f t="shared" si="48"/>
        <v>10007600Shepherdsville ES527 W Blue Lick RdShepherdsvlleKY40165</v>
      </c>
      <c r="B3111" s="29" t="s">
        <v>8225</v>
      </c>
      <c r="C3111" t="s">
        <v>3215</v>
      </c>
      <c r="D3111" t="s">
        <v>3749</v>
      </c>
      <c r="E3111" t="s">
        <v>1736</v>
      </c>
      <c r="F3111" t="s">
        <v>403</v>
      </c>
      <c r="G3111" t="s">
        <v>365</v>
      </c>
      <c r="H3111" t="s">
        <v>54</v>
      </c>
      <c r="I3111" t="s">
        <v>366</v>
      </c>
      <c r="J3111" t="s">
        <v>1736</v>
      </c>
      <c r="K3111" t="s">
        <v>4149</v>
      </c>
      <c r="L3111" t="s">
        <v>6828</v>
      </c>
      <c r="M3111" t="s">
        <v>3133</v>
      </c>
      <c r="N3111" t="s">
        <v>10</v>
      </c>
      <c r="O3111" t="s">
        <v>54</v>
      </c>
      <c r="P3111" t="s">
        <v>946</v>
      </c>
      <c r="Q3111" t="s">
        <v>2663</v>
      </c>
      <c r="R3111" t="s">
        <v>402</v>
      </c>
    </row>
    <row r="3112" spans="1:18" x14ac:dyDescent="0.25">
      <c r="A3112" s="28" t="str">
        <f t="shared" si="48"/>
        <v>00393845Metcalfe Co ES703 W Stockton StEdmontonKY42129</v>
      </c>
      <c r="B3112" s="29" t="s">
        <v>8225</v>
      </c>
      <c r="C3112" t="s">
        <v>3215</v>
      </c>
      <c r="D3112" t="s">
        <v>3630</v>
      </c>
      <c r="E3112" t="s">
        <v>1736</v>
      </c>
      <c r="F3112" t="s">
        <v>2171</v>
      </c>
      <c r="G3112" t="s">
        <v>2172</v>
      </c>
      <c r="H3112" t="s">
        <v>54</v>
      </c>
      <c r="I3112" t="s">
        <v>2173</v>
      </c>
      <c r="J3112" t="s">
        <v>1736</v>
      </c>
      <c r="K3112" t="s">
        <v>4806</v>
      </c>
      <c r="L3112" t="s">
        <v>6828</v>
      </c>
      <c r="M3112" t="s">
        <v>3133</v>
      </c>
      <c r="N3112" t="s">
        <v>10</v>
      </c>
      <c r="O3112" t="s">
        <v>54</v>
      </c>
      <c r="P3112" t="s">
        <v>946</v>
      </c>
      <c r="Q3112" t="s">
        <v>2663</v>
      </c>
      <c r="R3112" t="s">
        <v>2170</v>
      </c>
    </row>
    <row r="3113" spans="1:18" x14ac:dyDescent="0.25">
      <c r="A3113" s="28" t="str">
        <f t="shared" si="48"/>
        <v>01827655Audubon Traditional Elem Sch1051 Hess LnLouisvilleKY40217</v>
      </c>
      <c r="B3113" s="29" t="s">
        <v>8225</v>
      </c>
      <c r="C3113" t="s">
        <v>3215</v>
      </c>
      <c r="D3113" t="s">
        <v>3242</v>
      </c>
      <c r="E3113" t="s">
        <v>1736</v>
      </c>
      <c r="F3113" t="s">
        <v>1378</v>
      </c>
      <c r="G3113" t="s">
        <v>382</v>
      </c>
      <c r="H3113" t="s">
        <v>54</v>
      </c>
      <c r="I3113" t="s">
        <v>1379</v>
      </c>
      <c r="J3113" t="s">
        <v>1736</v>
      </c>
      <c r="K3113" t="s">
        <v>1377</v>
      </c>
      <c r="L3113" t="s">
        <v>6828</v>
      </c>
      <c r="M3113" t="s">
        <v>3133</v>
      </c>
      <c r="N3113" t="s">
        <v>10</v>
      </c>
      <c r="O3113" t="s">
        <v>54</v>
      </c>
      <c r="P3113" t="s">
        <v>946</v>
      </c>
      <c r="Q3113" t="s">
        <v>2663</v>
      </c>
      <c r="R3113" t="s">
        <v>1376</v>
      </c>
    </row>
    <row r="3114" spans="1:18" x14ac:dyDescent="0.25">
      <c r="A3114" s="28" t="str">
        <f t="shared" si="48"/>
        <v>00386452Bowen Elementary School1601 Roosevelt AveLouisvilleKY40242</v>
      </c>
      <c r="B3114" s="29" t="s">
        <v>8225</v>
      </c>
      <c r="C3114" t="s">
        <v>3215</v>
      </c>
      <c r="D3114" t="s">
        <v>3301</v>
      </c>
      <c r="E3114" t="s">
        <v>1736</v>
      </c>
      <c r="F3114" t="s">
        <v>1397</v>
      </c>
      <c r="G3114" t="s">
        <v>382</v>
      </c>
      <c r="H3114" t="s">
        <v>54</v>
      </c>
      <c r="I3114" t="s">
        <v>1398</v>
      </c>
      <c r="J3114" t="s">
        <v>1736</v>
      </c>
      <c r="K3114" t="s">
        <v>1396</v>
      </c>
      <c r="L3114" t="s">
        <v>6828</v>
      </c>
      <c r="M3114" t="s">
        <v>3133</v>
      </c>
      <c r="N3114" t="s">
        <v>10</v>
      </c>
      <c r="O3114" t="s">
        <v>54</v>
      </c>
      <c r="P3114" t="s">
        <v>946</v>
      </c>
      <c r="Q3114" t="s">
        <v>2663</v>
      </c>
      <c r="R3114" t="s">
        <v>1395</v>
      </c>
    </row>
    <row r="3115" spans="1:18" x14ac:dyDescent="0.25">
      <c r="A3115" s="28" t="str">
        <f t="shared" si="48"/>
        <v>02110168J Graham Brown School546 S 1st StLouisvilleKY40202</v>
      </c>
      <c r="B3115" s="29" t="s">
        <v>8225</v>
      </c>
      <c r="C3115" t="s">
        <v>3215</v>
      </c>
      <c r="D3115" t="s">
        <v>3529</v>
      </c>
      <c r="E3115" t="s">
        <v>1736</v>
      </c>
      <c r="F3115" t="s">
        <v>1516</v>
      </c>
      <c r="G3115" t="s">
        <v>382</v>
      </c>
      <c r="H3115" t="s">
        <v>54</v>
      </c>
      <c r="I3115" t="s">
        <v>1517</v>
      </c>
      <c r="J3115" t="s">
        <v>1736</v>
      </c>
      <c r="K3115" t="s">
        <v>1515</v>
      </c>
      <c r="L3115" t="s">
        <v>6828</v>
      </c>
      <c r="M3115" t="s">
        <v>3133</v>
      </c>
      <c r="N3115" t="s">
        <v>10</v>
      </c>
      <c r="O3115" t="s">
        <v>54</v>
      </c>
      <c r="P3115" t="s">
        <v>946</v>
      </c>
      <c r="Q3115" t="s">
        <v>2663</v>
      </c>
      <c r="R3115" t="s">
        <v>1514</v>
      </c>
    </row>
    <row r="3116" spans="1:18" x14ac:dyDescent="0.25">
      <c r="A3116" s="28" t="str">
        <f t="shared" si="48"/>
        <v>02110168J Graham Brown School546 S 1st StLouisvilleKY40202</v>
      </c>
      <c r="B3116" s="29" t="s">
        <v>8225</v>
      </c>
      <c r="C3116" t="s">
        <v>3215</v>
      </c>
      <c r="D3116" t="s">
        <v>3530</v>
      </c>
      <c r="E3116" t="s">
        <v>1736</v>
      </c>
      <c r="F3116" t="s">
        <v>1516</v>
      </c>
      <c r="G3116" t="s">
        <v>382</v>
      </c>
      <c r="H3116" t="s">
        <v>54</v>
      </c>
      <c r="I3116" t="s">
        <v>1517</v>
      </c>
      <c r="J3116" t="s">
        <v>1736</v>
      </c>
      <c r="K3116" t="s">
        <v>1515</v>
      </c>
      <c r="L3116" t="s">
        <v>6828</v>
      </c>
      <c r="M3116" t="s">
        <v>3133</v>
      </c>
      <c r="N3116" t="s">
        <v>10</v>
      </c>
      <c r="O3116" t="s">
        <v>54</v>
      </c>
      <c r="P3116" t="s">
        <v>946</v>
      </c>
      <c r="Q3116" t="s">
        <v>2663</v>
      </c>
      <c r="R3116" t="s">
        <v>1514</v>
      </c>
    </row>
    <row r="3117" spans="1:18" x14ac:dyDescent="0.25">
      <c r="A3117" s="28" t="str">
        <f t="shared" si="48"/>
        <v>05098246Malcolm B Chancey Elem School4301 Murphy LnLouisvilleKY40241</v>
      </c>
      <c r="B3117" s="29" t="s">
        <v>8225</v>
      </c>
      <c r="C3117" t="s">
        <v>3215</v>
      </c>
      <c r="D3117" t="s">
        <v>3611</v>
      </c>
      <c r="E3117" t="s">
        <v>1736</v>
      </c>
      <c r="F3117" t="s">
        <v>1559</v>
      </c>
      <c r="G3117" t="s">
        <v>382</v>
      </c>
      <c r="H3117" t="s">
        <v>54</v>
      </c>
      <c r="I3117" t="s">
        <v>1560</v>
      </c>
      <c r="J3117" t="s">
        <v>1736</v>
      </c>
      <c r="K3117" t="s">
        <v>1558</v>
      </c>
      <c r="L3117" t="s">
        <v>6828</v>
      </c>
      <c r="M3117" t="s">
        <v>3133</v>
      </c>
      <c r="N3117" t="s">
        <v>10</v>
      </c>
      <c r="O3117" t="s">
        <v>54</v>
      </c>
      <c r="P3117" t="s">
        <v>946</v>
      </c>
      <c r="Q3117" t="s">
        <v>2663</v>
      </c>
      <c r="R3117" t="s">
        <v>1557</v>
      </c>
    </row>
    <row r="3118" spans="1:18" x14ac:dyDescent="0.25">
      <c r="A3118" s="28" t="str">
        <f t="shared" si="48"/>
        <v>00386610Coral Ridge Elementary School10608 National TpkeFairdaleKY40118</v>
      </c>
      <c r="B3118" s="29" t="s">
        <v>8225</v>
      </c>
      <c r="C3118" t="s">
        <v>3215</v>
      </c>
      <c r="D3118" t="s">
        <v>3390</v>
      </c>
      <c r="E3118" t="s">
        <v>1736</v>
      </c>
      <c r="F3118" t="s">
        <v>1434</v>
      </c>
      <c r="G3118" t="s">
        <v>1435</v>
      </c>
      <c r="H3118" t="s">
        <v>54</v>
      </c>
      <c r="I3118" t="s">
        <v>1436</v>
      </c>
      <c r="J3118" t="s">
        <v>1736</v>
      </c>
      <c r="K3118" t="s">
        <v>1433</v>
      </c>
      <c r="L3118" t="s">
        <v>6828</v>
      </c>
      <c r="M3118" t="s">
        <v>3133</v>
      </c>
      <c r="N3118" t="s">
        <v>10</v>
      </c>
      <c r="O3118" t="s">
        <v>54</v>
      </c>
      <c r="P3118" t="s">
        <v>946</v>
      </c>
      <c r="Q3118" t="s">
        <v>2663</v>
      </c>
      <c r="R3118" t="s">
        <v>1432</v>
      </c>
    </row>
    <row r="3119" spans="1:18" x14ac:dyDescent="0.25">
      <c r="A3119" s="28" t="str">
        <f t="shared" si="48"/>
        <v>00386634Crums Lane Elementary School3212 S Crums LnLouisvilleKY40216</v>
      </c>
      <c r="B3119" s="29" t="s">
        <v>8225</v>
      </c>
      <c r="C3119" t="s">
        <v>3215</v>
      </c>
      <c r="D3119" t="s">
        <v>3407</v>
      </c>
      <c r="E3119" t="s">
        <v>1736</v>
      </c>
      <c r="F3119" t="s">
        <v>1439</v>
      </c>
      <c r="G3119" t="s">
        <v>382</v>
      </c>
      <c r="H3119" t="s">
        <v>54</v>
      </c>
      <c r="I3119" t="s">
        <v>1440</v>
      </c>
      <c r="J3119" t="s">
        <v>1736</v>
      </c>
      <c r="K3119" t="s">
        <v>1438</v>
      </c>
      <c r="L3119" t="s">
        <v>6828</v>
      </c>
      <c r="M3119" t="s">
        <v>3133</v>
      </c>
      <c r="N3119" t="s">
        <v>10</v>
      </c>
      <c r="O3119" t="s">
        <v>54</v>
      </c>
      <c r="P3119" t="s">
        <v>946</v>
      </c>
      <c r="Q3119" t="s">
        <v>2663</v>
      </c>
      <c r="R3119" t="s">
        <v>1437</v>
      </c>
    </row>
    <row r="3120" spans="1:18" x14ac:dyDescent="0.25">
      <c r="A3120" s="28" t="str">
        <f t="shared" si="48"/>
        <v>00387822Engelhard Elementary School1004 S 1st StLouisvilleKY40203</v>
      </c>
      <c r="B3120" s="29" t="s">
        <v>8225</v>
      </c>
      <c r="C3120" t="s">
        <v>3215</v>
      </c>
      <c r="D3120" t="s">
        <v>3449</v>
      </c>
      <c r="E3120" t="s">
        <v>1736</v>
      </c>
      <c r="F3120" t="s">
        <v>1457</v>
      </c>
      <c r="G3120" t="s">
        <v>382</v>
      </c>
      <c r="H3120" t="s">
        <v>54</v>
      </c>
      <c r="I3120" t="s">
        <v>1431</v>
      </c>
      <c r="J3120" t="s">
        <v>1736</v>
      </c>
      <c r="K3120" t="s">
        <v>1456</v>
      </c>
      <c r="L3120" t="s">
        <v>6828</v>
      </c>
      <c r="M3120" t="s">
        <v>3133</v>
      </c>
      <c r="N3120" t="s">
        <v>10</v>
      </c>
      <c r="O3120" t="s">
        <v>54</v>
      </c>
      <c r="P3120" t="s">
        <v>946</v>
      </c>
      <c r="Q3120" t="s">
        <v>2663</v>
      </c>
      <c r="R3120" t="s">
        <v>1455</v>
      </c>
    </row>
    <row r="3121" spans="1:18" x14ac:dyDescent="0.25">
      <c r="A3121" s="28" t="str">
        <f t="shared" si="48"/>
        <v>11079888Farmer Elementary School6405 Gellhaus LnLouisvilleKY40299</v>
      </c>
      <c r="B3121" s="29" t="s">
        <v>8225</v>
      </c>
      <c r="C3121" t="s">
        <v>3215</v>
      </c>
      <c r="D3121" t="s">
        <v>3468</v>
      </c>
      <c r="E3121" t="s">
        <v>1736</v>
      </c>
      <c r="F3121" t="s">
        <v>1463</v>
      </c>
      <c r="G3121" t="s">
        <v>382</v>
      </c>
      <c r="H3121" t="s">
        <v>54</v>
      </c>
      <c r="I3121" t="s">
        <v>1427</v>
      </c>
      <c r="J3121" t="s">
        <v>1736</v>
      </c>
      <c r="K3121" t="s">
        <v>1462</v>
      </c>
      <c r="L3121" t="s">
        <v>6828</v>
      </c>
      <c r="M3121" t="s">
        <v>3133</v>
      </c>
      <c r="N3121" t="s">
        <v>10</v>
      </c>
      <c r="O3121" t="s">
        <v>54</v>
      </c>
      <c r="P3121" t="s">
        <v>946</v>
      </c>
      <c r="Q3121" t="s">
        <v>2663</v>
      </c>
      <c r="R3121" t="s">
        <v>1461</v>
      </c>
    </row>
    <row r="3122" spans="1:18" x14ac:dyDescent="0.25">
      <c r="A3122" s="28" t="str">
        <f t="shared" si="48"/>
        <v>00386737Fern Creek Elementary School8815 Ferndale RdLouisvilleKY40291</v>
      </c>
      <c r="B3122" s="29" t="s">
        <v>8225</v>
      </c>
      <c r="C3122" t="s">
        <v>3215</v>
      </c>
      <c r="D3122" t="s">
        <v>3472</v>
      </c>
      <c r="E3122" t="s">
        <v>1736</v>
      </c>
      <c r="F3122" t="s">
        <v>1466</v>
      </c>
      <c r="G3122" t="s">
        <v>382</v>
      </c>
      <c r="H3122" t="s">
        <v>54</v>
      </c>
      <c r="I3122" t="s">
        <v>1383</v>
      </c>
      <c r="J3122" t="s">
        <v>1736</v>
      </c>
      <c r="K3122" t="s">
        <v>1465</v>
      </c>
      <c r="L3122" t="s">
        <v>6828</v>
      </c>
      <c r="M3122" t="s">
        <v>3133</v>
      </c>
      <c r="N3122" t="s">
        <v>10</v>
      </c>
      <c r="O3122" t="s">
        <v>54</v>
      </c>
      <c r="P3122" t="s">
        <v>946</v>
      </c>
      <c r="Q3122" t="s">
        <v>2663</v>
      </c>
      <c r="R3122" t="s">
        <v>1464</v>
      </c>
    </row>
    <row r="3123" spans="1:18" x14ac:dyDescent="0.25">
      <c r="A3123" s="28" t="str">
        <f t="shared" si="48"/>
        <v>00387846Foster Traditional Academy1401 S 41st StLouisvilleKY40211</v>
      </c>
      <c r="B3123" s="29" t="s">
        <v>8225</v>
      </c>
      <c r="C3123" t="s">
        <v>3215</v>
      </c>
      <c r="D3123" t="s">
        <v>3478</v>
      </c>
      <c r="E3123" t="s">
        <v>1736</v>
      </c>
      <c r="F3123" t="s">
        <v>1472</v>
      </c>
      <c r="G3123" t="s">
        <v>382</v>
      </c>
      <c r="H3123" t="s">
        <v>54</v>
      </c>
      <c r="I3123" t="s">
        <v>1364</v>
      </c>
      <c r="J3123" t="s">
        <v>1736</v>
      </c>
      <c r="K3123" t="s">
        <v>1471</v>
      </c>
      <c r="L3123" t="s">
        <v>6828</v>
      </c>
      <c r="M3123" t="s">
        <v>3133</v>
      </c>
      <c r="N3123" t="s">
        <v>10</v>
      </c>
      <c r="O3123" t="s">
        <v>54</v>
      </c>
      <c r="P3123" t="s">
        <v>946</v>
      </c>
      <c r="Q3123" t="s">
        <v>2663</v>
      </c>
      <c r="R3123" t="s">
        <v>1470</v>
      </c>
    </row>
    <row r="3124" spans="1:18" x14ac:dyDescent="0.25">
      <c r="A3124" s="28" t="str">
        <f t="shared" si="48"/>
        <v>00387846Foster Traditional Academy1401 S 41st StLouisvilleKY40211</v>
      </c>
      <c r="B3124" s="29" t="s">
        <v>8225</v>
      </c>
      <c r="C3124" t="s">
        <v>3215</v>
      </c>
      <c r="D3124" t="s">
        <v>3479</v>
      </c>
      <c r="E3124" t="s">
        <v>1736</v>
      </c>
      <c r="F3124" t="s">
        <v>1472</v>
      </c>
      <c r="G3124" t="s">
        <v>382</v>
      </c>
      <c r="H3124" t="s">
        <v>54</v>
      </c>
      <c r="I3124" t="s">
        <v>1364</v>
      </c>
      <c r="J3124" t="s">
        <v>1736</v>
      </c>
      <c r="K3124" t="s">
        <v>1471</v>
      </c>
      <c r="L3124" t="s">
        <v>6828</v>
      </c>
      <c r="M3124" t="s">
        <v>3133</v>
      </c>
      <c r="N3124" t="s">
        <v>10</v>
      </c>
      <c r="O3124" t="s">
        <v>54</v>
      </c>
      <c r="P3124" t="s">
        <v>946</v>
      </c>
      <c r="Q3124" t="s">
        <v>2663</v>
      </c>
      <c r="R3124" t="s">
        <v>1470</v>
      </c>
    </row>
    <row r="3125" spans="1:18" x14ac:dyDescent="0.25">
      <c r="A3125" s="28" t="str">
        <f t="shared" si="48"/>
        <v>00386842Indian Trail Elementary School3709 E Indian TrlLouisvilleKY40213</v>
      </c>
      <c r="B3125" s="29" t="s">
        <v>8225</v>
      </c>
      <c r="C3125" t="s">
        <v>3215</v>
      </c>
      <c r="D3125" t="s">
        <v>3525</v>
      </c>
      <c r="E3125" t="s">
        <v>1736</v>
      </c>
      <c r="F3125" t="s">
        <v>1510</v>
      </c>
      <c r="G3125" t="s">
        <v>382</v>
      </c>
      <c r="H3125" t="s">
        <v>54</v>
      </c>
      <c r="I3125" t="s">
        <v>1409</v>
      </c>
      <c r="J3125" t="s">
        <v>1736</v>
      </c>
      <c r="K3125" t="s">
        <v>14</v>
      </c>
      <c r="L3125" t="s">
        <v>6828</v>
      </c>
      <c r="M3125" t="s">
        <v>3133</v>
      </c>
      <c r="N3125" t="s">
        <v>10</v>
      </c>
      <c r="O3125" t="s">
        <v>54</v>
      </c>
      <c r="P3125" t="s">
        <v>946</v>
      </c>
      <c r="Q3125" t="s">
        <v>2663</v>
      </c>
      <c r="R3125" t="s">
        <v>1509</v>
      </c>
    </row>
    <row r="3126" spans="1:18" x14ac:dyDescent="0.25">
      <c r="A3126" s="28" t="str">
        <f t="shared" si="48"/>
        <v>10007600Shepherdsville ES527 W Blue Lick RdShepherdsvlleKY40165</v>
      </c>
      <c r="B3126" s="29" t="s">
        <v>8225</v>
      </c>
      <c r="C3126" t="s">
        <v>3215</v>
      </c>
      <c r="D3126" t="s">
        <v>3750</v>
      </c>
      <c r="E3126" t="s">
        <v>1736</v>
      </c>
      <c r="F3126" t="s">
        <v>403</v>
      </c>
      <c r="G3126" t="s">
        <v>365</v>
      </c>
      <c r="H3126" t="s">
        <v>54</v>
      </c>
      <c r="I3126" t="s">
        <v>366</v>
      </c>
      <c r="J3126" t="s">
        <v>1736</v>
      </c>
      <c r="K3126" t="s">
        <v>4149</v>
      </c>
      <c r="L3126" t="s">
        <v>6828</v>
      </c>
      <c r="M3126" t="s">
        <v>3133</v>
      </c>
      <c r="N3126" t="s">
        <v>10</v>
      </c>
      <c r="O3126" t="s">
        <v>54</v>
      </c>
      <c r="P3126" t="s">
        <v>946</v>
      </c>
      <c r="Q3126" t="s">
        <v>2663</v>
      </c>
      <c r="R3126" t="s">
        <v>402</v>
      </c>
    </row>
    <row r="3127" spans="1:18" x14ac:dyDescent="0.25">
      <c r="A3127" s="28" t="str">
        <f t="shared" si="48"/>
        <v>00387119Minors Lane Elementary School8510 Minor LnLouisvilleKY40219</v>
      </c>
      <c r="B3127" s="29" t="s">
        <v>8225</v>
      </c>
      <c r="C3127" t="s">
        <v>3215</v>
      </c>
      <c r="D3127" t="s">
        <v>3633</v>
      </c>
      <c r="E3127" t="s">
        <v>1736</v>
      </c>
      <c r="F3127" t="s">
        <v>1578</v>
      </c>
      <c r="G3127" t="s">
        <v>382</v>
      </c>
      <c r="H3127" t="s">
        <v>54</v>
      </c>
      <c r="I3127" t="s">
        <v>1387</v>
      </c>
      <c r="J3127" t="s">
        <v>1736</v>
      </c>
      <c r="K3127" t="s">
        <v>1577</v>
      </c>
      <c r="L3127" t="s">
        <v>6828</v>
      </c>
      <c r="M3127" t="s">
        <v>3133</v>
      </c>
      <c r="N3127" t="s">
        <v>10</v>
      </c>
      <c r="O3127" t="s">
        <v>54</v>
      </c>
      <c r="P3127" t="s">
        <v>946</v>
      </c>
      <c r="Q3127" t="s">
        <v>2663</v>
      </c>
      <c r="R3127" t="s">
        <v>1576</v>
      </c>
    </row>
    <row r="3128" spans="1:18" x14ac:dyDescent="0.25">
      <c r="A3128" s="28" t="str">
        <f t="shared" si="48"/>
        <v>00387157Norton Elementary School8101 Brownsboro RdLouisvilleKY40241</v>
      </c>
      <c r="B3128" s="29" t="s">
        <v>8225</v>
      </c>
      <c r="C3128" t="s">
        <v>3215</v>
      </c>
      <c r="D3128" t="s">
        <v>3675</v>
      </c>
      <c r="E3128" t="s">
        <v>1736</v>
      </c>
      <c r="F3128" t="s">
        <v>1586</v>
      </c>
      <c r="G3128" t="s">
        <v>382</v>
      </c>
      <c r="H3128" t="s">
        <v>54</v>
      </c>
      <c r="I3128" t="s">
        <v>1560</v>
      </c>
      <c r="J3128" t="s">
        <v>1736</v>
      </c>
      <c r="K3128" t="s">
        <v>1585</v>
      </c>
      <c r="L3128" t="s">
        <v>6828</v>
      </c>
      <c r="M3128" t="s">
        <v>3133</v>
      </c>
      <c r="N3128" t="s">
        <v>10</v>
      </c>
      <c r="O3128" t="s">
        <v>54</v>
      </c>
      <c r="P3128" t="s">
        <v>946</v>
      </c>
      <c r="Q3128" t="s">
        <v>2663</v>
      </c>
      <c r="R3128" t="s">
        <v>1584</v>
      </c>
    </row>
    <row r="3129" spans="1:18" x14ac:dyDescent="0.25">
      <c r="A3129" s="28" t="str">
        <f t="shared" si="48"/>
        <v>12166769Norton Commons Elementary Sch10941 Kings Crown DrProspectKY40059</v>
      </c>
      <c r="B3129" s="29" t="s">
        <v>8225</v>
      </c>
      <c r="C3129" t="s">
        <v>3215</v>
      </c>
      <c r="D3129" t="s">
        <v>3674</v>
      </c>
      <c r="E3129" t="s">
        <v>1736</v>
      </c>
      <c r="F3129" t="s">
        <v>1581</v>
      </c>
      <c r="G3129" t="s">
        <v>1582</v>
      </c>
      <c r="H3129" t="s">
        <v>54</v>
      </c>
      <c r="I3129" t="s">
        <v>1583</v>
      </c>
      <c r="J3129" t="s">
        <v>1736</v>
      </c>
      <c r="K3129" t="s">
        <v>1580</v>
      </c>
      <c r="L3129" t="s">
        <v>6828</v>
      </c>
      <c r="M3129" t="s">
        <v>3133</v>
      </c>
      <c r="N3129" t="s">
        <v>10</v>
      </c>
      <c r="O3129" t="s">
        <v>54</v>
      </c>
      <c r="P3129" t="s">
        <v>946</v>
      </c>
      <c r="Q3129" t="s">
        <v>2663</v>
      </c>
      <c r="R3129" t="s">
        <v>1579</v>
      </c>
    </row>
    <row r="3130" spans="1:18" x14ac:dyDescent="0.25">
      <c r="A3130" s="28" t="str">
        <f t="shared" si="48"/>
        <v>00387339Slaughter ES3805 Fern Valley RdLouisvilleKY40219</v>
      </c>
      <c r="B3130" s="29" t="s">
        <v>8225</v>
      </c>
      <c r="C3130" t="s">
        <v>3215</v>
      </c>
      <c r="D3130" t="s">
        <v>3755</v>
      </c>
      <c r="E3130" t="s">
        <v>1736</v>
      </c>
      <c r="F3130" t="s">
        <v>1614</v>
      </c>
      <c r="G3130" t="s">
        <v>382</v>
      </c>
      <c r="H3130" t="s">
        <v>54</v>
      </c>
      <c r="I3130" t="s">
        <v>1387</v>
      </c>
      <c r="J3130" t="s">
        <v>1736</v>
      </c>
      <c r="K3130" t="s">
        <v>4427</v>
      </c>
      <c r="L3130" t="s">
        <v>6828</v>
      </c>
      <c r="M3130" t="s">
        <v>3133</v>
      </c>
      <c r="N3130" t="s">
        <v>10</v>
      </c>
      <c r="O3130" t="s">
        <v>54</v>
      </c>
      <c r="P3130" t="s">
        <v>946</v>
      </c>
      <c r="Q3130" t="s">
        <v>2663</v>
      </c>
      <c r="R3130" t="s">
        <v>1613</v>
      </c>
    </row>
    <row r="3131" spans="1:18" x14ac:dyDescent="0.25">
      <c r="A3131" s="28" t="str">
        <f t="shared" si="48"/>
        <v>00387389Stonestreet Elementary School10007 Stonestreet RdLouisvilleKY40272</v>
      </c>
      <c r="B3131" s="29" t="s">
        <v>8225</v>
      </c>
      <c r="C3131" t="s">
        <v>3215</v>
      </c>
      <c r="D3131" t="s">
        <v>3782</v>
      </c>
      <c r="E3131" t="s">
        <v>1736</v>
      </c>
      <c r="F3131" t="s">
        <v>1622</v>
      </c>
      <c r="G3131" t="s">
        <v>382</v>
      </c>
      <c r="H3131" t="s">
        <v>54</v>
      </c>
      <c r="I3131" t="s">
        <v>1444</v>
      </c>
      <c r="J3131" t="s">
        <v>1736</v>
      </c>
      <c r="K3131" t="s">
        <v>1621</v>
      </c>
      <c r="L3131" t="s">
        <v>6828</v>
      </c>
      <c r="M3131" t="s">
        <v>3133</v>
      </c>
      <c r="N3131" t="s">
        <v>10</v>
      </c>
      <c r="O3131" t="s">
        <v>54</v>
      </c>
      <c r="P3131" t="s">
        <v>946</v>
      </c>
      <c r="Q3131" t="s">
        <v>2663</v>
      </c>
      <c r="R3131" t="s">
        <v>1620</v>
      </c>
    </row>
    <row r="3132" spans="1:18" x14ac:dyDescent="0.25">
      <c r="A3132" s="28" t="str">
        <f t="shared" ref="A3132:A3195" si="49">R3132&amp;K3132&amp;F3132&amp;G3132&amp;H3132&amp;I3132</f>
        <v>00387406Trunnell Elementary School7609 Saint Andrews Church RdLouisvilleKY40214</v>
      </c>
      <c r="B3132" s="29" t="s">
        <v>8225</v>
      </c>
      <c r="C3132" t="s">
        <v>3215</v>
      </c>
      <c r="D3132" t="s">
        <v>3811</v>
      </c>
      <c r="E3132" t="s">
        <v>1736</v>
      </c>
      <c r="F3132" t="s">
        <v>1629</v>
      </c>
      <c r="G3132" t="s">
        <v>382</v>
      </c>
      <c r="H3132" t="s">
        <v>54</v>
      </c>
      <c r="I3132" t="s">
        <v>1375</v>
      </c>
      <c r="J3132" t="s">
        <v>1736</v>
      </c>
      <c r="K3132" t="s">
        <v>1628</v>
      </c>
      <c r="L3132" t="s">
        <v>6828</v>
      </c>
      <c r="M3132" t="s">
        <v>3133</v>
      </c>
      <c r="N3132" t="s">
        <v>10</v>
      </c>
      <c r="O3132" t="s">
        <v>54</v>
      </c>
      <c r="P3132" t="s">
        <v>946</v>
      </c>
      <c r="Q3132" t="s">
        <v>2663</v>
      </c>
      <c r="R3132" t="s">
        <v>1627</v>
      </c>
    </row>
    <row r="3133" spans="1:18" x14ac:dyDescent="0.25">
      <c r="A3133" s="28" t="str">
        <f t="shared" si="49"/>
        <v>00387195Watterson ES3900 Breckenridge LnLouisvilleKY40218</v>
      </c>
      <c r="B3133" s="29" t="s">
        <v>8225</v>
      </c>
      <c r="C3133" t="s">
        <v>3215</v>
      </c>
      <c r="D3133" t="s">
        <v>3833</v>
      </c>
      <c r="E3133" t="s">
        <v>1736</v>
      </c>
      <c r="F3133" t="s">
        <v>1636</v>
      </c>
      <c r="G3133" t="s">
        <v>382</v>
      </c>
      <c r="H3133" t="s">
        <v>54</v>
      </c>
      <c r="I3133" t="s">
        <v>1539</v>
      </c>
      <c r="J3133" t="s">
        <v>1736</v>
      </c>
      <c r="K3133" t="s">
        <v>4417</v>
      </c>
      <c r="L3133" t="s">
        <v>6828</v>
      </c>
      <c r="M3133" t="s">
        <v>3133</v>
      </c>
      <c r="N3133" t="s">
        <v>10</v>
      </c>
      <c r="O3133" t="s">
        <v>54</v>
      </c>
      <c r="P3133" t="s">
        <v>946</v>
      </c>
      <c r="Q3133" t="s">
        <v>2663</v>
      </c>
      <c r="R3133" t="s">
        <v>1635</v>
      </c>
    </row>
    <row r="3134" spans="1:18" x14ac:dyDescent="0.25">
      <c r="A3134" s="28" t="str">
        <f t="shared" si="49"/>
        <v>00388228Wheatley ES1107 S 17th StLouisvilleKY40210</v>
      </c>
      <c r="B3134" s="29" t="s">
        <v>8225</v>
      </c>
      <c r="C3134" t="s">
        <v>3215</v>
      </c>
      <c r="D3134" t="s">
        <v>3842</v>
      </c>
      <c r="E3134" t="s">
        <v>1736</v>
      </c>
      <c r="F3134" t="s">
        <v>1642</v>
      </c>
      <c r="G3134" t="s">
        <v>382</v>
      </c>
      <c r="H3134" t="s">
        <v>54</v>
      </c>
      <c r="I3134" t="s">
        <v>1643</v>
      </c>
      <c r="J3134" t="s">
        <v>1736</v>
      </c>
      <c r="K3134" t="s">
        <v>4421</v>
      </c>
      <c r="L3134" t="s">
        <v>6828</v>
      </c>
      <c r="M3134" t="s">
        <v>3133</v>
      </c>
      <c r="N3134" t="s">
        <v>10</v>
      </c>
      <c r="O3134" t="s">
        <v>54</v>
      </c>
      <c r="P3134" t="s">
        <v>946</v>
      </c>
      <c r="Q3134" t="s">
        <v>2663</v>
      </c>
      <c r="R3134" t="s">
        <v>1641</v>
      </c>
    </row>
    <row r="3135" spans="1:18" x14ac:dyDescent="0.25">
      <c r="A3135" s="28" t="str">
        <f t="shared" si="49"/>
        <v>00387509Wilder ES1913 Herr LnLouisvilleKY40222</v>
      </c>
      <c r="B3135" s="29" t="s">
        <v>8225</v>
      </c>
      <c r="C3135" t="s">
        <v>3215</v>
      </c>
      <c r="D3135" t="s">
        <v>3848</v>
      </c>
      <c r="E3135" t="s">
        <v>1736</v>
      </c>
      <c r="F3135" t="s">
        <v>1648</v>
      </c>
      <c r="G3135" t="s">
        <v>382</v>
      </c>
      <c r="H3135" t="s">
        <v>54</v>
      </c>
      <c r="I3135" t="s">
        <v>1552</v>
      </c>
      <c r="J3135" t="s">
        <v>1736</v>
      </c>
      <c r="K3135" t="s">
        <v>4412</v>
      </c>
      <c r="L3135" t="s">
        <v>6828</v>
      </c>
      <c r="M3135" t="s">
        <v>3133</v>
      </c>
      <c r="N3135" t="s">
        <v>10</v>
      </c>
      <c r="O3135" t="s">
        <v>54</v>
      </c>
      <c r="P3135" t="s">
        <v>946</v>
      </c>
      <c r="Q3135" t="s">
        <v>2663</v>
      </c>
      <c r="R3135" t="s">
        <v>1647</v>
      </c>
    </row>
    <row r="3136" spans="1:18" x14ac:dyDescent="0.25">
      <c r="A3136" s="28" t="str">
        <f t="shared" si="49"/>
        <v>00387523Wilt Elementary School6700 Price Lane RdLouisvilleKY40229</v>
      </c>
      <c r="B3136" s="29" t="s">
        <v>8225</v>
      </c>
      <c r="C3136" t="s">
        <v>3215</v>
      </c>
      <c r="D3136" t="s">
        <v>3857</v>
      </c>
      <c r="E3136" t="s">
        <v>1736</v>
      </c>
      <c r="F3136" t="s">
        <v>1653</v>
      </c>
      <c r="G3136" t="s">
        <v>382</v>
      </c>
      <c r="H3136" t="s">
        <v>54</v>
      </c>
      <c r="I3136" t="s">
        <v>383</v>
      </c>
      <c r="J3136" t="s">
        <v>1736</v>
      </c>
      <c r="K3136" t="s">
        <v>1652</v>
      </c>
      <c r="L3136" t="s">
        <v>6828</v>
      </c>
      <c r="M3136" t="s">
        <v>3133</v>
      </c>
      <c r="N3136" t="s">
        <v>10</v>
      </c>
      <c r="O3136" t="s">
        <v>54</v>
      </c>
      <c r="P3136" t="s">
        <v>946</v>
      </c>
      <c r="Q3136" t="s">
        <v>2663</v>
      </c>
      <c r="R3136" t="s">
        <v>1651</v>
      </c>
    </row>
    <row r="3137" spans="1:18" x14ac:dyDescent="0.25">
      <c r="A3137" s="28" t="str">
        <f t="shared" si="49"/>
        <v>00389595Beechwood Ind School District50 Beechwood RdFt MitchellKY41017</v>
      </c>
      <c r="B3137" s="29" t="s">
        <v>8225</v>
      </c>
      <c r="C3137" t="s">
        <v>3215</v>
      </c>
      <c r="D3137" t="s">
        <v>3258</v>
      </c>
      <c r="E3137" t="s">
        <v>1736</v>
      </c>
      <c r="F3137" t="s">
        <v>3073</v>
      </c>
      <c r="G3137" t="s">
        <v>167</v>
      </c>
      <c r="H3137" t="s">
        <v>54</v>
      </c>
      <c r="I3137" t="s">
        <v>168</v>
      </c>
      <c r="J3137" t="s">
        <v>1736</v>
      </c>
      <c r="K3137" t="s">
        <v>163</v>
      </c>
      <c r="L3137" t="s">
        <v>6828</v>
      </c>
      <c r="M3137" t="s">
        <v>3133</v>
      </c>
      <c r="N3137" t="s">
        <v>10</v>
      </c>
      <c r="O3137" t="s">
        <v>54</v>
      </c>
      <c r="P3137" t="s">
        <v>946</v>
      </c>
      <c r="Q3137" t="s">
        <v>2663</v>
      </c>
      <c r="R3137" t="s">
        <v>162</v>
      </c>
    </row>
    <row r="3138" spans="1:18" x14ac:dyDescent="0.25">
      <c r="A3138" s="28" t="str">
        <f t="shared" si="49"/>
        <v>00391380Hazel Green Elementary School2515 Highway 1394E BernstadtKY40729</v>
      </c>
      <c r="B3138" s="29" t="s">
        <v>8225</v>
      </c>
      <c r="C3138" t="s">
        <v>3215</v>
      </c>
      <c r="D3138" t="s">
        <v>3507</v>
      </c>
      <c r="E3138" t="s">
        <v>1736</v>
      </c>
      <c r="F3138" t="s">
        <v>1820</v>
      </c>
      <c r="G3138" t="s">
        <v>710</v>
      </c>
      <c r="H3138" t="s">
        <v>54</v>
      </c>
      <c r="I3138" t="s">
        <v>711</v>
      </c>
      <c r="J3138" t="s">
        <v>1736</v>
      </c>
      <c r="K3138" t="s">
        <v>1819</v>
      </c>
      <c r="L3138" t="s">
        <v>6828</v>
      </c>
      <c r="M3138" t="s">
        <v>3133</v>
      </c>
      <c r="N3138" t="s">
        <v>10</v>
      </c>
      <c r="O3138" t="s">
        <v>54</v>
      </c>
      <c r="P3138" t="s">
        <v>946</v>
      </c>
      <c r="Q3138" t="s">
        <v>2663</v>
      </c>
      <c r="R3138" t="s">
        <v>1818</v>
      </c>
    </row>
    <row r="3139" spans="1:18" x14ac:dyDescent="0.25">
      <c r="A3139" s="28" t="str">
        <f t="shared" si="49"/>
        <v>01170816Keavy Elementary School598 W Highway 312KeavyKY40737</v>
      </c>
      <c r="B3139" s="29" t="s">
        <v>8225</v>
      </c>
      <c r="C3139" t="s">
        <v>3215</v>
      </c>
      <c r="D3139" t="s">
        <v>3552</v>
      </c>
      <c r="E3139" t="s">
        <v>1736</v>
      </c>
      <c r="F3139" t="s">
        <v>1828</v>
      </c>
      <c r="G3139" t="s">
        <v>1829</v>
      </c>
      <c r="H3139" t="s">
        <v>54</v>
      </c>
      <c r="I3139" t="s">
        <v>1830</v>
      </c>
      <c r="J3139" t="s">
        <v>1736</v>
      </c>
      <c r="K3139" t="s">
        <v>1827</v>
      </c>
      <c r="L3139" t="s">
        <v>6828</v>
      </c>
      <c r="M3139" t="s">
        <v>3133</v>
      </c>
      <c r="N3139" t="s">
        <v>10</v>
      </c>
      <c r="O3139" t="s">
        <v>54</v>
      </c>
      <c r="P3139" t="s">
        <v>946</v>
      </c>
      <c r="Q3139" t="s">
        <v>2663</v>
      </c>
      <c r="R3139" t="s">
        <v>1826</v>
      </c>
    </row>
    <row r="3140" spans="1:18" x14ac:dyDescent="0.25">
      <c r="A3140" s="28" t="str">
        <f t="shared" si="49"/>
        <v>00391495Sublimity Elementary School900 Sublimity School RdLondonKY40744</v>
      </c>
      <c r="B3140" s="29" t="s">
        <v>8225</v>
      </c>
      <c r="C3140" t="s">
        <v>3215</v>
      </c>
      <c r="D3140" t="s">
        <v>3783</v>
      </c>
      <c r="E3140" t="s">
        <v>1736</v>
      </c>
      <c r="F3140" t="s">
        <v>1836</v>
      </c>
      <c r="G3140" t="s">
        <v>1806</v>
      </c>
      <c r="H3140" t="s">
        <v>54</v>
      </c>
      <c r="I3140" t="s">
        <v>1811</v>
      </c>
      <c r="J3140" t="s">
        <v>1736</v>
      </c>
      <c r="K3140" t="s">
        <v>1835</v>
      </c>
      <c r="L3140" t="s">
        <v>6828</v>
      </c>
      <c r="M3140" t="s">
        <v>3133</v>
      </c>
      <c r="N3140" t="s">
        <v>10</v>
      </c>
      <c r="O3140" t="s">
        <v>54</v>
      </c>
      <c r="P3140" t="s">
        <v>946</v>
      </c>
      <c r="Q3140" t="s">
        <v>2663</v>
      </c>
      <c r="R3140" t="s">
        <v>1834</v>
      </c>
    </row>
    <row r="3141" spans="1:18" x14ac:dyDescent="0.25">
      <c r="A3141" s="28" t="str">
        <f t="shared" si="49"/>
        <v>03046950Old Mill ES11540 Highway 44 EMt WashingtonKY40047</v>
      </c>
      <c r="B3141" s="29" t="s">
        <v>8225</v>
      </c>
      <c r="C3141" t="s">
        <v>3215</v>
      </c>
      <c r="D3141" t="s">
        <v>3678</v>
      </c>
      <c r="E3141" t="s">
        <v>1736</v>
      </c>
      <c r="F3141" t="s">
        <v>393</v>
      </c>
      <c r="G3141" t="s">
        <v>369</v>
      </c>
      <c r="H3141" t="s">
        <v>54</v>
      </c>
      <c r="I3141" t="s">
        <v>370</v>
      </c>
      <c r="J3141" t="s">
        <v>1736</v>
      </c>
      <c r="K3141" t="s">
        <v>4145</v>
      </c>
      <c r="L3141" t="s">
        <v>6828</v>
      </c>
      <c r="M3141" t="s">
        <v>3133</v>
      </c>
      <c r="N3141" t="s">
        <v>10</v>
      </c>
      <c r="O3141" t="s">
        <v>54</v>
      </c>
      <c r="P3141" t="s">
        <v>946</v>
      </c>
      <c r="Q3141" t="s">
        <v>2663</v>
      </c>
      <c r="R3141" t="s">
        <v>392</v>
      </c>
    </row>
    <row r="3142" spans="1:18" x14ac:dyDescent="0.25">
      <c r="A3142" s="28" t="str">
        <f t="shared" si="49"/>
        <v>00380551Nichols Elementary School10665 Highway 44 WWest PointKY40177</v>
      </c>
      <c r="B3142" s="29" t="s">
        <v>8225</v>
      </c>
      <c r="C3142" t="s">
        <v>3215</v>
      </c>
      <c r="D3142" t="s">
        <v>3655</v>
      </c>
      <c r="E3142" t="s">
        <v>1736</v>
      </c>
      <c r="F3142" t="s">
        <v>389</v>
      </c>
      <c r="G3142" t="s">
        <v>390</v>
      </c>
      <c r="H3142" t="s">
        <v>54</v>
      </c>
      <c r="I3142" t="s">
        <v>391</v>
      </c>
      <c r="J3142" t="s">
        <v>1736</v>
      </c>
      <c r="K3142" t="s">
        <v>388</v>
      </c>
      <c r="L3142" t="s">
        <v>6828</v>
      </c>
      <c r="M3142" t="s">
        <v>3133</v>
      </c>
      <c r="N3142" t="s">
        <v>10</v>
      </c>
      <c r="O3142" t="s">
        <v>54</v>
      </c>
      <c r="P3142" t="s">
        <v>946</v>
      </c>
      <c r="Q3142" t="s">
        <v>2663</v>
      </c>
      <c r="R3142" t="s">
        <v>387</v>
      </c>
    </row>
    <row r="3143" spans="1:18" x14ac:dyDescent="0.25">
      <c r="A3143" s="28" t="str">
        <f t="shared" si="49"/>
        <v>01398410Mt Washington Elementary Sch9234 Highway 44 EMt WashingtonKY40047</v>
      </c>
      <c r="B3143" s="29" t="s">
        <v>8225</v>
      </c>
      <c r="C3143" t="s">
        <v>3215</v>
      </c>
      <c r="D3143" t="s">
        <v>3642</v>
      </c>
      <c r="E3143" t="s">
        <v>1736</v>
      </c>
      <c r="F3143" t="s">
        <v>386</v>
      </c>
      <c r="G3143" t="s">
        <v>369</v>
      </c>
      <c r="H3143" t="s">
        <v>54</v>
      </c>
      <c r="I3143" t="s">
        <v>370</v>
      </c>
      <c r="J3143" t="s">
        <v>1736</v>
      </c>
      <c r="K3143" t="s">
        <v>385</v>
      </c>
      <c r="L3143" t="s">
        <v>6828</v>
      </c>
      <c r="M3143" t="s">
        <v>3133</v>
      </c>
      <c r="N3143" t="s">
        <v>10</v>
      </c>
      <c r="O3143" t="s">
        <v>54</v>
      </c>
      <c r="P3143" t="s">
        <v>946</v>
      </c>
      <c r="Q3143" t="s">
        <v>2663</v>
      </c>
      <c r="R3143" t="s">
        <v>384</v>
      </c>
    </row>
    <row r="3144" spans="1:18" x14ac:dyDescent="0.25">
      <c r="A3144" s="28" t="str">
        <f t="shared" si="49"/>
        <v>00380525Maryville Elementary School4504 Summers DrLouisvilleKY40229</v>
      </c>
      <c r="B3144" s="29" t="s">
        <v>8225</v>
      </c>
      <c r="C3144" t="s">
        <v>3215</v>
      </c>
      <c r="D3144" t="s">
        <v>3613</v>
      </c>
      <c r="E3144" t="s">
        <v>1736</v>
      </c>
      <c r="F3144" t="s">
        <v>381</v>
      </c>
      <c r="G3144" t="s">
        <v>382</v>
      </c>
      <c r="H3144" t="s">
        <v>54</v>
      </c>
      <c r="I3144" t="s">
        <v>383</v>
      </c>
      <c r="J3144" t="s">
        <v>1736</v>
      </c>
      <c r="K3144" t="s">
        <v>380</v>
      </c>
      <c r="L3144" t="s">
        <v>6828</v>
      </c>
      <c r="M3144" t="s">
        <v>3133</v>
      </c>
      <c r="N3144" t="s">
        <v>10</v>
      </c>
      <c r="O3144" t="s">
        <v>54</v>
      </c>
      <c r="P3144" t="s">
        <v>946</v>
      </c>
      <c r="Q3144" t="s">
        <v>2663</v>
      </c>
      <c r="R3144" t="s">
        <v>379</v>
      </c>
    </row>
    <row r="3145" spans="1:18" x14ac:dyDescent="0.25">
      <c r="A3145" s="28" t="str">
        <f t="shared" si="49"/>
        <v>00380501Lebanon Junction Elem School10920 S Preston HwyLebanon JctKY40150</v>
      </c>
      <c r="B3145" s="29" t="s">
        <v>8225</v>
      </c>
      <c r="C3145" t="s">
        <v>3215</v>
      </c>
      <c r="D3145" t="s">
        <v>3574</v>
      </c>
      <c r="E3145" t="s">
        <v>1736</v>
      </c>
      <c r="F3145" t="s">
        <v>376</v>
      </c>
      <c r="G3145" t="s">
        <v>377</v>
      </c>
      <c r="H3145" t="s">
        <v>54</v>
      </c>
      <c r="I3145" t="s">
        <v>378</v>
      </c>
      <c r="J3145" t="s">
        <v>1736</v>
      </c>
      <c r="K3145" t="s">
        <v>375</v>
      </c>
      <c r="L3145" t="s">
        <v>6828</v>
      </c>
      <c r="M3145" t="s">
        <v>3133</v>
      </c>
      <c r="N3145" t="s">
        <v>10</v>
      </c>
      <c r="O3145" t="s">
        <v>54</v>
      </c>
      <c r="P3145" t="s">
        <v>946</v>
      </c>
      <c r="Q3145" t="s">
        <v>2663</v>
      </c>
      <c r="R3145" t="s">
        <v>374</v>
      </c>
    </row>
    <row r="3146" spans="1:18" x14ac:dyDescent="0.25">
      <c r="A3146" s="28" t="str">
        <f t="shared" si="49"/>
        <v>05099850Freedom Elementary School4682 N Preston HwyShepherdsvlleKY40165</v>
      </c>
      <c r="B3146" s="29" t="s">
        <v>8225</v>
      </c>
      <c r="C3146" t="s">
        <v>3215</v>
      </c>
      <c r="D3146" t="s">
        <v>3482</v>
      </c>
      <c r="E3146" t="s">
        <v>1736</v>
      </c>
      <c r="F3146" t="s">
        <v>373</v>
      </c>
      <c r="G3146" t="s">
        <v>365</v>
      </c>
      <c r="H3146" t="s">
        <v>54</v>
      </c>
      <c r="I3146" t="s">
        <v>366</v>
      </c>
      <c r="J3146" t="s">
        <v>1736</v>
      </c>
      <c r="K3146" t="s">
        <v>372</v>
      </c>
      <c r="L3146" t="s">
        <v>6828</v>
      </c>
      <c r="M3146" t="s">
        <v>3133</v>
      </c>
      <c r="N3146" t="s">
        <v>10</v>
      </c>
      <c r="O3146" t="s">
        <v>54</v>
      </c>
      <c r="P3146" t="s">
        <v>946</v>
      </c>
      <c r="Q3146" t="s">
        <v>2663</v>
      </c>
      <c r="R3146" t="s">
        <v>371</v>
      </c>
    </row>
    <row r="3147" spans="1:18" x14ac:dyDescent="0.25">
      <c r="A3147" s="28" t="str">
        <f t="shared" si="49"/>
        <v>11552452Crossroads Elementary School156 Erin CirMt WashingtonKY40047</v>
      </c>
      <c r="B3147" s="29" t="s">
        <v>8225</v>
      </c>
      <c r="C3147" t="s">
        <v>3215</v>
      </c>
      <c r="D3147" t="s">
        <v>3406</v>
      </c>
      <c r="E3147" t="s">
        <v>1736</v>
      </c>
      <c r="F3147" t="s">
        <v>368</v>
      </c>
      <c r="G3147" t="s">
        <v>369</v>
      </c>
      <c r="H3147" t="s">
        <v>54</v>
      </c>
      <c r="I3147" t="s">
        <v>370</v>
      </c>
      <c r="J3147" t="s">
        <v>1736</v>
      </c>
      <c r="K3147" t="s">
        <v>156</v>
      </c>
      <c r="L3147" t="s">
        <v>6828</v>
      </c>
      <c r="M3147" t="s">
        <v>3133</v>
      </c>
      <c r="N3147" t="s">
        <v>10</v>
      </c>
      <c r="O3147" t="s">
        <v>54</v>
      </c>
      <c r="P3147" t="s">
        <v>946</v>
      </c>
      <c r="Q3147" t="s">
        <v>2663</v>
      </c>
      <c r="R3147" t="s">
        <v>367</v>
      </c>
    </row>
    <row r="3148" spans="1:18" x14ac:dyDescent="0.25">
      <c r="A3148" s="28" t="str">
        <f t="shared" si="49"/>
        <v>00380484Cedar Grove Elementary School1900 Cedar Grove RdShepherdsvlleKY40165</v>
      </c>
      <c r="B3148" s="29" t="s">
        <v>8225</v>
      </c>
      <c r="C3148" t="s">
        <v>3215</v>
      </c>
      <c r="D3148" t="s">
        <v>3359</v>
      </c>
      <c r="E3148" t="s">
        <v>1736</v>
      </c>
      <c r="F3148" t="s">
        <v>364</v>
      </c>
      <c r="G3148" t="s">
        <v>365</v>
      </c>
      <c r="H3148" t="s">
        <v>54</v>
      </c>
      <c r="I3148" t="s">
        <v>366</v>
      </c>
      <c r="J3148" t="s">
        <v>1736</v>
      </c>
      <c r="K3148" t="s">
        <v>363</v>
      </c>
      <c r="L3148" t="s">
        <v>6828</v>
      </c>
      <c r="M3148" t="s">
        <v>3133</v>
      </c>
      <c r="N3148" t="s">
        <v>10</v>
      </c>
      <c r="O3148" t="s">
        <v>54</v>
      </c>
      <c r="P3148" t="s">
        <v>946</v>
      </c>
      <c r="Q3148" t="s">
        <v>2663</v>
      </c>
      <c r="R3148" t="s">
        <v>362</v>
      </c>
    </row>
    <row r="3149" spans="1:18" x14ac:dyDescent="0.25">
      <c r="A3149" s="28" t="str">
        <f t="shared" si="49"/>
        <v>00383840Prestonsburg Elementary School140 Clark DrPrestonsburgKY41653</v>
      </c>
      <c r="B3149" s="29" t="s">
        <v>8225</v>
      </c>
      <c r="C3149" t="s">
        <v>3215</v>
      </c>
      <c r="D3149" t="s">
        <v>3705</v>
      </c>
      <c r="E3149" t="s">
        <v>1736</v>
      </c>
      <c r="F3149" t="s">
        <v>933</v>
      </c>
      <c r="G3149" t="s">
        <v>934</v>
      </c>
      <c r="H3149" t="s">
        <v>54</v>
      </c>
      <c r="I3149" t="s">
        <v>935</v>
      </c>
      <c r="J3149" t="s">
        <v>1736</v>
      </c>
      <c r="K3149" t="s">
        <v>932</v>
      </c>
      <c r="L3149" t="s">
        <v>6828</v>
      </c>
      <c r="M3149" t="s">
        <v>3133</v>
      </c>
      <c r="N3149" t="s">
        <v>10</v>
      </c>
      <c r="O3149" t="s">
        <v>54</v>
      </c>
      <c r="P3149" t="s">
        <v>946</v>
      </c>
      <c r="Q3149" t="s">
        <v>2663</v>
      </c>
      <c r="R3149" t="s">
        <v>931</v>
      </c>
    </row>
    <row r="3150" spans="1:18" x14ac:dyDescent="0.25">
      <c r="A3150" s="28" t="str">
        <f t="shared" si="49"/>
        <v>00383773J M Stumbo Elementary School6945 Ky Route 979GrethelKY41631</v>
      </c>
      <c r="B3150" s="29" t="s">
        <v>8225</v>
      </c>
      <c r="C3150" t="s">
        <v>3215</v>
      </c>
      <c r="D3150" t="s">
        <v>3531</v>
      </c>
      <c r="E3150" t="s">
        <v>1736</v>
      </c>
      <c r="F3150" t="s">
        <v>923</v>
      </c>
      <c r="G3150" t="s">
        <v>924</v>
      </c>
      <c r="H3150" t="s">
        <v>54</v>
      </c>
      <c r="I3150" t="s">
        <v>925</v>
      </c>
      <c r="J3150" t="s">
        <v>1736</v>
      </c>
      <c r="K3150" t="s">
        <v>922</v>
      </c>
      <c r="L3150" t="s">
        <v>6828</v>
      </c>
      <c r="M3150" t="s">
        <v>3133</v>
      </c>
      <c r="N3150" t="s">
        <v>10</v>
      </c>
      <c r="O3150" t="s">
        <v>54</v>
      </c>
      <c r="P3150" t="s">
        <v>946</v>
      </c>
      <c r="Q3150" t="s">
        <v>2663</v>
      </c>
      <c r="R3150" t="s">
        <v>921</v>
      </c>
    </row>
    <row r="3151" spans="1:18" x14ac:dyDescent="0.25">
      <c r="A3151" s="28" t="str">
        <f t="shared" si="49"/>
        <v>00383802South Floyd Elementary School299 Mt Raider DrHi HatKY41636</v>
      </c>
      <c r="B3151" s="29" t="s">
        <v>8225</v>
      </c>
      <c r="C3151" t="s">
        <v>3215</v>
      </c>
      <c r="D3151" t="s">
        <v>3759</v>
      </c>
      <c r="E3151" t="s">
        <v>1736</v>
      </c>
      <c r="F3151" t="s">
        <v>938</v>
      </c>
      <c r="G3151" t="s">
        <v>939</v>
      </c>
      <c r="H3151" t="s">
        <v>54</v>
      </c>
      <c r="I3151" t="s">
        <v>940</v>
      </c>
      <c r="J3151" t="s">
        <v>1736</v>
      </c>
      <c r="K3151" t="s">
        <v>937</v>
      </c>
      <c r="L3151" t="s">
        <v>6828</v>
      </c>
      <c r="M3151" t="s">
        <v>3133</v>
      </c>
      <c r="N3151" t="s">
        <v>10</v>
      </c>
      <c r="O3151" t="s">
        <v>54</v>
      </c>
      <c r="P3151" t="s">
        <v>946</v>
      </c>
      <c r="Q3151" t="s">
        <v>2663</v>
      </c>
      <c r="R3151" t="s">
        <v>936</v>
      </c>
    </row>
    <row r="3152" spans="1:18" x14ac:dyDescent="0.25">
      <c r="A3152" s="28" t="str">
        <f t="shared" si="49"/>
        <v>00392748McCreary Co School District120 Raider WayStearnsKY42647</v>
      </c>
      <c r="B3152" s="29" t="s">
        <v>8225</v>
      </c>
      <c r="C3152" t="s">
        <v>3215</v>
      </c>
      <c r="D3152" t="s">
        <v>3615</v>
      </c>
      <c r="E3152" t="s">
        <v>1736</v>
      </c>
      <c r="F3152" t="s">
        <v>3147</v>
      </c>
      <c r="G3152" t="s">
        <v>3148</v>
      </c>
      <c r="H3152" t="s">
        <v>54</v>
      </c>
      <c r="I3152" t="s">
        <v>3149</v>
      </c>
      <c r="J3152" t="s">
        <v>1736</v>
      </c>
      <c r="K3152" t="s">
        <v>2106</v>
      </c>
      <c r="L3152" t="s">
        <v>6828</v>
      </c>
      <c r="M3152" t="s">
        <v>3133</v>
      </c>
      <c r="N3152" t="s">
        <v>10</v>
      </c>
      <c r="O3152" t="s">
        <v>54</v>
      </c>
      <c r="P3152" t="s">
        <v>946</v>
      </c>
      <c r="Q3152" t="s">
        <v>2663</v>
      </c>
      <c r="R3152" t="s">
        <v>2105</v>
      </c>
    </row>
    <row r="3153" spans="1:18" x14ac:dyDescent="0.25">
      <c r="A3153" s="28" t="str">
        <f t="shared" si="49"/>
        <v>00383448William Wells Brown Elem Sch555 E Fifth StLexingtonKY40508</v>
      </c>
      <c r="B3153" s="29" t="s">
        <v>8225</v>
      </c>
      <c r="C3153" t="s">
        <v>3215</v>
      </c>
      <c r="D3153" t="s">
        <v>3854</v>
      </c>
      <c r="E3153" t="s">
        <v>1736</v>
      </c>
      <c r="F3153" t="s">
        <v>883</v>
      </c>
      <c r="G3153" t="s">
        <v>776</v>
      </c>
      <c r="H3153" t="s">
        <v>54</v>
      </c>
      <c r="I3153" t="s">
        <v>792</v>
      </c>
      <c r="J3153" t="s">
        <v>1736</v>
      </c>
      <c r="K3153" t="s">
        <v>882</v>
      </c>
      <c r="L3153" t="s">
        <v>6828</v>
      </c>
      <c r="M3153" t="s">
        <v>3133</v>
      </c>
      <c r="N3153" t="s">
        <v>10</v>
      </c>
      <c r="O3153" t="s">
        <v>54</v>
      </c>
      <c r="P3153" t="s">
        <v>946</v>
      </c>
      <c r="Q3153" t="s">
        <v>2663</v>
      </c>
      <c r="R3153" t="s">
        <v>881</v>
      </c>
    </row>
    <row r="3154" spans="1:18" x14ac:dyDescent="0.25">
      <c r="A3154" s="28" t="str">
        <f t="shared" si="49"/>
        <v>12169577Coventry Oak Elementary School2441 Huntly PlLexingtonKY40511</v>
      </c>
      <c r="B3154" s="29" t="s">
        <v>8225</v>
      </c>
      <c r="C3154" t="s">
        <v>3215</v>
      </c>
      <c r="D3154" t="s">
        <v>3397</v>
      </c>
      <c r="E3154" t="s">
        <v>1736</v>
      </c>
      <c r="F3154" t="s">
        <v>809</v>
      </c>
      <c r="G3154" t="s">
        <v>776</v>
      </c>
      <c r="H3154" t="s">
        <v>54</v>
      </c>
      <c r="I3154" t="s">
        <v>810</v>
      </c>
      <c r="J3154" t="s">
        <v>1736</v>
      </c>
      <c r="K3154" t="s">
        <v>808</v>
      </c>
      <c r="L3154" t="s">
        <v>6828</v>
      </c>
      <c r="M3154" t="s">
        <v>3133</v>
      </c>
      <c r="N3154" t="s">
        <v>10</v>
      </c>
      <c r="O3154" t="s">
        <v>54</v>
      </c>
      <c r="P3154" t="s">
        <v>946</v>
      </c>
      <c r="Q3154" t="s">
        <v>2663</v>
      </c>
      <c r="R3154" t="s">
        <v>807</v>
      </c>
    </row>
    <row r="3155" spans="1:18" x14ac:dyDescent="0.25">
      <c r="A3155" s="28" t="str">
        <f t="shared" si="49"/>
        <v>00383242Cassidy Elementary School1125 Tates Creek RdLexingtonKY40502</v>
      </c>
      <c r="B3155" s="29" t="s">
        <v>8225</v>
      </c>
      <c r="C3155" t="s">
        <v>3215</v>
      </c>
      <c r="D3155" t="s">
        <v>3353</v>
      </c>
      <c r="E3155" t="s">
        <v>1736</v>
      </c>
      <c r="F3155" t="s">
        <v>802</v>
      </c>
      <c r="G3155" t="s">
        <v>776</v>
      </c>
      <c r="H3155" t="s">
        <v>54</v>
      </c>
      <c r="I3155" t="s">
        <v>785</v>
      </c>
      <c r="J3155" t="s">
        <v>1736</v>
      </c>
      <c r="K3155" t="s">
        <v>801</v>
      </c>
      <c r="L3155" t="s">
        <v>6828</v>
      </c>
      <c r="M3155" t="s">
        <v>3133</v>
      </c>
      <c r="N3155" t="s">
        <v>10</v>
      </c>
      <c r="O3155" t="s">
        <v>54</v>
      </c>
      <c r="P3155" t="s">
        <v>946</v>
      </c>
      <c r="Q3155" t="s">
        <v>2663</v>
      </c>
      <c r="R3155" t="s">
        <v>800</v>
      </c>
    </row>
    <row r="3156" spans="1:18" x14ac:dyDescent="0.25">
      <c r="A3156" s="28" t="str">
        <f t="shared" si="49"/>
        <v>00383242Cassidy Elementary School1125 Tates Creek RdLexingtonKY40502</v>
      </c>
      <c r="B3156" s="29" t="s">
        <v>8225</v>
      </c>
      <c r="C3156" t="s">
        <v>3215</v>
      </c>
      <c r="D3156" t="s">
        <v>3352</v>
      </c>
      <c r="E3156" t="s">
        <v>1736</v>
      </c>
      <c r="F3156" t="s">
        <v>802</v>
      </c>
      <c r="G3156" t="s">
        <v>776</v>
      </c>
      <c r="H3156" t="s">
        <v>54</v>
      </c>
      <c r="I3156" t="s">
        <v>785</v>
      </c>
      <c r="J3156" t="s">
        <v>1736</v>
      </c>
      <c r="K3156" t="s">
        <v>801</v>
      </c>
      <c r="L3156" t="s">
        <v>6828</v>
      </c>
      <c r="M3156" t="s">
        <v>3133</v>
      </c>
      <c r="N3156" t="s">
        <v>10</v>
      </c>
      <c r="O3156" t="s">
        <v>54</v>
      </c>
      <c r="P3156" t="s">
        <v>946</v>
      </c>
      <c r="Q3156" t="s">
        <v>2663</v>
      </c>
      <c r="R3156" t="s">
        <v>800</v>
      </c>
    </row>
    <row r="3157" spans="1:18" x14ac:dyDescent="0.25">
      <c r="A3157" s="28" t="str">
        <f t="shared" si="49"/>
        <v>00383321Breckinridge Elementary School2101 Saint Mathilda DrLexingtonKY40502</v>
      </c>
      <c r="B3157" s="29" t="s">
        <v>8225</v>
      </c>
      <c r="C3157" t="s">
        <v>3215</v>
      </c>
      <c r="D3157" t="s">
        <v>3304</v>
      </c>
      <c r="E3157" t="s">
        <v>1736</v>
      </c>
      <c r="F3157" t="s">
        <v>795</v>
      </c>
      <c r="G3157" t="s">
        <v>776</v>
      </c>
      <c r="H3157" t="s">
        <v>54</v>
      </c>
      <c r="I3157" t="s">
        <v>785</v>
      </c>
      <c r="J3157" t="s">
        <v>1736</v>
      </c>
      <c r="K3157" t="s">
        <v>794</v>
      </c>
      <c r="L3157" t="s">
        <v>6828</v>
      </c>
      <c r="M3157" t="s">
        <v>3133</v>
      </c>
      <c r="N3157" t="s">
        <v>10</v>
      </c>
      <c r="O3157" t="s">
        <v>54</v>
      </c>
      <c r="P3157" t="s">
        <v>946</v>
      </c>
      <c r="Q3157" t="s">
        <v>2663</v>
      </c>
      <c r="R3157" t="s">
        <v>793</v>
      </c>
    </row>
    <row r="3158" spans="1:18" x14ac:dyDescent="0.25">
      <c r="A3158" s="28" t="str">
        <f t="shared" si="49"/>
        <v>00394734Owsley Co School District14 Old Ky 11BoonevilleKY41314</v>
      </c>
      <c r="B3158" s="29" t="s">
        <v>8225</v>
      </c>
      <c r="C3158" t="s">
        <v>3215</v>
      </c>
      <c r="D3158" t="s">
        <v>3687</v>
      </c>
      <c r="E3158" t="s">
        <v>1736</v>
      </c>
      <c r="F3158" t="s">
        <v>3167</v>
      </c>
      <c r="G3158" t="s">
        <v>326</v>
      </c>
      <c r="H3158" t="s">
        <v>54</v>
      </c>
      <c r="I3158" t="s">
        <v>327</v>
      </c>
      <c r="J3158" t="s">
        <v>1736</v>
      </c>
      <c r="K3158" t="s">
        <v>2371</v>
      </c>
      <c r="L3158" t="s">
        <v>6828</v>
      </c>
      <c r="M3158" t="s">
        <v>3133</v>
      </c>
      <c r="N3158" t="s">
        <v>10</v>
      </c>
      <c r="O3158" t="s">
        <v>54</v>
      </c>
      <c r="P3158" t="s">
        <v>946</v>
      </c>
      <c r="Q3158" t="s">
        <v>2663</v>
      </c>
      <c r="R3158" t="s">
        <v>2370</v>
      </c>
    </row>
    <row r="3159" spans="1:18" x14ac:dyDescent="0.25">
      <c r="A3159" s="28" t="str">
        <f t="shared" si="49"/>
        <v>00385757Henderson Co School District1805 2nd StHendersonKY42420</v>
      </c>
      <c r="B3159" s="29" t="s">
        <v>8225</v>
      </c>
      <c r="C3159" t="s">
        <v>3215</v>
      </c>
      <c r="D3159" t="s">
        <v>3508</v>
      </c>
      <c r="E3159" t="s">
        <v>1736</v>
      </c>
      <c r="F3159" t="s">
        <v>3122</v>
      </c>
      <c r="G3159" t="s">
        <v>1269</v>
      </c>
      <c r="H3159" t="s">
        <v>54</v>
      </c>
      <c r="I3159" t="s">
        <v>1270</v>
      </c>
      <c r="J3159" t="s">
        <v>1736</v>
      </c>
      <c r="K3159" t="s">
        <v>1261</v>
      </c>
      <c r="L3159" t="s">
        <v>6828</v>
      </c>
      <c r="M3159" t="s">
        <v>3133</v>
      </c>
      <c r="N3159" t="s">
        <v>10</v>
      </c>
      <c r="O3159" t="s">
        <v>54</v>
      </c>
      <c r="P3159" t="s">
        <v>946</v>
      </c>
      <c r="Q3159" t="s">
        <v>2663</v>
      </c>
      <c r="R3159" t="s">
        <v>1260</v>
      </c>
    </row>
    <row r="3160" spans="1:18" x14ac:dyDescent="0.25">
      <c r="A3160" s="28" t="str">
        <f t="shared" si="49"/>
        <v>00395685Science Hill ES6007 N Highway 27Science HillKY42553</v>
      </c>
      <c r="B3160" s="29" t="s">
        <v>8225</v>
      </c>
      <c r="C3160" t="s">
        <v>3215</v>
      </c>
      <c r="D3160" t="s">
        <v>3745</v>
      </c>
      <c r="E3160" t="s">
        <v>1736</v>
      </c>
      <c r="F3160" t="s">
        <v>2603</v>
      </c>
      <c r="G3160" t="s">
        <v>2604</v>
      </c>
      <c r="H3160" t="s">
        <v>54</v>
      </c>
      <c r="I3160" t="s">
        <v>2605</v>
      </c>
      <c r="J3160" t="s">
        <v>1736</v>
      </c>
      <c r="K3160" t="s">
        <v>5082</v>
      </c>
      <c r="L3160" t="s">
        <v>6828</v>
      </c>
      <c r="M3160" t="s">
        <v>3133</v>
      </c>
      <c r="N3160" t="s">
        <v>10</v>
      </c>
      <c r="O3160" t="s">
        <v>54</v>
      </c>
      <c r="P3160" t="s">
        <v>946</v>
      </c>
      <c r="Q3160" t="s">
        <v>2663</v>
      </c>
      <c r="R3160" t="s">
        <v>2602</v>
      </c>
    </row>
    <row r="3161" spans="1:18" x14ac:dyDescent="0.25">
      <c r="A3161" s="28" t="str">
        <f t="shared" si="49"/>
        <v>00381165Carlisle Co Elementary School4557 State Route 1377BardwellKY42023</v>
      </c>
      <c r="B3161" s="29" t="s">
        <v>8225</v>
      </c>
      <c r="C3161" t="s">
        <v>3215</v>
      </c>
      <c r="D3161" t="s">
        <v>3346</v>
      </c>
      <c r="E3161" t="s">
        <v>1736</v>
      </c>
      <c r="F3161" t="s">
        <v>460</v>
      </c>
      <c r="G3161" t="s">
        <v>461</v>
      </c>
      <c r="H3161" t="s">
        <v>54</v>
      </c>
      <c r="I3161" t="s">
        <v>462</v>
      </c>
      <c r="J3161" t="s">
        <v>1736</v>
      </c>
      <c r="K3161" t="s">
        <v>459</v>
      </c>
      <c r="L3161" t="s">
        <v>6828</v>
      </c>
      <c r="M3161" t="s">
        <v>3133</v>
      </c>
      <c r="N3161" t="s">
        <v>10</v>
      </c>
      <c r="O3161" t="s">
        <v>54</v>
      </c>
      <c r="P3161" t="s">
        <v>946</v>
      </c>
      <c r="Q3161" t="s">
        <v>2663</v>
      </c>
      <c r="R3161" t="s">
        <v>458</v>
      </c>
    </row>
    <row r="3162" spans="1:18" x14ac:dyDescent="0.25">
      <c r="A3162" s="28" t="str">
        <f t="shared" si="49"/>
        <v>11073054Clinton Co Early Childhood Ctr204 King DrAlbanyKY42602</v>
      </c>
      <c r="B3162" s="29" t="s">
        <v>8225</v>
      </c>
      <c r="C3162" t="s">
        <v>3215</v>
      </c>
      <c r="D3162" t="s">
        <v>3386</v>
      </c>
      <c r="E3162" t="s">
        <v>1736</v>
      </c>
      <c r="F3162" t="s">
        <v>591</v>
      </c>
      <c r="G3162" t="s">
        <v>592</v>
      </c>
      <c r="H3162" t="s">
        <v>54</v>
      </c>
      <c r="I3162" t="s">
        <v>593</v>
      </c>
      <c r="J3162" t="s">
        <v>1736</v>
      </c>
      <c r="K3162" t="s">
        <v>590</v>
      </c>
      <c r="L3162" t="s">
        <v>6828</v>
      </c>
      <c r="M3162" t="s">
        <v>3133</v>
      </c>
      <c r="N3162" t="s">
        <v>10</v>
      </c>
      <c r="O3162" t="s">
        <v>54</v>
      </c>
      <c r="P3162" t="s">
        <v>946</v>
      </c>
      <c r="Q3162" t="s">
        <v>2663</v>
      </c>
      <c r="R3162" t="s">
        <v>589</v>
      </c>
    </row>
    <row r="3163" spans="1:18" x14ac:dyDescent="0.25">
      <c r="A3163" s="28" t="str">
        <f t="shared" si="49"/>
        <v>00395817Brodhead Elementary SchoolPo Box 187BrodheadKY40409</v>
      </c>
      <c r="B3163" s="29" t="s">
        <v>8225</v>
      </c>
      <c r="C3163" t="s">
        <v>3215</v>
      </c>
      <c r="D3163" t="s">
        <v>3310</v>
      </c>
      <c r="E3163" t="s">
        <v>1736</v>
      </c>
      <c r="F3163" t="s">
        <v>5047</v>
      </c>
      <c r="G3163" t="s">
        <v>2551</v>
      </c>
      <c r="H3163" t="s">
        <v>54</v>
      </c>
      <c r="I3163" t="s">
        <v>2552</v>
      </c>
      <c r="J3163" t="s">
        <v>1736</v>
      </c>
      <c r="K3163" t="s">
        <v>2550</v>
      </c>
      <c r="L3163" t="s">
        <v>6828</v>
      </c>
      <c r="M3163" t="s">
        <v>3133</v>
      </c>
      <c r="N3163" t="s">
        <v>10</v>
      </c>
      <c r="O3163" t="s">
        <v>54</v>
      </c>
      <c r="P3163" t="s">
        <v>946</v>
      </c>
      <c r="Q3163" t="s">
        <v>2663</v>
      </c>
      <c r="R3163" t="s">
        <v>2549</v>
      </c>
    </row>
    <row r="3164" spans="1:18" x14ac:dyDescent="0.25">
      <c r="A3164" s="28" t="str">
        <f t="shared" si="49"/>
        <v>00385977Hickman Co School District416 N Waterfield DrClintonKY42031</v>
      </c>
      <c r="B3164" s="29" t="s">
        <v>8225</v>
      </c>
      <c r="C3164" t="s">
        <v>3215</v>
      </c>
      <c r="D3164" t="s">
        <v>3512</v>
      </c>
      <c r="E3164" t="s">
        <v>1736</v>
      </c>
      <c r="F3164" t="s">
        <v>3124</v>
      </c>
      <c r="G3164" t="s">
        <v>1310</v>
      </c>
      <c r="H3164" t="s">
        <v>54</v>
      </c>
      <c r="I3164" t="s">
        <v>1311</v>
      </c>
      <c r="J3164" t="s">
        <v>1736</v>
      </c>
      <c r="K3164" t="s">
        <v>1306</v>
      </c>
      <c r="L3164" t="s">
        <v>6828</v>
      </c>
      <c r="M3164" t="s">
        <v>3133</v>
      </c>
      <c r="N3164" t="s">
        <v>10</v>
      </c>
      <c r="O3164" t="s">
        <v>54</v>
      </c>
      <c r="P3164" t="s">
        <v>946</v>
      </c>
      <c r="Q3164" t="s">
        <v>2663</v>
      </c>
      <c r="R3164" t="s">
        <v>1305</v>
      </c>
    </row>
    <row r="3165" spans="1:18" x14ac:dyDescent="0.25">
      <c r="A3165" s="28" t="str">
        <f t="shared" si="49"/>
        <v>00395697Somerset Ind School District305 College StSomersetKY42501</v>
      </c>
      <c r="B3165" s="29" t="s">
        <v>8225</v>
      </c>
      <c r="C3165" t="s">
        <v>3215</v>
      </c>
      <c r="D3165" t="s">
        <v>3756</v>
      </c>
      <c r="E3165" t="s">
        <v>1736</v>
      </c>
      <c r="F3165" t="s">
        <v>3183</v>
      </c>
      <c r="G3165" t="s">
        <v>2520</v>
      </c>
      <c r="H3165" t="s">
        <v>54</v>
      </c>
      <c r="I3165" t="s">
        <v>2532</v>
      </c>
      <c r="J3165" t="s">
        <v>1736</v>
      </c>
      <c r="K3165" t="s">
        <v>2666</v>
      </c>
      <c r="L3165" t="s">
        <v>6828</v>
      </c>
      <c r="M3165" t="s">
        <v>3133</v>
      </c>
      <c r="N3165" t="s">
        <v>10</v>
      </c>
      <c r="O3165" t="s">
        <v>54</v>
      </c>
      <c r="P3165" t="s">
        <v>946</v>
      </c>
      <c r="Q3165" t="s">
        <v>2663</v>
      </c>
      <c r="R3165" t="s">
        <v>2665</v>
      </c>
    </row>
    <row r="3166" spans="1:18" x14ac:dyDescent="0.25">
      <c r="A3166" s="28" t="str">
        <f t="shared" si="49"/>
        <v>00380290Highland-Turner Elem School10355 Highway 30 WBoonevilleKY41314</v>
      </c>
      <c r="B3166" s="29" t="s">
        <v>8225</v>
      </c>
      <c r="C3166" t="s">
        <v>3215</v>
      </c>
      <c r="D3166" t="s">
        <v>3514</v>
      </c>
      <c r="E3166" t="s">
        <v>1736</v>
      </c>
      <c r="F3166" t="s">
        <v>325</v>
      </c>
      <c r="G3166" t="s">
        <v>326</v>
      </c>
      <c r="H3166" t="s">
        <v>54</v>
      </c>
      <c r="I3166" t="s">
        <v>327</v>
      </c>
      <c r="J3166" t="s">
        <v>1736</v>
      </c>
      <c r="K3166" t="s">
        <v>324</v>
      </c>
      <c r="L3166" t="s">
        <v>6828</v>
      </c>
      <c r="M3166" t="s">
        <v>3133</v>
      </c>
      <c r="N3166" t="s">
        <v>10</v>
      </c>
      <c r="O3166" t="s">
        <v>54</v>
      </c>
      <c r="P3166" t="s">
        <v>946</v>
      </c>
      <c r="Q3166" t="s">
        <v>2663</v>
      </c>
      <c r="R3166" t="s">
        <v>323</v>
      </c>
    </row>
    <row r="3167" spans="1:18" x14ac:dyDescent="0.25">
      <c r="A3167" s="28" t="str">
        <f t="shared" si="49"/>
        <v>00380252Sebastian ES244 L B J RdJacksonKY41339</v>
      </c>
      <c r="B3167" s="29" t="s">
        <v>8225</v>
      </c>
      <c r="C3167" t="s">
        <v>3215</v>
      </c>
      <c r="D3167" t="s">
        <v>3568</v>
      </c>
      <c r="E3167" t="s">
        <v>1736</v>
      </c>
      <c r="F3167" t="s">
        <v>4136</v>
      </c>
      <c r="G3167" t="s">
        <v>329</v>
      </c>
      <c r="H3167" t="s">
        <v>54</v>
      </c>
      <c r="I3167" t="s">
        <v>330</v>
      </c>
      <c r="J3167" t="s">
        <v>1736</v>
      </c>
      <c r="K3167" t="s">
        <v>4135</v>
      </c>
      <c r="L3167" t="s">
        <v>6828</v>
      </c>
      <c r="M3167" t="s">
        <v>3133</v>
      </c>
      <c r="N3167" t="s">
        <v>10</v>
      </c>
      <c r="O3167" t="s">
        <v>54</v>
      </c>
      <c r="P3167" t="s">
        <v>946</v>
      </c>
      <c r="Q3167" t="s">
        <v>2663</v>
      </c>
      <c r="R3167" t="s">
        <v>328</v>
      </c>
    </row>
    <row r="3168" spans="1:18" x14ac:dyDescent="0.25">
      <c r="A3168" s="28" t="str">
        <f t="shared" si="49"/>
        <v>00394772Northern Elementary School925 Highway 177 EButlerKY41006</v>
      </c>
      <c r="B3168" s="29" t="s">
        <v>8225</v>
      </c>
      <c r="C3168" t="s">
        <v>3215</v>
      </c>
      <c r="D3168" t="s">
        <v>3666</v>
      </c>
      <c r="E3168" t="s">
        <v>1736</v>
      </c>
      <c r="F3168" t="s">
        <v>2394</v>
      </c>
      <c r="G3168" t="s">
        <v>2395</v>
      </c>
      <c r="H3168" t="s">
        <v>54</v>
      </c>
      <c r="I3168" t="s">
        <v>2396</v>
      </c>
      <c r="J3168" t="s">
        <v>1736</v>
      </c>
      <c r="K3168" t="s">
        <v>851</v>
      </c>
      <c r="L3168" t="s">
        <v>6828</v>
      </c>
      <c r="M3168" t="s">
        <v>3133</v>
      </c>
      <c r="N3168" t="s">
        <v>10</v>
      </c>
      <c r="O3168" t="s">
        <v>54</v>
      </c>
      <c r="P3168" t="s">
        <v>946</v>
      </c>
      <c r="Q3168" t="s">
        <v>2663</v>
      </c>
      <c r="R3168" t="s">
        <v>2393</v>
      </c>
    </row>
    <row r="3169" spans="1:18" x14ac:dyDescent="0.25">
      <c r="A3169" s="28" t="str">
        <f t="shared" si="49"/>
        <v>00392968Kingston Elementary School2845 Battlefield Memorial HwyBereaKY40403</v>
      </c>
      <c r="B3169" s="29" t="s">
        <v>8225</v>
      </c>
      <c r="C3169" t="s">
        <v>3215</v>
      </c>
      <c r="D3169" t="s">
        <v>3559</v>
      </c>
      <c r="E3169" t="s">
        <v>1736</v>
      </c>
      <c r="F3169" t="s">
        <v>1996</v>
      </c>
      <c r="G3169" t="s">
        <v>207</v>
      </c>
      <c r="H3169" t="s">
        <v>54</v>
      </c>
      <c r="I3169" t="s">
        <v>208</v>
      </c>
      <c r="J3169" t="s">
        <v>1736</v>
      </c>
      <c r="K3169" t="s">
        <v>1995</v>
      </c>
      <c r="L3169" t="s">
        <v>6828</v>
      </c>
      <c r="M3169" t="s">
        <v>3133</v>
      </c>
      <c r="N3169" t="s">
        <v>10</v>
      </c>
      <c r="O3169" t="s">
        <v>54</v>
      </c>
      <c r="P3169" t="s">
        <v>946</v>
      </c>
      <c r="Q3169" t="s">
        <v>2663</v>
      </c>
      <c r="R3169" t="s">
        <v>1994</v>
      </c>
    </row>
    <row r="3170" spans="1:18" x14ac:dyDescent="0.25">
      <c r="A3170" s="28" t="str">
        <f t="shared" si="49"/>
        <v>00393144Salyersville Grade School608 Hornet DrSalyersvilleKY41465</v>
      </c>
      <c r="B3170" s="29" t="s">
        <v>8225</v>
      </c>
      <c r="C3170" t="s">
        <v>3215</v>
      </c>
      <c r="D3170" t="s">
        <v>3735</v>
      </c>
      <c r="E3170" t="s">
        <v>1736</v>
      </c>
      <c r="F3170" t="s">
        <v>2018</v>
      </c>
      <c r="G3170" t="s">
        <v>2014</v>
      </c>
      <c r="H3170" t="s">
        <v>54</v>
      </c>
      <c r="I3170" t="s">
        <v>2015</v>
      </c>
      <c r="J3170" t="s">
        <v>1736</v>
      </c>
      <c r="K3170" t="s">
        <v>2017</v>
      </c>
      <c r="L3170" t="s">
        <v>6828</v>
      </c>
      <c r="M3170" t="s">
        <v>3133</v>
      </c>
      <c r="N3170" t="s">
        <v>10</v>
      </c>
      <c r="O3170" t="s">
        <v>54</v>
      </c>
      <c r="P3170" t="s">
        <v>946</v>
      </c>
      <c r="Q3170" t="s">
        <v>2663</v>
      </c>
      <c r="R3170" t="s">
        <v>2016</v>
      </c>
    </row>
    <row r="3171" spans="1:18" x14ac:dyDescent="0.25">
      <c r="A3171" s="28" t="str">
        <f t="shared" si="49"/>
        <v>04449941Ezra Sparrow Early Chldhd Ctr1154 Bypass NLawrenceburgKY40342</v>
      </c>
      <c r="B3171" s="29" t="s">
        <v>8225</v>
      </c>
      <c r="C3171" t="s">
        <v>3215</v>
      </c>
      <c r="D3171" t="s">
        <v>3458</v>
      </c>
      <c r="E3171" t="s">
        <v>1736</v>
      </c>
      <c r="F3171" t="s">
        <v>74</v>
      </c>
      <c r="G3171" t="s">
        <v>75</v>
      </c>
      <c r="H3171" t="s">
        <v>54</v>
      </c>
      <c r="I3171" t="s">
        <v>76</v>
      </c>
      <c r="J3171" t="s">
        <v>1736</v>
      </c>
      <c r="K3171" t="s">
        <v>73</v>
      </c>
      <c r="L3171" t="s">
        <v>6828</v>
      </c>
      <c r="M3171" t="s">
        <v>3133</v>
      </c>
      <c r="N3171" t="s">
        <v>10</v>
      </c>
      <c r="O3171" t="s">
        <v>54</v>
      </c>
      <c r="P3171" t="s">
        <v>946</v>
      </c>
      <c r="Q3171" t="s">
        <v>2663</v>
      </c>
      <c r="R3171" t="s">
        <v>72</v>
      </c>
    </row>
    <row r="3172" spans="1:18" x14ac:dyDescent="0.25">
      <c r="A3172" s="28" t="str">
        <f t="shared" si="49"/>
        <v>00391811Letcher Co Public School Dist224 Parks StWhitesburgKY41858</v>
      </c>
      <c r="B3172" s="29" t="s">
        <v>8225</v>
      </c>
      <c r="C3172" t="s">
        <v>3215</v>
      </c>
      <c r="D3172" t="s">
        <v>3581</v>
      </c>
      <c r="E3172" t="s">
        <v>1736</v>
      </c>
      <c r="F3172" t="s">
        <v>3138</v>
      </c>
      <c r="G3172" t="s">
        <v>1889</v>
      </c>
      <c r="H3172" t="s">
        <v>54</v>
      </c>
      <c r="I3172" t="s">
        <v>1890</v>
      </c>
      <c r="J3172" t="s">
        <v>1736</v>
      </c>
      <c r="K3172" t="s">
        <v>1881</v>
      </c>
      <c r="L3172" t="s">
        <v>6828</v>
      </c>
      <c r="M3172" t="s">
        <v>3133</v>
      </c>
      <c r="N3172" t="s">
        <v>10</v>
      </c>
      <c r="O3172" t="s">
        <v>54</v>
      </c>
      <c r="P3172" t="s">
        <v>946</v>
      </c>
      <c r="Q3172" t="s">
        <v>2663</v>
      </c>
      <c r="R3172" t="s">
        <v>1880</v>
      </c>
    </row>
    <row r="3173" spans="1:18" x14ac:dyDescent="0.25">
      <c r="A3173" s="28" t="str">
        <f t="shared" si="49"/>
        <v>00394851Roy G Eversole ES601 Broadway StHazardKY41701</v>
      </c>
      <c r="B3173" s="29" t="s">
        <v>8225</v>
      </c>
      <c r="C3173" t="s">
        <v>3215</v>
      </c>
      <c r="D3173" t="s">
        <v>3729</v>
      </c>
      <c r="E3173" t="s">
        <v>1736</v>
      </c>
      <c r="F3173" t="s">
        <v>1257</v>
      </c>
      <c r="G3173" t="s">
        <v>1258</v>
      </c>
      <c r="H3173" t="s">
        <v>54</v>
      </c>
      <c r="I3173" t="s">
        <v>1259</v>
      </c>
      <c r="J3173" t="s">
        <v>1736</v>
      </c>
      <c r="K3173" t="s">
        <v>4395</v>
      </c>
      <c r="L3173" t="s">
        <v>6828</v>
      </c>
      <c r="M3173" t="s">
        <v>3133</v>
      </c>
      <c r="N3173" t="s">
        <v>10</v>
      </c>
      <c r="O3173" t="s">
        <v>54</v>
      </c>
      <c r="P3173" t="s">
        <v>946</v>
      </c>
      <c r="Q3173" t="s">
        <v>2663</v>
      </c>
      <c r="R3173" t="s">
        <v>1256</v>
      </c>
    </row>
    <row r="3174" spans="1:18" x14ac:dyDescent="0.25">
      <c r="A3174" s="28" t="str">
        <f t="shared" si="49"/>
        <v>00386244West Broadway ES127 W Broadway StMadisonvilleKY42431</v>
      </c>
      <c r="B3174" s="29" t="s">
        <v>8225</v>
      </c>
      <c r="C3174" t="s">
        <v>3215</v>
      </c>
      <c r="D3174" t="s">
        <v>3835</v>
      </c>
      <c r="E3174" t="s">
        <v>1736</v>
      </c>
      <c r="F3174" t="s">
        <v>1340</v>
      </c>
      <c r="G3174" t="s">
        <v>1322</v>
      </c>
      <c r="H3174" t="s">
        <v>54</v>
      </c>
      <c r="I3174" t="s">
        <v>1323</v>
      </c>
      <c r="J3174" t="s">
        <v>1736</v>
      </c>
      <c r="K3174" t="s">
        <v>4405</v>
      </c>
      <c r="L3174" t="s">
        <v>6828</v>
      </c>
      <c r="M3174" t="s">
        <v>3133</v>
      </c>
      <c r="N3174" t="s">
        <v>10</v>
      </c>
      <c r="O3174" t="s">
        <v>54</v>
      </c>
      <c r="P3174" t="s">
        <v>946</v>
      </c>
      <c r="Q3174" t="s">
        <v>2663</v>
      </c>
      <c r="R3174" t="s">
        <v>1339</v>
      </c>
    </row>
    <row r="3175" spans="1:18" x14ac:dyDescent="0.25">
      <c r="A3175" s="28" t="str">
        <f t="shared" si="49"/>
        <v>00379241Right Fork School Center5296 Highway 221Stoney ForkKY40988</v>
      </c>
      <c r="B3175" s="29" t="s">
        <v>8225</v>
      </c>
      <c r="C3175" t="s">
        <v>3215</v>
      </c>
      <c r="D3175" t="s">
        <v>3710</v>
      </c>
      <c r="E3175" t="s">
        <v>1736</v>
      </c>
      <c r="F3175" t="s">
        <v>188</v>
      </c>
      <c r="G3175" t="s">
        <v>189</v>
      </c>
      <c r="H3175" t="s">
        <v>54</v>
      </c>
      <c r="I3175" t="s">
        <v>190</v>
      </c>
      <c r="J3175" t="s">
        <v>1736</v>
      </c>
      <c r="K3175" t="s">
        <v>187</v>
      </c>
      <c r="L3175" t="s">
        <v>6828</v>
      </c>
      <c r="M3175" t="s">
        <v>3133</v>
      </c>
      <c r="N3175" t="s">
        <v>10</v>
      </c>
      <c r="O3175" t="s">
        <v>54</v>
      </c>
      <c r="P3175" t="s">
        <v>946</v>
      </c>
      <c r="Q3175" t="s">
        <v>2663</v>
      </c>
      <c r="R3175" t="s">
        <v>186</v>
      </c>
    </row>
    <row r="3176" spans="1:18" x14ac:dyDescent="0.25">
      <c r="A3176" s="28" t="str">
        <f t="shared" si="49"/>
        <v>00379203Lone Jack School CenterPo Box 98FourmileKY40939</v>
      </c>
      <c r="B3176" s="29" t="s">
        <v>8225</v>
      </c>
      <c r="C3176" t="s">
        <v>3215</v>
      </c>
      <c r="D3176" t="s">
        <v>3594</v>
      </c>
      <c r="E3176" t="s">
        <v>1736</v>
      </c>
      <c r="F3176" t="s">
        <v>4110</v>
      </c>
      <c r="G3176" t="s">
        <v>181</v>
      </c>
      <c r="H3176" t="s">
        <v>54</v>
      </c>
      <c r="I3176" t="s">
        <v>182</v>
      </c>
      <c r="J3176" t="s">
        <v>1736</v>
      </c>
      <c r="K3176" t="s">
        <v>180</v>
      </c>
      <c r="L3176" t="s">
        <v>6828</v>
      </c>
      <c r="M3176" t="s">
        <v>3133</v>
      </c>
      <c r="N3176" t="s">
        <v>10</v>
      </c>
      <c r="O3176" t="s">
        <v>54</v>
      </c>
      <c r="P3176" t="s">
        <v>946</v>
      </c>
      <c r="Q3176" t="s">
        <v>2663</v>
      </c>
      <c r="R3176" t="s">
        <v>179</v>
      </c>
    </row>
    <row r="3177" spans="1:18" x14ac:dyDescent="0.25">
      <c r="A3177" s="28" t="str">
        <f t="shared" si="49"/>
        <v>03251947Bell Central ES9821 Us Highway 25 EPinevilleKY40977</v>
      </c>
      <c r="B3177" s="29" t="s">
        <v>8225</v>
      </c>
      <c r="C3177" t="s">
        <v>3215</v>
      </c>
      <c r="D3177" t="s">
        <v>3259</v>
      </c>
      <c r="E3177" t="s">
        <v>1736</v>
      </c>
      <c r="F3177" t="s">
        <v>172</v>
      </c>
      <c r="G3177" t="s">
        <v>173</v>
      </c>
      <c r="H3177" t="s">
        <v>54</v>
      </c>
      <c r="I3177" t="s">
        <v>174</v>
      </c>
      <c r="J3177" t="s">
        <v>1736</v>
      </c>
      <c r="K3177" t="s">
        <v>4111</v>
      </c>
      <c r="L3177" t="s">
        <v>6828</v>
      </c>
      <c r="M3177" t="s">
        <v>3133</v>
      </c>
      <c r="N3177" t="s">
        <v>10</v>
      </c>
      <c r="O3177" t="s">
        <v>54</v>
      </c>
      <c r="P3177" t="s">
        <v>946</v>
      </c>
      <c r="Q3177" t="s">
        <v>2663</v>
      </c>
      <c r="R3177" t="s">
        <v>171</v>
      </c>
    </row>
    <row r="3178" spans="1:18" x14ac:dyDescent="0.25">
      <c r="A3178" s="28" t="str">
        <f t="shared" si="49"/>
        <v>00391316East Bernstadt ESPo Box 128E BernstadtKY40729</v>
      </c>
      <c r="B3178" s="29" t="s">
        <v>8225</v>
      </c>
      <c r="C3178" t="s">
        <v>3215</v>
      </c>
      <c r="D3178" t="s">
        <v>3436</v>
      </c>
      <c r="E3178" t="s">
        <v>1736</v>
      </c>
      <c r="F3178" t="s">
        <v>4199</v>
      </c>
      <c r="G3178" t="s">
        <v>710</v>
      </c>
      <c r="H3178" t="s">
        <v>54</v>
      </c>
      <c r="I3178" t="s">
        <v>711</v>
      </c>
      <c r="J3178" t="s">
        <v>1736</v>
      </c>
      <c r="K3178" t="s">
        <v>4198</v>
      </c>
      <c r="L3178" t="s">
        <v>6828</v>
      </c>
      <c r="M3178" t="s">
        <v>3133</v>
      </c>
      <c r="N3178" t="s">
        <v>10</v>
      </c>
      <c r="O3178" t="s">
        <v>54</v>
      </c>
      <c r="P3178" t="s">
        <v>946</v>
      </c>
      <c r="Q3178" t="s">
        <v>2663</v>
      </c>
      <c r="R3178" t="s">
        <v>709</v>
      </c>
    </row>
    <row r="3179" spans="1:18" x14ac:dyDescent="0.25">
      <c r="A3179" s="28" t="str">
        <f t="shared" si="49"/>
        <v>00396952Warren ES1846 Loop StBowling GreenKY42101</v>
      </c>
      <c r="B3179" s="29" t="s">
        <v>8225</v>
      </c>
      <c r="C3179" t="s">
        <v>3215</v>
      </c>
      <c r="D3179" t="s">
        <v>3829</v>
      </c>
      <c r="E3179" t="s">
        <v>1736</v>
      </c>
      <c r="F3179" t="s">
        <v>2784</v>
      </c>
      <c r="G3179" t="s">
        <v>267</v>
      </c>
      <c r="H3179" t="s">
        <v>54</v>
      </c>
      <c r="I3179" t="s">
        <v>268</v>
      </c>
      <c r="J3179" t="s">
        <v>1736</v>
      </c>
      <c r="K3179" t="s">
        <v>3830</v>
      </c>
      <c r="L3179" t="s">
        <v>6828</v>
      </c>
      <c r="M3179" t="s">
        <v>3133</v>
      </c>
      <c r="N3179" t="s">
        <v>10</v>
      </c>
      <c r="O3179" t="s">
        <v>54</v>
      </c>
      <c r="P3179" t="s">
        <v>946</v>
      </c>
      <c r="Q3179" t="s">
        <v>2663</v>
      </c>
      <c r="R3179" t="s">
        <v>2783</v>
      </c>
    </row>
    <row r="3180" spans="1:18" x14ac:dyDescent="0.25">
      <c r="A3180" s="28" t="str">
        <f t="shared" si="49"/>
        <v>00396902Oakland Elementary School2494 Church StOaklandKY42159</v>
      </c>
      <c r="B3180" s="29" t="s">
        <v>8225</v>
      </c>
      <c r="C3180" t="s">
        <v>3215</v>
      </c>
      <c r="D3180" t="s">
        <v>3676</v>
      </c>
      <c r="E3180" t="s">
        <v>1736</v>
      </c>
      <c r="F3180" t="s">
        <v>2768</v>
      </c>
      <c r="G3180" t="s">
        <v>2769</v>
      </c>
      <c r="H3180" t="s">
        <v>54</v>
      </c>
      <c r="I3180" t="s">
        <v>2770</v>
      </c>
      <c r="J3180" t="s">
        <v>1736</v>
      </c>
      <c r="K3180" t="s">
        <v>2767</v>
      </c>
      <c r="L3180" t="s">
        <v>6828</v>
      </c>
      <c r="M3180" t="s">
        <v>3133</v>
      </c>
      <c r="N3180" t="s">
        <v>10</v>
      </c>
      <c r="O3180" t="s">
        <v>54</v>
      </c>
      <c r="P3180" t="s">
        <v>946</v>
      </c>
      <c r="Q3180" t="s">
        <v>2663</v>
      </c>
      <c r="R3180" t="s">
        <v>2766</v>
      </c>
    </row>
    <row r="3181" spans="1:18" x14ac:dyDescent="0.25">
      <c r="A3181" s="28" t="str">
        <f t="shared" si="49"/>
        <v>04362836Lost River Elementary School450 Modern WayBowling GreenKY42101</v>
      </c>
      <c r="B3181" s="29" t="s">
        <v>8225</v>
      </c>
      <c r="C3181" t="s">
        <v>3215</v>
      </c>
      <c r="D3181" t="s">
        <v>3596</v>
      </c>
      <c r="E3181" t="s">
        <v>1736</v>
      </c>
      <c r="F3181" t="s">
        <v>2762</v>
      </c>
      <c r="G3181" t="s">
        <v>267</v>
      </c>
      <c r="H3181" t="s">
        <v>54</v>
      </c>
      <c r="I3181" t="s">
        <v>268</v>
      </c>
      <c r="J3181" t="s">
        <v>1736</v>
      </c>
      <c r="K3181" t="s">
        <v>2761</v>
      </c>
      <c r="L3181" t="s">
        <v>6828</v>
      </c>
      <c r="M3181" t="s">
        <v>3133</v>
      </c>
      <c r="N3181" t="s">
        <v>10</v>
      </c>
      <c r="O3181" t="s">
        <v>54</v>
      </c>
      <c r="P3181" t="s">
        <v>946</v>
      </c>
      <c r="Q3181" t="s">
        <v>2663</v>
      </c>
      <c r="R3181" t="s">
        <v>2760</v>
      </c>
    </row>
    <row r="3182" spans="1:18" x14ac:dyDescent="0.25">
      <c r="A3182" s="28" t="str">
        <f t="shared" si="49"/>
        <v>04942383Briarwood Elementary School265 Lovers LnBowling GreenKY42103</v>
      </c>
      <c r="B3182" s="29" t="s">
        <v>8225</v>
      </c>
      <c r="C3182" t="s">
        <v>3215</v>
      </c>
      <c r="D3182" t="s">
        <v>3307</v>
      </c>
      <c r="E3182" t="s">
        <v>1736</v>
      </c>
      <c r="F3182" t="s">
        <v>2750</v>
      </c>
      <c r="G3182" t="s">
        <v>267</v>
      </c>
      <c r="H3182" t="s">
        <v>54</v>
      </c>
      <c r="I3182" t="s">
        <v>275</v>
      </c>
      <c r="J3182" t="s">
        <v>1736</v>
      </c>
      <c r="K3182" t="s">
        <v>2749</v>
      </c>
      <c r="L3182" t="s">
        <v>6828</v>
      </c>
      <c r="M3182" t="s">
        <v>3133</v>
      </c>
      <c r="N3182" t="s">
        <v>10</v>
      </c>
      <c r="O3182" t="s">
        <v>54</v>
      </c>
      <c r="P3182" t="s">
        <v>946</v>
      </c>
      <c r="Q3182" t="s">
        <v>2663</v>
      </c>
      <c r="R3182" t="s">
        <v>2748</v>
      </c>
    </row>
    <row r="3183" spans="1:18" x14ac:dyDescent="0.25">
      <c r="A3183" s="28" t="str">
        <f t="shared" si="49"/>
        <v>00391536Fallsburg Elementary School6869 N Highway 3LouisaKY41230</v>
      </c>
      <c r="B3183" s="29" t="s">
        <v>8225</v>
      </c>
      <c r="C3183" t="s">
        <v>3215</v>
      </c>
      <c r="D3183" t="s">
        <v>3460</v>
      </c>
      <c r="E3183" t="s">
        <v>1736</v>
      </c>
      <c r="F3183" t="s">
        <v>1849</v>
      </c>
      <c r="G3183" t="s">
        <v>1850</v>
      </c>
      <c r="H3183" t="s">
        <v>54</v>
      </c>
      <c r="I3183" t="s">
        <v>1851</v>
      </c>
      <c r="J3183" t="s">
        <v>1736</v>
      </c>
      <c r="K3183" t="s">
        <v>1848</v>
      </c>
      <c r="L3183" t="s">
        <v>6828</v>
      </c>
      <c r="M3183" t="s">
        <v>3133</v>
      </c>
      <c r="N3183" t="s">
        <v>10</v>
      </c>
      <c r="O3183" t="s">
        <v>54</v>
      </c>
      <c r="P3183" t="s">
        <v>946</v>
      </c>
      <c r="Q3183" t="s">
        <v>2663</v>
      </c>
      <c r="R3183" t="s">
        <v>1847</v>
      </c>
    </row>
    <row r="3184" spans="1:18" x14ac:dyDescent="0.25">
      <c r="A3184" s="28" t="str">
        <f t="shared" si="49"/>
        <v>00391536Fallsburg Elementary School6869 N Highway 3LouisaKY41230</v>
      </c>
      <c r="B3184" s="29" t="s">
        <v>8225</v>
      </c>
      <c r="C3184" t="s">
        <v>3215</v>
      </c>
      <c r="D3184" t="s">
        <v>3461</v>
      </c>
      <c r="E3184" t="s">
        <v>1736</v>
      </c>
      <c r="F3184" t="s">
        <v>1849</v>
      </c>
      <c r="G3184" t="s">
        <v>1850</v>
      </c>
      <c r="H3184" t="s">
        <v>54</v>
      </c>
      <c r="I3184" t="s">
        <v>1851</v>
      </c>
      <c r="J3184" t="s">
        <v>1736</v>
      </c>
      <c r="K3184" t="s">
        <v>1848</v>
      </c>
      <c r="L3184" t="s">
        <v>6828</v>
      </c>
      <c r="M3184" t="s">
        <v>3133</v>
      </c>
      <c r="N3184" t="s">
        <v>10</v>
      </c>
      <c r="O3184" t="s">
        <v>54</v>
      </c>
      <c r="P3184" t="s">
        <v>946</v>
      </c>
      <c r="Q3184" t="s">
        <v>2663</v>
      </c>
      <c r="R3184" t="s">
        <v>1847</v>
      </c>
    </row>
    <row r="3185" spans="1:18" x14ac:dyDescent="0.25">
      <c r="A3185" s="28" t="str">
        <f t="shared" si="49"/>
        <v>00391512Blaine Elementary School600 Highway 2562BlaineKY41124</v>
      </c>
      <c r="B3185" s="29" t="s">
        <v>8225</v>
      </c>
      <c r="C3185" t="s">
        <v>3215</v>
      </c>
      <c r="D3185" t="s">
        <v>3283</v>
      </c>
      <c r="E3185" t="s">
        <v>1736</v>
      </c>
      <c r="F3185" t="s">
        <v>1844</v>
      </c>
      <c r="G3185" t="s">
        <v>1845</v>
      </c>
      <c r="H3185" t="s">
        <v>54</v>
      </c>
      <c r="I3185" t="s">
        <v>1846</v>
      </c>
      <c r="J3185" t="s">
        <v>1736</v>
      </c>
      <c r="K3185" t="s">
        <v>1843</v>
      </c>
      <c r="L3185" t="s">
        <v>6828</v>
      </c>
      <c r="M3185" t="s">
        <v>3133</v>
      </c>
      <c r="N3185" t="s">
        <v>10</v>
      </c>
      <c r="O3185" t="s">
        <v>54</v>
      </c>
      <c r="P3185" t="s">
        <v>946</v>
      </c>
      <c r="Q3185" t="s">
        <v>2663</v>
      </c>
      <c r="R3185" t="s">
        <v>1842</v>
      </c>
    </row>
    <row r="3186" spans="1:18" x14ac:dyDescent="0.25">
      <c r="A3186" s="28" t="str">
        <f t="shared" si="49"/>
        <v>00384210Camp Dick Robinson Elem School279 N Camp Dick RdLancasterKY40444</v>
      </c>
      <c r="B3186" s="29" t="s">
        <v>8225</v>
      </c>
      <c r="C3186" t="s">
        <v>3215</v>
      </c>
      <c r="D3186" t="s">
        <v>3336</v>
      </c>
      <c r="E3186" t="s">
        <v>1736</v>
      </c>
      <c r="F3186" t="s">
        <v>1019</v>
      </c>
      <c r="G3186" t="s">
        <v>1020</v>
      </c>
      <c r="H3186" t="s">
        <v>54</v>
      </c>
      <c r="I3186" t="s">
        <v>1021</v>
      </c>
      <c r="J3186" t="s">
        <v>1736</v>
      </c>
      <c r="K3186" t="s">
        <v>1018</v>
      </c>
      <c r="L3186" t="s">
        <v>6828</v>
      </c>
      <c r="M3186" t="s">
        <v>3133</v>
      </c>
      <c r="N3186" t="s">
        <v>10</v>
      </c>
      <c r="O3186" t="s">
        <v>54</v>
      </c>
      <c r="P3186" t="s">
        <v>946</v>
      </c>
      <c r="Q3186" t="s">
        <v>2663</v>
      </c>
      <c r="R3186" t="s">
        <v>1017</v>
      </c>
    </row>
    <row r="3187" spans="1:18" x14ac:dyDescent="0.25">
      <c r="A3187" s="28" t="str">
        <f t="shared" si="49"/>
        <v>01485881Sedalia ES5252 State Route 97MayfieldKY42066</v>
      </c>
      <c r="B3187" s="29" t="s">
        <v>8225</v>
      </c>
      <c r="C3187" t="s">
        <v>3215</v>
      </c>
      <c r="D3187" t="s">
        <v>3747</v>
      </c>
      <c r="E3187" t="s">
        <v>1736</v>
      </c>
      <c r="F3187" t="s">
        <v>1074</v>
      </c>
      <c r="G3187" t="s">
        <v>1058</v>
      </c>
      <c r="H3187" t="s">
        <v>54</v>
      </c>
      <c r="I3187" t="s">
        <v>1059</v>
      </c>
      <c r="J3187" t="s">
        <v>1736</v>
      </c>
      <c r="K3187" t="s">
        <v>4293</v>
      </c>
      <c r="L3187" t="s">
        <v>6828</v>
      </c>
      <c r="M3187" t="s">
        <v>3133</v>
      </c>
      <c r="N3187" t="s">
        <v>10</v>
      </c>
      <c r="O3187" t="s">
        <v>54</v>
      </c>
      <c r="P3187" t="s">
        <v>946</v>
      </c>
      <c r="Q3187" t="s">
        <v>2663</v>
      </c>
      <c r="R3187" t="s">
        <v>1073</v>
      </c>
    </row>
    <row r="3188" spans="1:18" x14ac:dyDescent="0.25">
      <c r="A3188" s="28" t="str">
        <f t="shared" si="49"/>
        <v>01485879Lowes Elementary School6775 State Route 440HickoryKY42051</v>
      </c>
      <c r="B3188" s="29" t="s">
        <v>8225</v>
      </c>
      <c r="C3188" t="s">
        <v>3215</v>
      </c>
      <c r="D3188" t="s">
        <v>3599</v>
      </c>
      <c r="E3188" t="s">
        <v>1736</v>
      </c>
      <c r="F3188" t="s">
        <v>1070</v>
      </c>
      <c r="G3188" t="s">
        <v>1071</v>
      </c>
      <c r="H3188" t="s">
        <v>54</v>
      </c>
      <c r="I3188" t="s">
        <v>1072</v>
      </c>
      <c r="J3188" t="s">
        <v>1736</v>
      </c>
      <c r="K3188" t="s">
        <v>1069</v>
      </c>
      <c r="L3188" t="s">
        <v>6828</v>
      </c>
      <c r="M3188" t="s">
        <v>3133</v>
      </c>
      <c r="N3188" t="s">
        <v>10</v>
      </c>
      <c r="O3188" t="s">
        <v>54</v>
      </c>
      <c r="P3188" t="s">
        <v>946</v>
      </c>
      <c r="Q3188" t="s">
        <v>2663</v>
      </c>
      <c r="R3188" t="s">
        <v>1068</v>
      </c>
    </row>
    <row r="3189" spans="1:18" x14ac:dyDescent="0.25">
      <c r="A3189" s="28" t="str">
        <f t="shared" si="49"/>
        <v>00380915Grants Lick ES944 Clay Ridge RdAlexandriaKY41001</v>
      </c>
      <c r="B3189" s="29" t="s">
        <v>8225</v>
      </c>
      <c r="C3189" t="s">
        <v>3215</v>
      </c>
      <c r="D3189" t="s">
        <v>3494</v>
      </c>
      <c r="E3189" t="s">
        <v>1736</v>
      </c>
      <c r="F3189" t="s">
        <v>4165</v>
      </c>
      <c r="G3189" t="s">
        <v>439</v>
      </c>
      <c r="H3189" t="s">
        <v>54</v>
      </c>
      <c r="I3189" t="s">
        <v>440</v>
      </c>
      <c r="J3189" t="s">
        <v>1736</v>
      </c>
      <c r="K3189" t="s">
        <v>4164</v>
      </c>
      <c r="L3189" t="s">
        <v>6828</v>
      </c>
      <c r="M3189" t="s">
        <v>3133</v>
      </c>
      <c r="N3189" t="s">
        <v>10</v>
      </c>
      <c r="O3189" t="s">
        <v>54</v>
      </c>
      <c r="P3189" t="s">
        <v>946</v>
      </c>
      <c r="Q3189" t="s">
        <v>2663</v>
      </c>
      <c r="R3189" t="s">
        <v>447</v>
      </c>
    </row>
    <row r="3190" spans="1:18" x14ac:dyDescent="0.25">
      <c r="A3190" s="28" t="str">
        <f t="shared" si="49"/>
        <v>01485867Farmington Elementary School7730 State Route 121 SMayfieldKY42066</v>
      </c>
      <c r="B3190" s="29" t="s">
        <v>8225</v>
      </c>
      <c r="C3190" t="s">
        <v>3215</v>
      </c>
      <c r="D3190" t="s">
        <v>3469</v>
      </c>
      <c r="E3190" t="s">
        <v>1736</v>
      </c>
      <c r="F3190" t="s">
        <v>1067</v>
      </c>
      <c r="G3190" t="s">
        <v>1058</v>
      </c>
      <c r="H3190" t="s">
        <v>54</v>
      </c>
      <c r="I3190" t="s">
        <v>1059</v>
      </c>
      <c r="J3190" t="s">
        <v>1736</v>
      </c>
      <c r="K3190" t="s">
        <v>1066</v>
      </c>
      <c r="L3190" t="s">
        <v>6828</v>
      </c>
      <c r="M3190" t="s">
        <v>3133</v>
      </c>
      <c r="N3190" t="s">
        <v>10</v>
      </c>
      <c r="O3190" t="s">
        <v>54</v>
      </c>
      <c r="P3190" t="s">
        <v>946</v>
      </c>
      <c r="Q3190" t="s">
        <v>2663</v>
      </c>
      <c r="R3190" t="s">
        <v>1065</v>
      </c>
    </row>
    <row r="3191" spans="1:18" x14ac:dyDescent="0.25">
      <c r="A3191" s="28" t="str">
        <f t="shared" si="49"/>
        <v>01485867Farmington Elementary School7730 State Route 121 SMayfieldKY42066</v>
      </c>
      <c r="B3191" s="29" t="s">
        <v>8225</v>
      </c>
      <c r="C3191" t="s">
        <v>3215</v>
      </c>
      <c r="D3191" t="s">
        <v>3470</v>
      </c>
      <c r="E3191" t="s">
        <v>1736</v>
      </c>
      <c r="F3191" t="s">
        <v>1067</v>
      </c>
      <c r="G3191" t="s">
        <v>1058</v>
      </c>
      <c r="H3191" t="s">
        <v>54</v>
      </c>
      <c r="I3191" t="s">
        <v>1059</v>
      </c>
      <c r="J3191" t="s">
        <v>1736</v>
      </c>
      <c r="K3191" t="s">
        <v>1066</v>
      </c>
      <c r="L3191" t="s">
        <v>6828</v>
      </c>
      <c r="M3191" t="s">
        <v>3133</v>
      </c>
      <c r="N3191" t="s">
        <v>10</v>
      </c>
      <c r="O3191" t="s">
        <v>54</v>
      </c>
      <c r="P3191" t="s">
        <v>946</v>
      </c>
      <c r="Q3191" t="s">
        <v>2663</v>
      </c>
      <c r="R3191" t="s">
        <v>1065</v>
      </c>
    </row>
    <row r="3192" spans="1:18" x14ac:dyDescent="0.25">
      <c r="A3192" s="28" t="str">
        <f t="shared" si="49"/>
        <v>12232655West Perry ES72 Miss Edna LnHazardKY41701</v>
      </c>
      <c r="B3192" s="29" t="s">
        <v>8225</v>
      </c>
      <c r="C3192" t="s">
        <v>3215</v>
      </c>
      <c r="D3192" t="s">
        <v>3837</v>
      </c>
      <c r="E3192" t="s">
        <v>1736</v>
      </c>
      <c r="F3192" t="s">
        <v>2425</v>
      </c>
      <c r="G3192" t="s">
        <v>1258</v>
      </c>
      <c r="H3192" t="s">
        <v>54</v>
      </c>
      <c r="I3192" t="s">
        <v>1259</v>
      </c>
      <c r="J3192" t="s">
        <v>1736</v>
      </c>
      <c r="K3192" t="s">
        <v>4979</v>
      </c>
      <c r="L3192" t="s">
        <v>6828</v>
      </c>
      <c r="M3192" t="s">
        <v>3133</v>
      </c>
      <c r="N3192" t="s">
        <v>10</v>
      </c>
      <c r="O3192" t="s">
        <v>54</v>
      </c>
      <c r="P3192" t="s">
        <v>946</v>
      </c>
      <c r="Q3192" t="s">
        <v>2663</v>
      </c>
      <c r="R3192" t="s">
        <v>2424</v>
      </c>
    </row>
    <row r="3193" spans="1:18" x14ac:dyDescent="0.25">
      <c r="A3193" s="28" t="str">
        <f t="shared" si="49"/>
        <v>00395001Robert W Combs ESPo Box 100HappyKY41746</v>
      </c>
      <c r="B3193" s="29" t="s">
        <v>8225</v>
      </c>
      <c r="C3193" t="s">
        <v>3215</v>
      </c>
      <c r="D3193" t="s">
        <v>3711</v>
      </c>
      <c r="E3193" t="s">
        <v>1736</v>
      </c>
      <c r="F3193" t="s">
        <v>4976</v>
      </c>
      <c r="G3193" t="s">
        <v>2416</v>
      </c>
      <c r="H3193" t="s">
        <v>54</v>
      </c>
      <c r="I3193" t="s">
        <v>2417</v>
      </c>
      <c r="J3193" t="s">
        <v>1736</v>
      </c>
      <c r="K3193" t="s">
        <v>4975</v>
      </c>
      <c r="L3193" t="s">
        <v>6828</v>
      </c>
      <c r="M3193" t="s">
        <v>3133</v>
      </c>
      <c r="N3193" t="s">
        <v>10</v>
      </c>
      <c r="O3193" t="s">
        <v>54</v>
      </c>
      <c r="P3193" t="s">
        <v>946</v>
      </c>
      <c r="Q3193" t="s">
        <v>2663</v>
      </c>
      <c r="R3193" t="s">
        <v>2415</v>
      </c>
    </row>
    <row r="3194" spans="1:18" x14ac:dyDescent="0.25">
      <c r="A3194" s="28" t="str">
        <f t="shared" si="49"/>
        <v>00394942East Perry Elementary School301 Perry Circle RdHazardKY41701</v>
      </c>
      <c r="B3194" s="29" t="s">
        <v>8225</v>
      </c>
      <c r="C3194" t="s">
        <v>3215</v>
      </c>
      <c r="D3194" t="s">
        <v>3438</v>
      </c>
      <c r="E3194" t="s">
        <v>1736</v>
      </c>
      <c r="F3194" t="s">
        <v>3429</v>
      </c>
      <c r="G3194" t="s">
        <v>1258</v>
      </c>
      <c r="H3194" t="s">
        <v>54</v>
      </c>
      <c r="I3194" t="s">
        <v>1259</v>
      </c>
      <c r="J3194" t="s">
        <v>1736</v>
      </c>
      <c r="K3194" t="s">
        <v>2409</v>
      </c>
      <c r="L3194" t="s">
        <v>6828</v>
      </c>
      <c r="M3194" t="s">
        <v>3133</v>
      </c>
      <c r="N3194" t="s">
        <v>10</v>
      </c>
      <c r="O3194" t="s">
        <v>54</v>
      </c>
      <c r="P3194" t="s">
        <v>946</v>
      </c>
      <c r="Q3194" t="s">
        <v>2663</v>
      </c>
      <c r="R3194" t="s">
        <v>2408</v>
      </c>
    </row>
    <row r="3195" spans="1:18" x14ac:dyDescent="0.25">
      <c r="A3195" s="28" t="str">
        <f t="shared" si="49"/>
        <v>00394899Buckhorn School18392 Ky Highway 28BuckhornKY41721</v>
      </c>
      <c r="B3195" s="29" t="s">
        <v>8225</v>
      </c>
      <c r="C3195" t="s">
        <v>3215</v>
      </c>
      <c r="D3195" t="s">
        <v>3312</v>
      </c>
      <c r="E3195" t="s">
        <v>1736</v>
      </c>
      <c r="F3195" t="s">
        <v>2405</v>
      </c>
      <c r="G3195" t="s">
        <v>2406</v>
      </c>
      <c r="H3195" t="s">
        <v>54</v>
      </c>
      <c r="I3195" t="s">
        <v>2407</v>
      </c>
      <c r="J3195" t="s">
        <v>1736</v>
      </c>
      <c r="K3195" t="s">
        <v>2404</v>
      </c>
      <c r="L3195" t="s">
        <v>6828</v>
      </c>
      <c r="M3195" t="s">
        <v>3133</v>
      </c>
      <c r="N3195" t="s">
        <v>10</v>
      </c>
      <c r="O3195" t="s">
        <v>54</v>
      </c>
      <c r="P3195" t="s">
        <v>946</v>
      </c>
      <c r="Q3195" t="s">
        <v>2663</v>
      </c>
      <c r="R3195" t="s">
        <v>2403</v>
      </c>
    </row>
    <row r="3196" spans="1:18" x14ac:dyDescent="0.25">
      <c r="A3196" s="28" t="str">
        <f t="shared" ref="A3196:A3259" si="50">R3196&amp;K3196&amp;F3196&amp;G3196&amp;H3196&amp;I3196</f>
        <v>00389765Dorothy Howell Elem School909 Central Row RdElsmereKY41018</v>
      </c>
      <c r="B3196" s="29" t="s">
        <v>8225</v>
      </c>
      <c r="C3196" t="s">
        <v>3215</v>
      </c>
      <c r="D3196" t="s">
        <v>3424</v>
      </c>
      <c r="E3196" t="s">
        <v>1736</v>
      </c>
      <c r="F3196" t="s">
        <v>754</v>
      </c>
      <c r="G3196" t="s">
        <v>755</v>
      </c>
      <c r="H3196" t="s">
        <v>54</v>
      </c>
      <c r="I3196" t="s">
        <v>751</v>
      </c>
      <c r="J3196" t="s">
        <v>1736</v>
      </c>
      <c r="K3196" t="s">
        <v>753</v>
      </c>
      <c r="L3196" t="s">
        <v>6828</v>
      </c>
      <c r="M3196" t="s">
        <v>3133</v>
      </c>
      <c r="N3196" t="s">
        <v>10</v>
      </c>
      <c r="O3196" t="s">
        <v>54</v>
      </c>
      <c r="P3196" t="s">
        <v>946</v>
      </c>
      <c r="Q3196" t="s">
        <v>2663</v>
      </c>
      <c r="R3196" t="s">
        <v>752</v>
      </c>
    </row>
    <row r="3197" spans="1:18" x14ac:dyDescent="0.25">
      <c r="A3197" s="28" t="str">
        <f t="shared" si="50"/>
        <v>00381232Kathryn Winn Primary School907 Hawkins StCarrolltonKY41008</v>
      </c>
      <c r="B3197" s="29" t="s">
        <v>8225</v>
      </c>
      <c r="C3197" t="s">
        <v>3215</v>
      </c>
      <c r="D3197" t="s">
        <v>3551</v>
      </c>
      <c r="E3197" t="s">
        <v>1736</v>
      </c>
      <c r="F3197" t="s">
        <v>467</v>
      </c>
      <c r="G3197" t="s">
        <v>468</v>
      </c>
      <c r="H3197" t="s">
        <v>54</v>
      </c>
      <c r="I3197" t="s">
        <v>469</v>
      </c>
      <c r="J3197" t="s">
        <v>1736</v>
      </c>
      <c r="K3197" t="s">
        <v>466</v>
      </c>
      <c r="L3197" t="s">
        <v>6828</v>
      </c>
      <c r="M3197" t="s">
        <v>3133</v>
      </c>
      <c r="N3197" t="s">
        <v>10</v>
      </c>
      <c r="O3197" t="s">
        <v>54</v>
      </c>
      <c r="P3197" t="s">
        <v>946</v>
      </c>
      <c r="Q3197" t="s">
        <v>2663</v>
      </c>
      <c r="R3197" t="s">
        <v>465</v>
      </c>
    </row>
    <row r="3198" spans="1:18" x14ac:dyDescent="0.25">
      <c r="A3198" s="28" t="str">
        <f t="shared" si="50"/>
        <v>00378962Caverna Elementary School1106 N Dixie HwyCave CityKY42127</v>
      </c>
      <c r="B3198" s="29" t="s">
        <v>8225</v>
      </c>
      <c r="C3198" t="s">
        <v>3215</v>
      </c>
      <c r="D3198" t="s">
        <v>3355</v>
      </c>
      <c r="E3198" t="s">
        <v>1736</v>
      </c>
      <c r="F3198" t="s">
        <v>510</v>
      </c>
      <c r="G3198" t="s">
        <v>511</v>
      </c>
      <c r="H3198" t="s">
        <v>54</v>
      </c>
      <c r="I3198" t="s">
        <v>512</v>
      </c>
      <c r="J3198" t="s">
        <v>1736</v>
      </c>
      <c r="K3198" t="s">
        <v>509</v>
      </c>
      <c r="L3198" t="s">
        <v>6828</v>
      </c>
      <c r="M3198" t="s">
        <v>3133</v>
      </c>
      <c r="N3198" t="s">
        <v>10</v>
      </c>
      <c r="O3198" t="s">
        <v>54</v>
      </c>
      <c r="P3198" t="s">
        <v>946</v>
      </c>
      <c r="Q3198" t="s">
        <v>2663</v>
      </c>
      <c r="R3198" t="s">
        <v>508</v>
      </c>
    </row>
    <row r="3199" spans="1:18" x14ac:dyDescent="0.25">
      <c r="A3199" s="28" t="str">
        <f t="shared" si="50"/>
        <v>00396146Stamping Ground Elementary Sch3233 Main StStamping GrdKY40379</v>
      </c>
      <c r="B3199" s="29" t="s">
        <v>8225</v>
      </c>
      <c r="C3199" t="s">
        <v>3215</v>
      </c>
      <c r="D3199" t="s">
        <v>3780</v>
      </c>
      <c r="E3199" t="s">
        <v>1736</v>
      </c>
      <c r="F3199" t="s">
        <v>2624</v>
      </c>
      <c r="G3199" t="s">
        <v>2625</v>
      </c>
      <c r="H3199" t="s">
        <v>54</v>
      </c>
      <c r="I3199" t="s">
        <v>2626</v>
      </c>
      <c r="J3199" t="s">
        <v>1736</v>
      </c>
      <c r="K3199" t="s">
        <v>2623</v>
      </c>
      <c r="L3199" t="s">
        <v>6828</v>
      </c>
      <c r="M3199" t="s">
        <v>3133</v>
      </c>
      <c r="N3199" t="s">
        <v>10</v>
      </c>
      <c r="O3199" t="s">
        <v>54</v>
      </c>
      <c r="P3199" t="s">
        <v>946</v>
      </c>
      <c r="Q3199" t="s">
        <v>2663</v>
      </c>
      <c r="R3199" t="s">
        <v>2622</v>
      </c>
    </row>
    <row r="3200" spans="1:18" x14ac:dyDescent="0.25">
      <c r="A3200" s="28" t="str">
        <f t="shared" si="50"/>
        <v>11919616Lemons Mill ES300 School House StGeorgetownKY40324</v>
      </c>
      <c r="B3200" s="29" t="s">
        <v>8225</v>
      </c>
      <c r="C3200" t="s">
        <v>3215</v>
      </c>
      <c r="D3200" t="s">
        <v>3580</v>
      </c>
      <c r="E3200" t="s">
        <v>1736</v>
      </c>
      <c r="F3200" t="s">
        <v>2617</v>
      </c>
      <c r="G3200" t="s">
        <v>2610</v>
      </c>
      <c r="H3200" t="s">
        <v>54</v>
      </c>
      <c r="I3200" t="s">
        <v>2611</v>
      </c>
      <c r="J3200" t="s">
        <v>1736</v>
      </c>
      <c r="K3200" t="s">
        <v>5083</v>
      </c>
      <c r="L3200" t="s">
        <v>6828</v>
      </c>
      <c r="M3200" t="s">
        <v>3133</v>
      </c>
      <c r="N3200" t="s">
        <v>10</v>
      </c>
      <c r="O3200" t="s">
        <v>54</v>
      </c>
      <c r="P3200" t="s">
        <v>946</v>
      </c>
      <c r="Q3200" t="s">
        <v>2663</v>
      </c>
      <c r="R3200" t="s">
        <v>2616</v>
      </c>
    </row>
    <row r="3201" spans="1:18" x14ac:dyDescent="0.25">
      <c r="A3201" s="28" t="str">
        <f t="shared" si="50"/>
        <v>00396108Northern ES3600 Cincinnati RdGeorgetownKY40324</v>
      </c>
      <c r="B3201" s="29" t="s">
        <v>8225</v>
      </c>
      <c r="C3201" t="s">
        <v>3215</v>
      </c>
      <c r="D3201" t="s">
        <v>3668</v>
      </c>
      <c r="E3201" t="s">
        <v>1736</v>
      </c>
      <c r="F3201" t="s">
        <v>2619</v>
      </c>
      <c r="G3201" t="s">
        <v>2610</v>
      </c>
      <c r="H3201" t="s">
        <v>54</v>
      </c>
      <c r="I3201" t="s">
        <v>2611</v>
      </c>
      <c r="J3201" t="s">
        <v>1736</v>
      </c>
      <c r="K3201" t="s">
        <v>5086</v>
      </c>
      <c r="L3201" t="s">
        <v>6828</v>
      </c>
      <c r="M3201" t="s">
        <v>3133</v>
      </c>
      <c r="N3201" t="s">
        <v>10</v>
      </c>
      <c r="O3201" t="s">
        <v>54</v>
      </c>
      <c r="P3201" t="s">
        <v>946</v>
      </c>
      <c r="Q3201" t="s">
        <v>2663</v>
      </c>
      <c r="R3201" t="s">
        <v>2618</v>
      </c>
    </row>
    <row r="3202" spans="1:18" x14ac:dyDescent="0.25">
      <c r="A3202" s="28" t="str">
        <f t="shared" si="50"/>
        <v>00379071Crossroads ES4755 E Highway 60OwingsvilleKY40360</v>
      </c>
      <c r="B3202" s="29" t="s">
        <v>8225</v>
      </c>
      <c r="C3202" t="s">
        <v>3215</v>
      </c>
      <c r="D3202" t="s">
        <v>3405</v>
      </c>
      <c r="E3202" t="s">
        <v>1736</v>
      </c>
      <c r="F3202" t="s">
        <v>157</v>
      </c>
      <c r="G3202" t="s">
        <v>158</v>
      </c>
      <c r="H3202" t="s">
        <v>54</v>
      </c>
      <c r="I3202" t="s">
        <v>159</v>
      </c>
      <c r="J3202" t="s">
        <v>1736</v>
      </c>
      <c r="K3202" t="s">
        <v>4098</v>
      </c>
      <c r="L3202" t="s">
        <v>6828</v>
      </c>
      <c r="M3202" t="s">
        <v>3133</v>
      </c>
      <c r="N3202" t="s">
        <v>10</v>
      </c>
      <c r="O3202" t="s">
        <v>54</v>
      </c>
      <c r="P3202" t="s">
        <v>946</v>
      </c>
      <c r="Q3202" t="s">
        <v>2663</v>
      </c>
      <c r="R3202" t="s">
        <v>155</v>
      </c>
    </row>
    <row r="3203" spans="1:18" x14ac:dyDescent="0.25">
      <c r="A3203" s="28" t="str">
        <f t="shared" si="50"/>
        <v>00384686Argillite Elementary School4157 State Route 1ArgilliteKY41121</v>
      </c>
      <c r="B3203" s="29" t="s">
        <v>8225</v>
      </c>
      <c r="C3203" t="s">
        <v>3215</v>
      </c>
      <c r="D3203" t="s">
        <v>3238</v>
      </c>
      <c r="E3203" t="s">
        <v>1736</v>
      </c>
      <c r="F3203" t="s">
        <v>1114</v>
      </c>
      <c r="G3203" t="s">
        <v>1115</v>
      </c>
      <c r="H3203" t="s">
        <v>54</v>
      </c>
      <c r="I3203" t="s">
        <v>1116</v>
      </c>
      <c r="J3203" t="s">
        <v>1736</v>
      </c>
      <c r="K3203" t="s">
        <v>1113</v>
      </c>
      <c r="L3203" t="s">
        <v>6828</v>
      </c>
      <c r="M3203" t="s">
        <v>3133</v>
      </c>
      <c r="N3203" t="s">
        <v>10</v>
      </c>
      <c r="O3203" t="s">
        <v>54</v>
      </c>
      <c r="P3203" t="s">
        <v>946</v>
      </c>
      <c r="Q3203" t="s">
        <v>2663</v>
      </c>
      <c r="R3203" t="s">
        <v>1112</v>
      </c>
    </row>
    <row r="3204" spans="1:18" x14ac:dyDescent="0.25">
      <c r="A3204" s="28" t="str">
        <f t="shared" si="50"/>
        <v>00384806Wurtland Elementary School611 East StWurtlandKY41144</v>
      </c>
      <c r="B3204" s="29" t="s">
        <v>8225</v>
      </c>
      <c r="C3204" t="s">
        <v>3215</v>
      </c>
      <c r="D3204" t="s">
        <v>3863</v>
      </c>
      <c r="E3204" t="s">
        <v>1736</v>
      </c>
      <c r="F3204" t="s">
        <v>1129</v>
      </c>
      <c r="G3204" t="s">
        <v>1130</v>
      </c>
      <c r="H3204" t="s">
        <v>54</v>
      </c>
      <c r="I3204" t="s">
        <v>1121</v>
      </c>
      <c r="J3204" t="s">
        <v>1736</v>
      </c>
      <c r="K3204" t="s">
        <v>1128</v>
      </c>
      <c r="L3204" t="s">
        <v>6828</v>
      </c>
      <c r="M3204" t="s">
        <v>3133</v>
      </c>
      <c r="N3204" t="s">
        <v>10</v>
      </c>
      <c r="O3204" t="s">
        <v>54</v>
      </c>
      <c r="P3204" t="s">
        <v>946</v>
      </c>
      <c r="Q3204" t="s">
        <v>2663</v>
      </c>
      <c r="R3204" t="s">
        <v>1127</v>
      </c>
    </row>
    <row r="3205" spans="1:18" x14ac:dyDescent="0.25">
      <c r="A3205" s="28" t="str">
        <f t="shared" si="50"/>
        <v>00396598Trigg Co Primary School205 Main StCadizKY42211</v>
      </c>
      <c r="B3205" s="29" t="s">
        <v>8225</v>
      </c>
      <c r="C3205" t="s">
        <v>3215</v>
      </c>
      <c r="D3205" t="s">
        <v>3808</v>
      </c>
      <c r="E3205" t="s">
        <v>1736</v>
      </c>
      <c r="F3205" t="s">
        <v>2706</v>
      </c>
      <c r="G3205" t="s">
        <v>2707</v>
      </c>
      <c r="H3205" t="s">
        <v>54</v>
      </c>
      <c r="I3205" t="s">
        <v>2708</v>
      </c>
      <c r="J3205" t="s">
        <v>1736</v>
      </c>
      <c r="K3205" t="s">
        <v>2705</v>
      </c>
      <c r="L3205" t="s">
        <v>6828</v>
      </c>
      <c r="M3205" t="s">
        <v>3133</v>
      </c>
      <c r="N3205" t="s">
        <v>10</v>
      </c>
      <c r="O3205" t="s">
        <v>54</v>
      </c>
      <c r="P3205" t="s">
        <v>946</v>
      </c>
      <c r="Q3205" t="s">
        <v>2663</v>
      </c>
      <c r="R3205" t="s">
        <v>2704</v>
      </c>
    </row>
    <row r="3206" spans="1:18" x14ac:dyDescent="0.25">
      <c r="A3206" s="28" t="str">
        <f t="shared" si="50"/>
        <v>00380393Irvington Elementary School1 Wildcat WayIrvingtonKY40146</v>
      </c>
      <c r="B3206" s="29" t="s">
        <v>8225</v>
      </c>
      <c r="C3206" t="s">
        <v>3215</v>
      </c>
      <c r="D3206" t="s">
        <v>3526</v>
      </c>
      <c r="E3206" t="s">
        <v>1736</v>
      </c>
      <c r="F3206" t="s">
        <v>352</v>
      </c>
      <c r="G3206" t="s">
        <v>353</v>
      </c>
      <c r="H3206" t="s">
        <v>54</v>
      </c>
      <c r="I3206" t="s">
        <v>354</v>
      </c>
      <c r="J3206" t="s">
        <v>1736</v>
      </c>
      <c r="K3206" t="s">
        <v>351</v>
      </c>
      <c r="L3206" t="s">
        <v>6828</v>
      </c>
      <c r="M3206" t="s">
        <v>3133</v>
      </c>
      <c r="N3206" t="s">
        <v>10</v>
      </c>
      <c r="O3206" t="s">
        <v>54</v>
      </c>
      <c r="P3206" t="s">
        <v>946</v>
      </c>
      <c r="Q3206" t="s">
        <v>2663</v>
      </c>
      <c r="R3206" t="s">
        <v>350</v>
      </c>
    </row>
    <row r="3207" spans="1:18" x14ac:dyDescent="0.25">
      <c r="A3207" s="28" t="str">
        <f t="shared" si="50"/>
        <v>00380355Ben Johnson Elementary SchoolPo Box 51Mc DanielsKY40152</v>
      </c>
      <c r="B3207" s="29" t="s">
        <v>8225</v>
      </c>
      <c r="C3207" t="s">
        <v>3215</v>
      </c>
      <c r="D3207" t="s">
        <v>3264</v>
      </c>
      <c r="E3207" t="s">
        <v>1736</v>
      </c>
      <c r="F3207" t="s">
        <v>4138</v>
      </c>
      <c r="G3207" t="s">
        <v>340</v>
      </c>
      <c r="H3207" t="s">
        <v>54</v>
      </c>
      <c r="I3207" t="s">
        <v>341</v>
      </c>
      <c r="J3207" t="s">
        <v>1736</v>
      </c>
      <c r="K3207" t="s">
        <v>339</v>
      </c>
      <c r="L3207" t="s">
        <v>6828</v>
      </c>
      <c r="M3207" t="s">
        <v>3133</v>
      </c>
      <c r="N3207" t="s">
        <v>10</v>
      </c>
      <c r="O3207" t="s">
        <v>54</v>
      </c>
      <c r="P3207" t="s">
        <v>946</v>
      </c>
      <c r="Q3207" t="s">
        <v>2663</v>
      </c>
      <c r="R3207" t="s">
        <v>338</v>
      </c>
    </row>
    <row r="3208" spans="1:18" x14ac:dyDescent="0.25">
      <c r="A3208" s="28" t="str">
        <f t="shared" si="50"/>
        <v>10903717Southside Elementary School728 Ginkgo DrShelbyvilleKY40065</v>
      </c>
      <c r="B3208" s="29" t="s">
        <v>8225</v>
      </c>
      <c r="C3208" t="s">
        <v>3215</v>
      </c>
      <c r="D3208" t="s">
        <v>3765</v>
      </c>
      <c r="E3208" t="s">
        <v>1736</v>
      </c>
      <c r="F3208" t="s">
        <v>2648</v>
      </c>
      <c r="G3208" t="s">
        <v>2634</v>
      </c>
      <c r="H3208" t="s">
        <v>54</v>
      </c>
      <c r="I3208" t="s">
        <v>2635</v>
      </c>
      <c r="J3208" t="s">
        <v>1736</v>
      </c>
      <c r="K3208" t="s">
        <v>1224</v>
      </c>
      <c r="L3208" t="s">
        <v>6828</v>
      </c>
      <c r="M3208" t="s">
        <v>3133</v>
      </c>
      <c r="N3208" t="s">
        <v>10</v>
      </c>
      <c r="O3208" t="s">
        <v>54</v>
      </c>
      <c r="P3208" t="s">
        <v>946</v>
      </c>
      <c r="Q3208" t="s">
        <v>2663</v>
      </c>
      <c r="R3208" t="s">
        <v>2647</v>
      </c>
    </row>
    <row r="3209" spans="1:18" x14ac:dyDescent="0.25">
      <c r="A3209" s="28" t="str">
        <f t="shared" si="50"/>
        <v>02125644Wright Elementary School500 Rocket LnShelbyvilleKY40065</v>
      </c>
      <c r="B3209" s="29" t="s">
        <v>8225</v>
      </c>
      <c r="C3209" t="s">
        <v>3215</v>
      </c>
      <c r="D3209" t="s">
        <v>3858</v>
      </c>
      <c r="E3209" t="s">
        <v>1736</v>
      </c>
      <c r="F3209" t="s">
        <v>2651</v>
      </c>
      <c r="G3209" t="s">
        <v>2634</v>
      </c>
      <c r="H3209" t="s">
        <v>54</v>
      </c>
      <c r="I3209" t="s">
        <v>2635</v>
      </c>
      <c r="J3209" t="s">
        <v>1736</v>
      </c>
      <c r="K3209" t="s">
        <v>2650</v>
      </c>
      <c r="L3209" t="s">
        <v>6828</v>
      </c>
      <c r="M3209" t="s">
        <v>3133</v>
      </c>
      <c r="N3209" t="s">
        <v>10</v>
      </c>
      <c r="O3209" t="s">
        <v>54</v>
      </c>
      <c r="P3209" t="s">
        <v>946</v>
      </c>
      <c r="Q3209" t="s">
        <v>2663</v>
      </c>
      <c r="R3209" t="s">
        <v>2649</v>
      </c>
    </row>
    <row r="3210" spans="1:18" x14ac:dyDescent="0.25">
      <c r="A3210" s="28" t="str">
        <f t="shared" si="50"/>
        <v>00396275Clear Creek Elementary School279 Chapel HlShelbyvilleKY40065</v>
      </c>
      <c r="B3210" s="29" t="s">
        <v>8225</v>
      </c>
      <c r="C3210" t="s">
        <v>3215</v>
      </c>
      <c r="D3210" t="s">
        <v>3384</v>
      </c>
      <c r="E3210" t="s">
        <v>1736</v>
      </c>
      <c r="F3210" t="s">
        <v>2633</v>
      </c>
      <c r="G3210" t="s">
        <v>2634</v>
      </c>
      <c r="H3210" t="s">
        <v>54</v>
      </c>
      <c r="I3210" t="s">
        <v>2635</v>
      </c>
      <c r="J3210" t="s">
        <v>1736</v>
      </c>
      <c r="K3210" t="s">
        <v>2632</v>
      </c>
      <c r="L3210" t="s">
        <v>6828</v>
      </c>
      <c r="M3210" t="s">
        <v>3133</v>
      </c>
      <c r="N3210" t="s">
        <v>10</v>
      </c>
      <c r="O3210" t="s">
        <v>54</v>
      </c>
      <c r="P3210" t="s">
        <v>946</v>
      </c>
      <c r="Q3210" t="s">
        <v>2663</v>
      </c>
      <c r="R3210" t="s">
        <v>2631</v>
      </c>
    </row>
    <row r="3211" spans="1:18" x14ac:dyDescent="0.25">
      <c r="A3211" s="28" t="str">
        <f t="shared" si="50"/>
        <v>00382937Isonville ES5980 S Kentucky 32IsonvilleKY41149</v>
      </c>
      <c r="B3211" s="29" t="s">
        <v>8225</v>
      </c>
      <c r="C3211" t="s">
        <v>3215</v>
      </c>
      <c r="D3211" t="s">
        <v>3528</v>
      </c>
      <c r="E3211" t="s">
        <v>1736</v>
      </c>
      <c r="F3211" t="s">
        <v>732</v>
      </c>
      <c r="G3211" t="s">
        <v>733</v>
      </c>
      <c r="H3211" t="s">
        <v>54</v>
      </c>
      <c r="I3211" t="s">
        <v>734</v>
      </c>
      <c r="J3211" t="s">
        <v>1736</v>
      </c>
      <c r="K3211" t="s">
        <v>4211</v>
      </c>
      <c r="L3211" t="s">
        <v>6828</v>
      </c>
      <c r="M3211" t="s">
        <v>3133</v>
      </c>
      <c r="N3211" t="s">
        <v>10</v>
      </c>
      <c r="O3211" t="s">
        <v>54</v>
      </c>
      <c r="P3211" t="s">
        <v>946</v>
      </c>
      <c r="Q3211" t="s">
        <v>2663</v>
      </c>
      <c r="R3211" t="s">
        <v>731</v>
      </c>
    </row>
    <row r="3212" spans="1:18" x14ac:dyDescent="0.25">
      <c r="A3212" s="28" t="str">
        <f t="shared" si="50"/>
        <v>00392097Lincoln Co School District305 Danville AveStanfordKY40484</v>
      </c>
      <c r="B3212" s="29" t="s">
        <v>8225</v>
      </c>
      <c r="C3212" t="s">
        <v>3215</v>
      </c>
      <c r="D3212" t="s">
        <v>3592</v>
      </c>
      <c r="E3212" t="s">
        <v>1736</v>
      </c>
      <c r="F3212" t="s">
        <v>3139</v>
      </c>
      <c r="G3212" t="s">
        <v>1935</v>
      </c>
      <c r="H3212" t="s">
        <v>54</v>
      </c>
      <c r="I3212" t="s">
        <v>1936</v>
      </c>
      <c r="J3212" t="s">
        <v>1736</v>
      </c>
      <c r="K3212" t="s">
        <v>1918</v>
      </c>
      <c r="L3212" t="s">
        <v>6828</v>
      </c>
      <c r="M3212" t="s">
        <v>3133</v>
      </c>
      <c r="N3212" t="s">
        <v>10</v>
      </c>
      <c r="O3212" t="s">
        <v>54</v>
      </c>
      <c r="P3212" t="s">
        <v>946</v>
      </c>
      <c r="Q3212" t="s">
        <v>2663</v>
      </c>
      <c r="R3212" t="s">
        <v>1917</v>
      </c>
    </row>
    <row r="3213" spans="1:18" x14ac:dyDescent="0.25">
      <c r="A3213" s="28" t="str">
        <f t="shared" si="50"/>
        <v>00380317Jackson City School940 Highland AveJacksonKY41339</v>
      </c>
      <c r="B3213" s="29" t="s">
        <v>8225</v>
      </c>
      <c r="C3213" t="s">
        <v>3215</v>
      </c>
      <c r="D3213" t="s">
        <v>3532</v>
      </c>
      <c r="E3213" t="s">
        <v>1736</v>
      </c>
      <c r="F3213" t="s">
        <v>1359</v>
      </c>
      <c r="G3213" t="s">
        <v>329</v>
      </c>
      <c r="H3213" t="s">
        <v>54</v>
      </c>
      <c r="I3213" t="s">
        <v>330</v>
      </c>
      <c r="J3213" t="s">
        <v>1736</v>
      </c>
      <c r="K3213" t="s">
        <v>1358</v>
      </c>
      <c r="L3213" t="s">
        <v>6828</v>
      </c>
      <c r="M3213" t="s">
        <v>3133</v>
      </c>
      <c r="N3213" t="s">
        <v>10</v>
      </c>
      <c r="O3213" t="s">
        <v>54</v>
      </c>
      <c r="P3213" t="s">
        <v>946</v>
      </c>
      <c r="Q3213" t="s">
        <v>2663</v>
      </c>
      <c r="R3213" t="s">
        <v>1357</v>
      </c>
    </row>
    <row r="3214" spans="1:18" x14ac:dyDescent="0.25">
      <c r="A3214" s="28" t="str">
        <f t="shared" si="50"/>
        <v>11200427Corbin Primary School3551 5th Street RdCorbinKY40701</v>
      </c>
      <c r="B3214" s="29" t="s">
        <v>8225</v>
      </c>
      <c r="C3214" t="s">
        <v>3215</v>
      </c>
      <c r="D3214" t="s">
        <v>3392</v>
      </c>
      <c r="E3214" t="s">
        <v>1736</v>
      </c>
      <c r="F3214" t="s">
        <v>608</v>
      </c>
      <c r="G3214" t="s">
        <v>604</v>
      </c>
      <c r="H3214" t="s">
        <v>54</v>
      </c>
      <c r="I3214" t="s">
        <v>605</v>
      </c>
      <c r="J3214" t="s">
        <v>1736</v>
      </c>
      <c r="K3214" t="s">
        <v>607</v>
      </c>
      <c r="L3214" t="s">
        <v>6828</v>
      </c>
      <c r="M3214" t="s">
        <v>3133</v>
      </c>
      <c r="N3214" t="s">
        <v>10</v>
      </c>
      <c r="O3214" t="s">
        <v>54</v>
      </c>
      <c r="P3214" t="s">
        <v>946</v>
      </c>
      <c r="Q3214" t="s">
        <v>2663</v>
      </c>
      <c r="R3214" t="s">
        <v>606</v>
      </c>
    </row>
    <row r="3215" spans="1:18" x14ac:dyDescent="0.25">
      <c r="A3215" s="28" t="str">
        <f t="shared" si="50"/>
        <v>00382406Newton Parrish ES510 W Byers AveOwensboroKY42303</v>
      </c>
      <c r="B3215" s="29" t="s">
        <v>8225</v>
      </c>
      <c r="C3215" t="s">
        <v>3215</v>
      </c>
      <c r="D3215" t="s">
        <v>3652</v>
      </c>
      <c r="E3215" t="s">
        <v>1736</v>
      </c>
      <c r="F3215" t="s">
        <v>2367</v>
      </c>
      <c r="G3215" t="s">
        <v>658</v>
      </c>
      <c r="H3215" t="s">
        <v>54</v>
      </c>
      <c r="I3215" t="s">
        <v>663</v>
      </c>
      <c r="J3215" t="s">
        <v>1736</v>
      </c>
      <c r="K3215" t="s">
        <v>4943</v>
      </c>
      <c r="L3215" t="s">
        <v>6828</v>
      </c>
      <c r="M3215" t="s">
        <v>3133</v>
      </c>
      <c r="N3215" t="s">
        <v>10</v>
      </c>
      <c r="O3215" t="s">
        <v>54</v>
      </c>
      <c r="P3215" t="s">
        <v>946</v>
      </c>
      <c r="Q3215" t="s">
        <v>2663</v>
      </c>
      <c r="R3215" t="s">
        <v>2366</v>
      </c>
    </row>
    <row r="3216" spans="1:18" x14ac:dyDescent="0.25">
      <c r="A3216" s="28" t="str">
        <f t="shared" si="50"/>
        <v>00396835W R McNeill ES1800 Creason StBowling GreenKY42101</v>
      </c>
      <c r="B3216" s="29" t="s">
        <v>8225</v>
      </c>
      <c r="C3216" t="s">
        <v>3215</v>
      </c>
      <c r="D3216" t="s">
        <v>3823</v>
      </c>
      <c r="E3216" t="s">
        <v>1736</v>
      </c>
      <c r="F3216" t="s">
        <v>281</v>
      </c>
      <c r="G3216" t="s">
        <v>267</v>
      </c>
      <c r="H3216" t="s">
        <v>54</v>
      </c>
      <c r="I3216" t="s">
        <v>268</v>
      </c>
      <c r="J3216" t="s">
        <v>1736</v>
      </c>
      <c r="K3216" t="s">
        <v>4131</v>
      </c>
      <c r="L3216" t="s">
        <v>6828</v>
      </c>
      <c r="M3216" t="s">
        <v>3133</v>
      </c>
      <c r="N3216" t="s">
        <v>10</v>
      </c>
      <c r="O3216" t="s">
        <v>54</v>
      </c>
      <c r="P3216" t="s">
        <v>946</v>
      </c>
      <c r="Q3216" t="s">
        <v>2663</v>
      </c>
      <c r="R3216" t="s">
        <v>280</v>
      </c>
    </row>
    <row r="3217" spans="1:18" x14ac:dyDescent="0.25">
      <c r="A3217" s="28" t="str">
        <f t="shared" si="50"/>
        <v>00396823T C Cherry Elementary School1001 Liberty WayBowling GreenKY42104</v>
      </c>
      <c r="B3217" s="29" t="s">
        <v>8225</v>
      </c>
      <c r="C3217" t="s">
        <v>3215</v>
      </c>
      <c r="D3217" t="s">
        <v>3785</v>
      </c>
      <c r="E3217" t="s">
        <v>1736</v>
      </c>
      <c r="F3217" t="s">
        <v>278</v>
      </c>
      <c r="G3217" t="s">
        <v>267</v>
      </c>
      <c r="H3217" t="s">
        <v>54</v>
      </c>
      <c r="I3217" t="s">
        <v>279</v>
      </c>
      <c r="J3217" t="s">
        <v>1736</v>
      </c>
      <c r="K3217" t="s">
        <v>277</v>
      </c>
      <c r="L3217" t="s">
        <v>6828</v>
      </c>
      <c r="M3217" t="s">
        <v>3133</v>
      </c>
      <c r="N3217" t="s">
        <v>10</v>
      </c>
      <c r="O3217" t="s">
        <v>54</v>
      </c>
      <c r="P3217" t="s">
        <v>946</v>
      </c>
      <c r="Q3217" t="s">
        <v>2663</v>
      </c>
      <c r="R3217" t="s">
        <v>276</v>
      </c>
    </row>
    <row r="3218" spans="1:18" x14ac:dyDescent="0.25">
      <c r="A3218" s="28" t="str">
        <f t="shared" si="50"/>
        <v>00396811Potter Gray Elementary School610 Wakefield StBowling GreenKY42103</v>
      </c>
      <c r="B3218" s="29" t="s">
        <v>8225</v>
      </c>
      <c r="C3218" t="s">
        <v>3215</v>
      </c>
      <c r="D3218" t="s">
        <v>3704</v>
      </c>
      <c r="E3218" t="s">
        <v>1736</v>
      </c>
      <c r="F3218" t="s">
        <v>274</v>
      </c>
      <c r="G3218" t="s">
        <v>267</v>
      </c>
      <c r="H3218" t="s">
        <v>54</v>
      </c>
      <c r="I3218" t="s">
        <v>275</v>
      </c>
      <c r="J3218" t="s">
        <v>1736</v>
      </c>
      <c r="K3218" t="s">
        <v>273</v>
      </c>
      <c r="L3218" t="s">
        <v>6828</v>
      </c>
      <c r="M3218" t="s">
        <v>3133</v>
      </c>
      <c r="N3218" t="s">
        <v>10</v>
      </c>
      <c r="O3218" t="s">
        <v>54</v>
      </c>
      <c r="P3218" t="s">
        <v>946</v>
      </c>
      <c r="Q3218" t="s">
        <v>2663</v>
      </c>
      <c r="R3218" t="s">
        <v>272</v>
      </c>
    </row>
    <row r="3219" spans="1:18" x14ac:dyDescent="0.25">
      <c r="A3219" s="28" t="str">
        <f t="shared" si="50"/>
        <v>00380812Murray Elementary School111 S Broach StMurrayKY42071</v>
      </c>
      <c r="B3219" s="29" t="s">
        <v>8225</v>
      </c>
      <c r="C3219" t="s">
        <v>3215</v>
      </c>
      <c r="D3219" t="s">
        <v>3647</v>
      </c>
      <c r="E3219" t="s">
        <v>1736</v>
      </c>
      <c r="F3219" t="s">
        <v>2254</v>
      </c>
      <c r="G3219" t="s">
        <v>429</v>
      </c>
      <c r="H3219" t="s">
        <v>54</v>
      </c>
      <c r="I3219" t="s">
        <v>430</v>
      </c>
      <c r="J3219" t="s">
        <v>1736</v>
      </c>
      <c r="K3219" t="s">
        <v>2253</v>
      </c>
      <c r="L3219" t="s">
        <v>6828</v>
      </c>
      <c r="M3219" t="s">
        <v>3133</v>
      </c>
      <c r="N3219" t="s">
        <v>10</v>
      </c>
      <c r="O3219" t="s">
        <v>54</v>
      </c>
      <c r="P3219" t="s">
        <v>946</v>
      </c>
      <c r="Q3219" t="s">
        <v>2663</v>
      </c>
      <c r="R3219" t="s">
        <v>2252</v>
      </c>
    </row>
    <row r="3220" spans="1:18" x14ac:dyDescent="0.25">
      <c r="A3220" s="28" t="str">
        <f t="shared" si="50"/>
        <v>11446035Dawson Springs Elementary Sch317 Eli StDawson SpgsKY42408</v>
      </c>
      <c r="B3220" s="29" t="s">
        <v>8225</v>
      </c>
      <c r="C3220" t="s">
        <v>3215</v>
      </c>
      <c r="D3220" t="s">
        <v>3420</v>
      </c>
      <c r="E3220" t="s">
        <v>1736</v>
      </c>
      <c r="F3220" t="s">
        <v>699</v>
      </c>
      <c r="G3220" t="s">
        <v>700</v>
      </c>
      <c r="H3220" t="s">
        <v>54</v>
      </c>
      <c r="I3220" t="s">
        <v>701</v>
      </c>
      <c r="J3220" t="s">
        <v>1736</v>
      </c>
      <c r="K3220" t="s">
        <v>698</v>
      </c>
      <c r="L3220" t="s">
        <v>6828</v>
      </c>
      <c r="M3220" t="s">
        <v>3133</v>
      </c>
      <c r="N3220" t="s">
        <v>10</v>
      </c>
      <c r="O3220" t="s">
        <v>54</v>
      </c>
      <c r="P3220" t="s">
        <v>946</v>
      </c>
      <c r="Q3220" t="s">
        <v>2663</v>
      </c>
      <c r="R3220" t="s">
        <v>697</v>
      </c>
    </row>
    <row r="3221" spans="1:18" x14ac:dyDescent="0.25">
      <c r="A3221" s="28" t="str">
        <f t="shared" si="50"/>
        <v>00394629Western ES4008 State Route 85 ECentertownKY42328</v>
      </c>
      <c r="B3221" s="29" t="s">
        <v>8225</v>
      </c>
      <c r="C3221" t="s">
        <v>3215</v>
      </c>
      <c r="D3221" t="s">
        <v>3839</v>
      </c>
      <c r="E3221" t="s">
        <v>1736</v>
      </c>
      <c r="F3221" t="s">
        <v>2317</v>
      </c>
      <c r="G3221" t="s">
        <v>2318</v>
      </c>
      <c r="H3221" t="s">
        <v>54</v>
      </c>
      <c r="I3221" t="s">
        <v>2319</v>
      </c>
      <c r="J3221" t="s">
        <v>1736</v>
      </c>
      <c r="K3221" t="s">
        <v>4875</v>
      </c>
      <c r="L3221" t="s">
        <v>6828</v>
      </c>
      <c r="M3221" t="s">
        <v>3133</v>
      </c>
      <c r="N3221" t="s">
        <v>10</v>
      </c>
      <c r="O3221" t="s">
        <v>54</v>
      </c>
      <c r="P3221" t="s">
        <v>946</v>
      </c>
      <c r="Q3221" t="s">
        <v>2663</v>
      </c>
      <c r="R3221" t="s">
        <v>2316</v>
      </c>
    </row>
    <row r="3222" spans="1:18" x14ac:dyDescent="0.25">
      <c r="A3222" s="28" t="str">
        <f t="shared" si="50"/>
        <v>00394605Southern Elementary School3836 S Us Highway 231Beaver DamKY42320</v>
      </c>
      <c r="B3222" s="29" t="s">
        <v>8225</v>
      </c>
      <c r="C3222" t="s">
        <v>3215</v>
      </c>
      <c r="D3222" t="s">
        <v>3764</v>
      </c>
      <c r="E3222" t="s">
        <v>1736</v>
      </c>
      <c r="F3222" t="s">
        <v>2311</v>
      </c>
      <c r="G3222" t="s">
        <v>2298</v>
      </c>
      <c r="H3222" t="s">
        <v>54</v>
      </c>
      <c r="I3222" t="s">
        <v>2299</v>
      </c>
      <c r="J3222" t="s">
        <v>1736</v>
      </c>
      <c r="K3222" t="s">
        <v>864</v>
      </c>
      <c r="L3222" t="s">
        <v>6828</v>
      </c>
      <c r="M3222" t="s">
        <v>3133</v>
      </c>
      <c r="N3222" t="s">
        <v>10</v>
      </c>
      <c r="O3222" t="s">
        <v>54</v>
      </c>
      <c r="P3222" t="s">
        <v>946</v>
      </c>
      <c r="Q3222" t="s">
        <v>2663</v>
      </c>
      <c r="R3222" t="s">
        <v>2310</v>
      </c>
    </row>
    <row r="3223" spans="1:18" x14ac:dyDescent="0.25">
      <c r="A3223" s="28" t="str">
        <f t="shared" si="50"/>
        <v>00394514Beaver Dam Elementary School183 E Us Highway 62Beaver DamKY42320</v>
      </c>
      <c r="B3223" s="29" t="s">
        <v>8225</v>
      </c>
      <c r="C3223" t="s">
        <v>3215</v>
      </c>
      <c r="D3223" t="s">
        <v>3254</v>
      </c>
      <c r="E3223" t="s">
        <v>1736</v>
      </c>
      <c r="F3223" t="s">
        <v>2297</v>
      </c>
      <c r="G3223" t="s">
        <v>2298</v>
      </c>
      <c r="H3223" t="s">
        <v>54</v>
      </c>
      <c r="I3223" t="s">
        <v>2299</v>
      </c>
      <c r="J3223" t="s">
        <v>1736</v>
      </c>
      <c r="K3223" t="s">
        <v>2296</v>
      </c>
      <c r="L3223" t="s">
        <v>6828</v>
      </c>
      <c r="M3223" t="s">
        <v>3133</v>
      </c>
      <c r="N3223" t="s">
        <v>10</v>
      </c>
      <c r="O3223" t="s">
        <v>54</v>
      </c>
      <c r="P3223" t="s">
        <v>946</v>
      </c>
      <c r="Q3223" t="s">
        <v>2663</v>
      </c>
      <c r="R3223" t="s">
        <v>2295</v>
      </c>
    </row>
    <row r="3224" spans="1:18" x14ac:dyDescent="0.25">
      <c r="A3224" s="28" t="str">
        <f t="shared" si="50"/>
        <v>00394564Horse Branch Elementary School11980 Us Highway 62 EHorse BranchKY42349</v>
      </c>
      <c r="B3224" s="29" t="s">
        <v>8225</v>
      </c>
      <c r="C3224" t="s">
        <v>3215</v>
      </c>
      <c r="D3224" t="s">
        <v>3520</v>
      </c>
      <c r="E3224" t="s">
        <v>1736</v>
      </c>
      <c r="F3224" t="s">
        <v>2307</v>
      </c>
      <c r="G3224" t="s">
        <v>2308</v>
      </c>
      <c r="H3224" t="s">
        <v>54</v>
      </c>
      <c r="I3224" t="s">
        <v>2309</v>
      </c>
      <c r="J3224" t="s">
        <v>1736</v>
      </c>
      <c r="K3224" t="s">
        <v>2306</v>
      </c>
      <c r="L3224" t="s">
        <v>6828</v>
      </c>
      <c r="M3224" t="s">
        <v>3133</v>
      </c>
      <c r="N3224" t="s">
        <v>10</v>
      </c>
      <c r="O3224" t="s">
        <v>54</v>
      </c>
      <c r="P3224" t="s">
        <v>946</v>
      </c>
      <c r="Q3224" t="s">
        <v>2663</v>
      </c>
      <c r="R3224" t="s">
        <v>2305</v>
      </c>
    </row>
    <row r="3225" spans="1:18" x14ac:dyDescent="0.25">
      <c r="A3225" s="28" t="str">
        <f t="shared" si="50"/>
        <v>01878018Hendron-Lone Oak Elem School2501 Marshall AvePaducahKY42003</v>
      </c>
      <c r="B3225" s="29" t="s">
        <v>8225</v>
      </c>
      <c r="C3225" t="s">
        <v>3215</v>
      </c>
      <c r="D3225" t="s">
        <v>3509</v>
      </c>
      <c r="E3225" t="s">
        <v>1736</v>
      </c>
      <c r="F3225" t="s">
        <v>2098</v>
      </c>
      <c r="G3225" t="s">
        <v>2089</v>
      </c>
      <c r="H3225" t="s">
        <v>54</v>
      </c>
      <c r="I3225" t="s">
        <v>2099</v>
      </c>
      <c r="J3225" t="s">
        <v>1736</v>
      </c>
      <c r="K3225" t="s">
        <v>2097</v>
      </c>
      <c r="L3225" t="s">
        <v>6828</v>
      </c>
      <c r="M3225" t="s">
        <v>3133</v>
      </c>
      <c r="N3225" t="s">
        <v>10</v>
      </c>
      <c r="O3225" t="s">
        <v>54</v>
      </c>
      <c r="P3225" t="s">
        <v>946</v>
      </c>
      <c r="Q3225" t="s">
        <v>2663</v>
      </c>
      <c r="R3225" t="s">
        <v>2096</v>
      </c>
    </row>
    <row r="3226" spans="1:18" x14ac:dyDescent="0.25">
      <c r="A3226" s="28" t="str">
        <f t="shared" si="50"/>
        <v>00396744Uniontown Elementary SchoolPo Box 517UniontownKY42461</v>
      </c>
      <c r="B3226" s="29" t="s">
        <v>8225</v>
      </c>
      <c r="C3226" t="s">
        <v>3215</v>
      </c>
      <c r="D3226" t="s">
        <v>3815</v>
      </c>
      <c r="E3226" t="s">
        <v>1736</v>
      </c>
      <c r="F3226" t="s">
        <v>5167</v>
      </c>
      <c r="G3226" t="s">
        <v>2735</v>
      </c>
      <c r="H3226" t="s">
        <v>54</v>
      </c>
      <c r="I3226" t="s">
        <v>2736</v>
      </c>
      <c r="J3226" t="s">
        <v>1736</v>
      </c>
      <c r="K3226" t="s">
        <v>2734</v>
      </c>
      <c r="L3226" t="s">
        <v>6828</v>
      </c>
      <c r="M3226" t="s">
        <v>3133</v>
      </c>
      <c r="N3226" t="s">
        <v>10</v>
      </c>
      <c r="O3226" t="s">
        <v>54</v>
      </c>
      <c r="P3226" t="s">
        <v>946</v>
      </c>
      <c r="Q3226" t="s">
        <v>2663</v>
      </c>
      <c r="R3226" t="s">
        <v>2733</v>
      </c>
    </row>
    <row r="3227" spans="1:18" x14ac:dyDescent="0.25">
      <c r="A3227" s="28" t="str">
        <f t="shared" si="50"/>
        <v>00392217North Livingston Elem School1372 Us Highway 60 EBurnaKY42028</v>
      </c>
      <c r="B3227" s="29" t="s">
        <v>8225</v>
      </c>
      <c r="C3227" t="s">
        <v>3215</v>
      </c>
      <c r="D3227" t="s">
        <v>3657</v>
      </c>
      <c r="E3227" t="s">
        <v>1736</v>
      </c>
      <c r="F3227" t="s">
        <v>1943</v>
      </c>
      <c r="G3227" t="s">
        <v>1944</v>
      </c>
      <c r="H3227" t="s">
        <v>54</v>
      </c>
      <c r="I3227" t="s">
        <v>1945</v>
      </c>
      <c r="J3227" t="s">
        <v>1736</v>
      </c>
      <c r="K3227" t="s">
        <v>1942</v>
      </c>
      <c r="L3227" t="s">
        <v>6828</v>
      </c>
      <c r="M3227" t="s">
        <v>3133</v>
      </c>
      <c r="N3227" t="s">
        <v>10</v>
      </c>
      <c r="O3227" t="s">
        <v>54</v>
      </c>
      <c r="P3227" t="s">
        <v>946</v>
      </c>
      <c r="Q3227" t="s">
        <v>2663</v>
      </c>
      <c r="R3227" t="s">
        <v>1941</v>
      </c>
    </row>
    <row r="3228" spans="1:18" x14ac:dyDescent="0.25">
      <c r="A3228" s="28" t="str">
        <f t="shared" si="50"/>
        <v>00395764Robertson Co School District1762 Sardis RdMount OlivetKY41064</v>
      </c>
      <c r="B3228" s="29" t="s">
        <v>8225</v>
      </c>
      <c r="C3228" t="s">
        <v>3215</v>
      </c>
      <c r="D3228" t="s">
        <v>3713</v>
      </c>
      <c r="E3228" t="s">
        <v>1736</v>
      </c>
      <c r="F3228" t="s">
        <v>3174</v>
      </c>
      <c r="G3228" t="s">
        <v>2545</v>
      </c>
      <c r="H3228" t="s">
        <v>54</v>
      </c>
      <c r="I3228" t="s">
        <v>2546</v>
      </c>
      <c r="J3228" t="s">
        <v>1736</v>
      </c>
      <c r="K3228" t="s">
        <v>2541</v>
      </c>
      <c r="L3228" t="s">
        <v>6828</v>
      </c>
      <c r="M3228" t="s">
        <v>3133</v>
      </c>
      <c r="N3228" t="s">
        <v>10</v>
      </c>
      <c r="O3228" t="s">
        <v>54</v>
      </c>
      <c r="P3228" t="s">
        <v>946</v>
      </c>
      <c r="Q3228" t="s">
        <v>2663</v>
      </c>
      <c r="R3228" t="s">
        <v>2540</v>
      </c>
    </row>
    <row r="3229" spans="1:18" x14ac:dyDescent="0.25">
      <c r="A3229" s="28" t="str">
        <f t="shared" si="50"/>
        <v>00384260Mason-Corinth Elem School225 Heekin RdWilliamstownKY41097</v>
      </c>
      <c r="B3229" s="29" t="s">
        <v>8225</v>
      </c>
      <c r="C3229" t="s">
        <v>3215</v>
      </c>
      <c r="D3229" t="s">
        <v>3614</v>
      </c>
      <c r="E3229" t="s">
        <v>1736</v>
      </c>
      <c r="F3229" t="s">
        <v>1048</v>
      </c>
      <c r="G3229" t="s">
        <v>1049</v>
      </c>
      <c r="H3229" t="s">
        <v>54</v>
      </c>
      <c r="I3229" t="s">
        <v>1050</v>
      </c>
      <c r="J3229" t="s">
        <v>1736</v>
      </c>
      <c r="K3229" t="s">
        <v>1047</v>
      </c>
      <c r="L3229" t="s">
        <v>6828</v>
      </c>
      <c r="M3229" t="s">
        <v>3133</v>
      </c>
      <c r="N3229" t="s">
        <v>10</v>
      </c>
      <c r="O3229" t="s">
        <v>54</v>
      </c>
      <c r="P3229" t="s">
        <v>946</v>
      </c>
      <c r="Q3229" t="s">
        <v>2663</v>
      </c>
      <c r="R3229" t="s">
        <v>1046</v>
      </c>
    </row>
    <row r="3230" spans="1:18" x14ac:dyDescent="0.25">
      <c r="A3230" s="28" t="str">
        <f t="shared" si="50"/>
        <v>00384272Crittenden-Mt Zion Elem School270 Crittenden Mount Zion RdDry RidgeKY41035</v>
      </c>
      <c r="B3230" s="29" t="s">
        <v>8225</v>
      </c>
      <c r="C3230" t="s">
        <v>3215</v>
      </c>
      <c r="D3230" t="s">
        <v>3403</v>
      </c>
      <c r="E3230" t="s">
        <v>1736</v>
      </c>
      <c r="F3230" t="s">
        <v>1040</v>
      </c>
      <c r="G3230" t="s">
        <v>1041</v>
      </c>
      <c r="H3230" t="s">
        <v>54</v>
      </c>
      <c r="I3230" t="s">
        <v>1042</v>
      </c>
      <c r="J3230" t="s">
        <v>1736</v>
      </c>
      <c r="K3230" t="s">
        <v>1039</v>
      </c>
      <c r="L3230" t="s">
        <v>6828</v>
      </c>
      <c r="M3230" t="s">
        <v>3133</v>
      </c>
      <c r="N3230" t="s">
        <v>10</v>
      </c>
      <c r="O3230" t="s">
        <v>54</v>
      </c>
      <c r="P3230" t="s">
        <v>946</v>
      </c>
      <c r="Q3230" t="s">
        <v>2663</v>
      </c>
      <c r="R3230" t="s">
        <v>1038</v>
      </c>
    </row>
    <row r="3231" spans="1:18" x14ac:dyDescent="0.25">
      <c r="A3231" s="28" t="str">
        <f t="shared" si="50"/>
        <v>00381543Martin Luther King Jr Elem Sch14405 Martin Luther King WayHopkinsvilleKY42240</v>
      </c>
      <c r="B3231" s="29" t="s">
        <v>8225</v>
      </c>
      <c r="C3231" t="s">
        <v>3215</v>
      </c>
      <c r="D3231" t="s">
        <v>3612</v>
      </c>
      <c r="E3231" t="s">
        <v>1736</v>
      </c>
      <c r="F3231" t="s">
        <v>529</v>
      </c>
      <c r="G3231" t="s">
        <v>522</v>
      </c>
      <c r="H3231" t="s">
        <v>54</v>
      </c>
      <c r="I3231" t="s">
        <v>523</v>
      </c>
      <c r="J3231" t="s">
        <v>1736</v>
      </c>
      <c r="K3231" t="s">
        <v>528</v>
      </c>
      <c r="L3231" t="s">
        <v>6828</v>
      </c>
      <c r="M3231" t="s">
        <v>3133</v>
      </c>
      <c r="N3231" t="s">
        <v>10</v>
      </c>
      <c r="O3231" t="s">
        <v>54</v>
      </c>
      <c r="P3231" t="s">
        <v>946</v>
      </c>
      <c r="Q3231" t="s">
        <v>2663</v>
      </c>
      <c r="R3231" t="s">
        <v>527</v>
      </c>
    </row>
    <row r="3232" spans="1:18" x14ac:dyDescent="0.25">
      <c r="A3232" s="28" t="str">
        <f t="shared" si="50"/>
        <v>01827617South Hancock Elem School8631 State Route 69HawesvilleKY42348</v>
      </c>
      <c r="B3232" s="29" t="s">
        <v>8225</v>
      </c>
      <c r="C3232" t="s">
        <v>3215</v>
      </c>
      <c r="D3232" t="s">
        <v>3760</v>
      </c>
      <c r="E3232" t="s">
        <v>1736</v>
      </c>
      <c r="F3232" t="s">
        <v>1140</v>
      </c>
      <c r="G3232" t="s">
        <v>1141</v>
      </c>
      <c r="H3232" t="s">
        <v>54</v>
      </c>
      <c r="I3232" t="s">
        <v>1142</v>
      </c>
      <c r="J3232" t="s">
        <v>1736</v>
      </c>
      <c r="K3232" t="s">
        <v>1139</v>
      </c>
      <c r="L3232" t="s">
        <v>6828</v>
      </c>
      <c r="M3232" t="s">
        <v>3133</v>
      </c>
      <c r="N3232" t="s">
        <v>10</v>
      </c>
      <c r="O3232" t="s">
        <v>54</v>
      </c>
      <c r="P3232" t="s">
        <v>946</v>
      </c>
      <c r="Q3232" t="s">
        <v>2663</v>
      </c>
      <c r="R3232" t="s">
        <v>1138</v>
      </c>
    </row>
    <row r="3233" spans="1:18" x14ac:dyDescent="0.25">
      <c r="A3233" s="28" t="str">
        <f t="shared" si="50"/>
        <v>00381000Johnson Elementary School1180 N Fort Thomas AveFort ThomasKY41075</v>
      </c>
      <c r="B3233" s="29" t="s">
        <v>8225</v>
      </c>
      <c r="C3233" t="s">
        <v>3215</v>
      </c>
      <c r="D3233" t="s">
        <v>3545</v>
      </c>
      <c r="E3233" t="s">
        <v>1736</v>
      </c>
      <c r="F3233" t="s">
        <v>987</v>
      </c>
      <c r="G3233" t="s">
        <v>988</v>
      </c>
      <c r="H3233" t="s">
        <v>54</v>
      </c>
      <c r="I3233" t="s">
        <v>989</v>
      </c>
      <c r="J3233" t="s">
        <v>1736</v>
      </c>
      <c r="K3233" t="s">
        <v>986</v>
      </c>
      <c r="L3233" t="s">
        <v>6828</v>
      </c>
      <c r="M3233" t="s">
        <v>3133</v>
      </c>
      <c r="N3233" t="s">
        <v>10</v>
      </c>
      <c r="O3233" t="s">
        <v>54</v>
      </c>
      <c r="P3233" t="s">
        <v>946</v>
      </c>
      <c r="Q3233" t="s">
        <v>2663</v>
      </c>
      <c r="R3233" t="s">
        <v>985</v>
      </c>
    </row>
    <row r="3234" spans="1:18" x14ac:dyDescent="0.25">
      <c r="A3234" s="28" t="str">
        <f t="shared" si="50"/>
        <v>00379667Paris Elementary School1481 Main StParisKY40361</v>
      </c>
      <c r="B3234" s="29" t="s">
        <v>8225</v>
      </c>
      <c r="C3234" t="s">
        <v>3215</v>
      </c>
      <c r="D3234" t="s">
        <v>3690</v>
      </c>
      <c r="E3234" t="s">
        <v>1736</v>
      </c>
      <c r="F3234" t="s">
        <v>2390</v>
      </c>
      <c r="G3234" t="s">
        <v>252</v>
      </c>
      <c r="H3234" t="s">
        <v>54</v>
      </c>
      <c r="I3234" t="s">
        <v>253</v>
      </c>
      <c r="J3234" t="s">
        <v>1736</v>
      </c>
      <c r="K3234" t="s">
        <v>2389</v>
      </c>
      <c r="L3234" t="s">
        <v>6828</v>
      </c>
      <c r="M3234" t="s">
        <v>3133</v>
      </c>
      <c r="N3234" t="s">
        <v>10</v>
      </c>
      <c r="O3234" t="s">
        <v>54</v>
      </c>
      <c r="P3234" t="s">
        <v>946</v>
      </c>
      <c r="Q3234" t="s">
        <v>2663</v>
      </c>
      <c r="R3234" t="s">
        <v>2388</v>
      </c>
    </row>
    <row r="3235" spans="1:18" x14ac:dyDescent="0.25">
      <c r="A3235" s="28" t="str">
        <f t="shared" si="50"/>
        <v>00395881Rodburn ES91 Christy CrkMoreheadKY40351</v>
      </c>
      <c r="B3235" s="29" t="s">
        <v>8225</v>
      </c>
      <c r="C3235" t="s">
        <v>3215</v>
      </c>
      <c r="D3235" t="s">
        <v>3718</v>
      </c>
      <c r="E3235" t="s">
        <v>1736</v>
      </c>
      <c r="F3235" t="s">
        <v>2571</v>
      </c>
      <c r="G3235" t="s">
        <v>2568</v>
      </c>
      <c r="H3235" t="s">
        <v>54</v>
      </c>
      <c r="I3235" t="s">
        <v>2569</v>
      </c>
      <c r="J3235" t="s">
        <v>1736</v>
      </c>
      <c r="K3235" t="s">
        <v>5058</v>
      </c>
      <c r="L3235" t="s">
        <v>6828</v>
      </c>
      <c r="M3235" t="s">
        <v>3133</v>
      </c>
      <c r="N3235" t="s">
        <v>10</v>
      </c>
      <c r="O3235" t="s">
        <v>54</v>
      </c>
      <c r="P3235" t="s">
        <v>946</v>
      </c>
      <c r="Q3235" t="s">
        <v>2663</v>
      </c>
      <c r="R3235" t="s">
        <v>2570</v>
      </c>
    </row>
    <row r="3236" spans="1:18" x14ac:dyDescent="0.25">
      <c r="A3236" s="28" t="str">
        <f t="shared" si="50"/>
        <v>00381854Goose Rock Elementary School364 Highway 1524ManchesterKY40962</v>
      </c>
      <c r="B3236" s="29" t="s">
        <v>8225</v>
      </c>
      <c r="C3236" t="s">
        <v>3215</v>
      </c>
      <c r="D3236" t="s">
        <v>3493</v>
      </c>
      <c r="E3236" t="s">
        <v>1736</v>
      </c>
      <c r="F3236" t="s">
        <v>574</v>
      </c>
      <c r="G3236" t="s">
        <v>570</v>
      </c>
      <c r="H3236" t="s">
        <v>54</v>
      </c>
      <c r="I3236" t="s">
        <v>571</v>
      </c>
      <c r="J3236" t="s">
        <v>1736</v>
      </c>
      <c r="K3236" t="s">
        <v>573</v>
      </c>
      <c r="L3236" t="s">
        <v>6828</v>
      </c>
      <c r="M3236" t="s">
        <v>3133</v>
      </c>
      <c r="N3236" t="s">
        <v>10</v>
      </c>
      <c r="O3236" t="s">
        <v>54</v>
      </c>
      <c r="P3236" t="s">
        <v>946</v>
      </c>
      <c r="Q3236" t="s">
        <v>2663</v>
      </c>
      <c r="R3236" t="s">
        <v>572</v>
      </c>
    </row>
    <row r="3237" spans="1:18" x14ac:dyDescent="0.25">
      <c r="A3237" s="28" t="str">
        <f t="shared" si="50"/>
        <v>00380757Southwest Calloway ES3426 Wiswell Rd WMurrayKY42071</v>
      </c>
      <c r="B3237" s="29" t="s">
        <v>8225</v>
      </c>
      <c r="C3237" t="s">
        <v>3215</v>
      </c>
      <c r="D3237" t="s">
        <v>3767</v>
      </c>
      <c r="E3237" t="s">
        <v>1736</v>
      </c>
      <c r="F3237" t="s">
        <v>434</v>
      </c>
      <c r="G3237" t="s">
        <v>429</v>
      </c>
      <c r="H3237" t="s">
        <v>54</v>
      </c>
      <c r="I3237" t="s">
        <v>430</v>
      </c>
      <c r="J3237" t="s">
        <v>1736</v>
      </c>
      <c r="K3237" t="s">
        <v>4156</v>
      </c>
      <c r="L3237" t="s">
        <v>6828</v>
      </c>
      <c r="M3237" t="s">
        <v>3133</v>
      </c>
      <c r="N3237" t="s">
        <v>10</v>
      </c>
      <c r="O3237" t="s">
        <v>54</v>
      </c>
      <c r="P3237" t="s">
        <v>946</v>
      </c>
      <c r="Q3237" t="s">
        <v>2663</v>
      </c>
      <c r="R3237" t="s">
        <v>433</v>
      </c>
    </row>
    <row r="3238" spans="1:18" x14ac:dyDescent="0.25">
      <c r="A3238" s="28" t="str">
        <f t="shared" si="50"/>
        <v>03397711Oran P Lawler Elem School100 Charlie Crane LnLeitchfieldKY42754</v>
      </c>
      <c r="B3238" s="29" t="s">
        <v>8225</v>
      </c>
      <c r="C3238" t="s">
        <v>3215</v>
      </c>
      <c r="D3238" t="s">
        <v>3679</v>
      </c>
      <c r="E3238" t="s">
        <v>1736</v>
      </c>
      <c r="F3238" t="s">
        <v>1104</v>
      </c>
      <c r="G3238" t="s">
        <v>1100</v>
      </c>
      <c r="H3238" t="s">
        <v>54</v>
      </c>
      <c r="I3238" t="s">
        <v>1101</v>
      </c>
      <c r="J3238" t="s">
        <v>1736</v>
      </c>
      <c r="K3238" t="s">
        <v>1103</v>
      </c>
      <c r="L3238" t="s">
        <v>6828</v>
      </c>
      <c r="M3238" t="s">
        <v>3133</v>
      </c>
      <c r="N3238" t="s">
        <v>10</v>
      </c>
      <c r="O3238" t="s">
        <v>54</v>
      </c>
      <c r="P3238" t="s">
        <v>946</v>
      </c>
      <c r="Q3238" t="s">
        <v>2663</v>
      </c>
      <c r="R3238" t="s">
        <v>1102</v>
      </c>
    </row>
    <row r="3239" spans="1:18" x14ac:dyDescent="0.25">
      <c r="A3239" s="28" t="str">
        <f t="shared" si="50"/>
        <v>00393637Ekron Elementary School2500 Haysville RdEkronKY40117</v>
      </c>
      <c r="B3239" s="29" t="s">
        <v>8225</v>
      </c>
      <c r="C3239" t="s">
        <v>3215</v>
      </c>
      <c r="D3239" t="s">
        <v>3444</v>
      </c>
      <c r="E3239" t="s">
        <v>1736</v>
      </c>
      <c r="F3239" t="s">
        <v>2140</v>
      </c>
      <c r="G3239" t="s">
        <v>2141</v>
      </c>
      <c r="H3239" t="s">
        <v>54</v>
      </c>
      <c r="I3239" t="s">
        <v>2142</v>
      </c>
      <c r="J3239" t="s">
        <v>1736</v>
      </c>
      <c r="K3239" t="s">
        <v>2139</v>
      </c>
      <c r="L3239" t="s">
        <v>6828</v>
      </c>
      <c r="M3239" t="s">
        <v>3133</v>
      </c>
      <c r="N3239" t="s">
        <v>10</v>
      </c>
      <c r="O3239" t="s">
        <v>54</v>
      </c>
      <c r="P3239" t="s">
        <v>946</v>
      </c>
      <c r="Q3239" t="s">
        <v>2663</v>
      </c>
      <c r="R3239" t="s">
        <v>2138</v>
      </c>
    </row>
    <row r="3240" spans="1:18" x14ac:dyDescent="0.25">
      <c r="A3240" s="28" t="str">
        <f t="shared" si="50"/>
        <v>00392437Lyon Co Elementary School201 W Fairview AveEddyvilleKY42038</v>
      </c>
      <c r="B3240" s="29" t="s">
        <v>8225</v>
      </c>
      <c r="C3240" t="s">
        <v>3215</v>
      </c>
      <c r="D3240" t="s">
        <v>3605</v>
      </c>
      <c r="E3240" t="s">
        <v>1736</v>
      </c>
      <c r="F3240" t="s">
        <v>1989</v>
      </c>
      <c r="G3240" t="s">
        <v>1990</v>
      </c>
      <c r="H3240" t="s">
        <v>54</v>
      </c>
      <c r="I3240" t="s">
        <v>1991</v>
      </c>
      <c r="J3240" t="s">
        <v>1736</v>
      </c>
      <c r="K3240" t="s">
        <v>1988</v>
      </c>
      <c r="L3240" t="s">
        <v>6828</v>
      </c>
      <c r="M3240" t="s">
        <v>3133</v>
      </c>
      <c r="N3240" t="s">
        <v>10</v>
      </c>
      <c r="O3240" t="s">
        <v>54</v>
      </c>
      <c r="P3240" t="s">
        <v>946</v>
      </c>
      <c r="Q3240" t="s">
        <v>2663</v>
      </c>
      <c r="R3240" t="s">
        <v>1987</v>
      </c>
    </row>
    <row r="3241" spans="1:18" x14ac:dyDescent="0.25">
      <c r="A3241" s="28" t="str">
        <f t="shared" si="50"/>
        <v>11704693Early Childhood Lrng Ctr-South12862 State Route 180AshlandKY41102</v>
      </c>
      <c r="B3241" s="29" t="s">
        <v>8225</v>
      </c>
      <c r="C3241" t="s">
        <v>3215</v>
      </c>
      <c r="D3241" t="s">
        <v>3431</v>
      </c>
      <c r="E3241" t="s">
        <v>1736</v>
      </c>
      <c r="F3241" t="s">
        <v>3433</v>
      </c>
      <c r="G3241" t="s">
        <v>84</v>
      </c>
      <c r="H3241" t="s">
        <v>54</v>
      </c>
      <c r="I3241" t="s">
        <v>98</v>
      </c>
      <c r="J3241" t="s">
        <v>1736</v>
      </c>
      <c r="K3241" t="s">
        <v>3432</v>
      </c>
      <c r="L3241" t="s">
        <v>6828</v>
      </c>
      <c r="M3241" t="s">
        <v>3133</v>
      </c>
      <c r="N3241" t="s">
        <v>10</v>
      </c>
      <c r="O3241" t="s">
        <v>54</v>
      </c>
      <c r="P3241" t="s">
        <v>946</v>
      </c>
      <c r="Q3241" t="s">
        <v>2663</v>
      </c>
      <c r="R3241" t="s">
        <v>3434</v>
      </c>
    </row>
    <row r="3242" spans="1:18" x14ac:dyDescent="0.25">
      <c r="A3242" s="28" t="str">
        <f t="shared" si="50"/>
        <v>00393285Benton Elementary School208 W 11th StBentonKY42025</v>
      </c>
      <c r="B3242" s="29" t="s">
        <v>8225</v>
      </c>
      <c r="C3242" t="s">
        <v>3215</v>
      </c>
      <c r="D3242" t="s">
        <v>3267</v>
      </c>
      <c r="E3242" t="s">
        <v>1736</v>
      </c>
      <c r="F3242" t="s">
        <v>2043</v>
      </c>
      <c r="G3242" t="s">
        <v>2044</v>
      </c>
      <c r="H3242" t="s">
        <v>54</v>
      </c>
      <c r="I3242" t="s">
        <v>2045</v>
      </c>
      <c r="J3242" t="s">
        <v>1736</v>
      </c>
      <c r="K3242" t="s">
        <v>2042</v>
      </c>
      <c r="L3242" t="s">
        <v>6828</v>
      </c>
      <c r="M3242" t="s">
        <v>3133</v>
      </c>
      <c r="N3242" t="s">
        <v>10</v>
      </c>
      <c r="O3242" t="s">
        <v>54</v>
      </c>
      <c r="P3242" t="s">
        <v>946</v>
      </c>
      <c r="Q3242" t="s">
        <v>2663</v>
      </c>
      <c r="R3242" t="s">
        <v>2041</v>
      </c>
    </row>
    <row r="3243" spans="1:18" x14ac:dyDescent="0.25">
      <c r="A3243" s="28" t="str">
        <f t="shared" si="50"/>
        <v>00393376South Marshall Elementary Sch155 Sid Darnall RdBentonKY42025</v>
      </c>
      <c r="B3243" s="29" t="s">
        <v>8225</v>
      </c>
      <c r="C3243" t="s">
        <v>3215</v>
      </c>
      <c r="D3243" t="s">
        <v>3762</v>
      </c>
      <c r="E3243" t="s">
        <v>1736</v>
      </c>
      <c r="F3243" t="s">
        <v>2059</v>
      </c>
      <c r="G3243" t="s">
        <v>2044</v>
      </c>
      <c r="H3243" t="s">
        <v>54</v>
      </c>
      <c r="I3243" t="s">
        <v>2045</v>
      </c>
      <c r="J3243" t="s">
        <v>1736</v>
      </c>
      <c r="K3243" t="s">
        <v>2058</v>
      </c>
      <c r="L3243" t="s">
        <v>6828</v>
      </c>
      <c r="M3243" t="s">
        <v>3133</v>
      </c>
      <c r="N3243" t="s">
        <v>10</v>
      </c>
      <c r="O3243" t="s">
        <v>54</v>
      </c>
      <c r="P3243" t="s">
        <v>946</v>
      </c>
      <c r="Q3243" t="s">
        <v>2663</v>
      </c>
      <c r="R3243" t="s">
        <v>2057</v>
      </c>
    </row>
    <row r="3244" spans="1:18" x14ac:dyDescent="0.25">
      <c r="A3244" s="28" t="str">
        <f t="shared" si="50"/>
        <v>00393326Central Elementary School115 Jim Goheen DrBentonKY42025</v>
      </c>
      <c r="B3244" s="29" t="s">
        <v>8225</v>
      </c>
      <c r="C3244" t="s">
        <v>3215</v>
      </c>
      <c r="D3244" t="s">
        <v>3368</v>
      </c>
      <c r="E3244" t="s">
        <v>1736</v>
      </c>
      <c r="F3244" t="s">
        <v>2051</v>
      </c>
      <c r="G3244" t="s">
        <v>2044</v>
      </c>
      <c r="H3244" t="s">
        <v>54</v>
      </c>
      <c r="I3244" t="s">
        <v>2045</v>
      </c>
      <c r="J3244" t="s">
        <v>1736</v>
      </c>
      <c r="K3244" t="s">
        <v>1056</v>
      </c>
      <c r="L3244" t="s">
        <v>6828</v>
      </c>
      <c r="M3244" t="s">
        <v>3133</v>
      </c>
      <c r="N3244" t="s">
        <v>10</v>
      </c>
      <c r="O3244" t="s">
        <v>54</v>
      </c>
      <c r="P3244" t="s">
        <v>946</v>
      </c>
      <c r="Q3244" t="s">
        <v>2663</v>
      </c>
      <c r="R3244" t="s">
        <v>2050</v>
      </c>
    </row>
    <row r="3245" spans="1:18" x14ac:dyDescent="0.25">
      <c r="A3245" s="28" t="str">
        <f t="shared" si="50"/>
        <v>00381804Big Creek Elementary School523 N Highway 66OneidaKY40972</v>
      </c>
      <c r="B3245" s="29" t="s">
        <v>8225</v>
      </c>
      <c r="C3245" t="s">
        <v>3215</v>
      </c>
      <c r="D3245" t="s">
        <v>3276</v>
      </c>
      <c r="E3245" t="s">
        <v>1736</v>
      </c>
      <c r="F3245" t="s">
        <v>564</v>
      </c>
      <c r="G3245" t="s">
        <v>565</v>
      </c>
      <c r="H3245" t="s">
        <v>54</v>
      </c>
      <c r="I3245" t="s">
        <v>566</v>
      </c>
      <c r="J3245" t="s">
        <v>1736</v>
      </c>
      <c r="K3245" t="s">
        <v>563</v>
      </c>
      <c r="L3245" t="s">
        <v>6828</v>
      </c>
      <c r="M3245" t="s">
        <v>3133</v>
      </c>
      <c r="N3245" t="s">
        <v>10</v>
      </c>
      <c r="O3245" t="s">
        <v>54</v>
      </c>
      <c r="P3245" t="s">
        <v>946</v>
      </c>
      <c r="Q3245" t="s">
        <v>2663</v>
      </c>
      <c r="R3245" t="s">
        <v>562</v>
      </c>
    </row>
    <row r="3246" spans="1:18" x14ac:dyDescent="0.25">
      <c r="A3246" s="28" t="str">
        <f t="shared" si="50"/>
        <v>00381816Burning Springs Elem School9847 N Highway 421ManchesterKY40962</v>
      </c>
      <c r="B3246" s="29" t="s">
        <v>8225</v>
      </c>
      <c r="C3246" t="s">
        <v>3215</v>
      </c>
      <c r="D3246" t="s">
        <v>3317</v>
      </c>
      <c r="E3246" t="s">
        <v>1736</v>
      </c>
      <c r="F3246" t="s">
        <v>569</v>
      </c>
      <c r="G3246" t="s">
        <v>570</v>
      </c>
      <c r="H3246" t="s">
        <v>54</v>
      </c>
      <c r="I3246" t="s">
        <v>571</v>
      </c>
      <c r="J3246" t="s">
        <v>1736</v>
      </c>
      <c r="K3246" t="s">
        <v>568</v>
      </c>
      <c r="L3246" t="s">
        <v>6828</v>
      </c>
      <c r="M3246" t="s">
        <v>3133</v>
      </c>
      <c r="N3246" t="s">
        <v>10</v>
      </c>
      <c r="O3246" t="s">
        <v>54</v>
      </c>
      <c r="P3246" t="s">
        <v>946</v>
      </c>
      <c r="Q3246" t="s">
        <v>2663</v>
      </c>
      <c r="R3246" t="s">
        <v>567</v>
      </c>
    </row>
    <row r="3247" spans="1:18" x14ac:dyDescent="0.25">
      <c r="A3247" s="28" t="str">
        <f t="shared" si="50"/>
        <v>02105541Paces Creek Elementary School1983 S Highway 421ManchesterKY40962</v>
      </c>
      <c r="B3247" s="29" t="s">
        <v>8225</v>
      </c>
      <c r="C3247" t="s">
        <v>3215</v>
      </c>
      <c r="D3247" t="s">
        <v>3688</v>
      </c>
      <c r="E3247" t="s">
        <v>1736</v>
      </c>
      <c r="F3247" t="s">
        <v>586</v>
      </c>
      <c r="G3247" t="s">
        <v>570</v>
      </c>
      <c r="H3247" t="s">
        <v>54</v>
      </c>
      <c r="I3247" t="s">
        <v>571</v>
      </c>
      <c r="J3247" t="s">
        <v>1736</v>
      </c>
      <c r="K3247" t="s">
        <v>585</v>
      </c>
      <c r="L3247" t="s">
        <v>6828</v>
      </c>
      <c r="M3247" t="s">
        <v>3133</v>
      </c>
      <c r="N3247" t="s">
        <v>10</v>
      </c>
      <c r="O3247" t="s">
        <v>54</v>
      </c>
      <c r="P3247" t="s">
        <v>946</v>
      </c>
      <c r="Q3247" t="s">
        <v>2663</v>
      </c>
      <c r="R3247" t="s">
        <v>584</v>
      </c>
    </row>
    <row r="3248" spans="1:18" x14ac:dyDescent="0.25">
      <c r="A3248" s="28" t="str">
        <f t="shared" si="50"/>
        <v>00385264Harlan Elementary School420 E Central StHarlanKY40831</v>
      </c>
      <c r="B3248" s="29" t="s">
        <v>8225</v>
      </c>
      <c r="C3248" t="s">
        <v>3215</v>
      </c>
      <c r="D3248" t="s">
        <v>3503</v>
      </c>
      <c r="E3248" t="s">
        <v>1736</v>
      </c>
      <c r="F3248" t="s">
        <v>1212</v>
      </c>
      <c r="G3248" t="s">
        <v>1199</v>
      </c>
      <c r="H3248" t="s">
        <v>54</v>
      </c>
      <c r="I3248" t="s">
        <v>1200</v>
      </c>
      <c r="J3248" t="s">
        <v>1736</v>
      </c>
      <c r="K3248" t="s">
        <v>1211</v>
      </c>
      <c r="L3248" t="s">
        <v>6828</v>
      </c>
      <c r="M3248" t="s">
        <v>3133</v>
      </c>
      <c r="N3248" t="s">
        <v>10</v>
      </c>
      <c r="O3248" t="s">
        <v>54</v>
      </c>
      <c r="P3248" t="s">
        <v>946</v>
      </c>
      <c r="Q3248" t="s">
        <v>2663</v>
      </c>
      <c r="R3248" t="s">
        <v>1210</v>
      </c>
    </row>
    <row r="3249" spans="1:18" x14ac:dyDescent="0.25">
      <c r="A3249" s="28" t="str">
        <f t="shared" si="50"/>
        <v>00393699Menifee Co School DistrictPo Box 110FrenchburgKY40322</v>
      </c>
      <c r="B3249" s="29" t="s">
        <v>8225</v>
      </c>
      <c r="C3249" t="s">
        <v>3215</v>
      </c>
      <c r="D3249" t="s">
        <v>3626</v>
      </c>
      <c r="E3249" t="s">
        <v>1736</v>
      </c>
      <c r="F3249" t="s">
        <v>5321</v>
      </c>
      <c r="G3249" t="s">
        <v>2159</v>
      </c>
      <c r="H3249" t="s">
        <v>54</v>
      </c>
      <c r="I3249" t="s">
        <v>2160</v>
      </c>
      <c r="J3249" t="s">
        <v>1736</v>
      </c>
      <c r="K3249" t="s">
        <v>2151</v>
      </c>
      <c r="L3249" t="s">
        <v>6828</v>
      </c>
      <c r="M3249" t="s">
        <v>3133</v>
      </c>
      <c r="N3249" t="s">
        <v>10</v>
      </c>
      <c r="O3249" t="s">
        <v>54</v>
      </c>
      <c r="P3249" t="s">
        <v>946</v>
      </c>
      <c r="Q3249" t="s">
        <v>2663</v>
      </c>
      <c r="R3249" t="s">
        <v>2150</v>
      </c>
    </row>
    <row r="3250" spans="1:18" x14ac:dyDescent="0.25">
      <c r="A3250" s="28" t="str">
        <f t="shared" si="50"/>
        <v>00381696Willis H Justice Elem School350 Mount Sterling RdWinchesterKY40391</v>
      </c>
      <c r="B3250" s="29" t="s">
        <v>8225</v>
      </c>
      <c r="C3250" t="s">
        <v>3215</v>
      </c>
      <c r="D3250" t="s">
        <v>3856</v>
      </c>
      <c r="E3250" t="s">
        <v>1736</v>
      </c>
      <c r="F3250" t="s">
        <v>559</v>
      </c>
      <c r="G3250" t="s">
        <v>550</v>
      </c>
      <c r="H3250" t="s">
        <v>54</v>
      </c>
      <c r="I3250" t="s">
        <v>551</v>
      </c>
      <c r="J3250" t="s">
        <v>1736</v>
      </c>
      <c r="K3250" t="s">
        <v>558</v>
      </c>
      <c r="L3250" t="s">
        <v>6828</v>
      </c>
      <c r="M3250" t="s">
        <v>3133</v>
      </c>
      <c r="N3250" t="s">
        <v>10</v>
      </c>
      <c r="O3250" t="s">
        <v>54</v>
      </c>
      <c r="P3250" t="s">
        <v>946</v>
      </c>
      <c r="Q3250" t="s">
        <v>2663</v>
      </c>
      <c r="R3250" t="s">
        <v>557</v>
      </c>
    </row>
    <row r="3251" spans="1:18" x14ac:dyDescent="0.25">
      <c r="A3251" s="28" t="str">
        <f t="shared" si="50"/>
        <v>00381749Conkwright Elementary School360 Mount Sterling RdWinchesterKY40391</v>
      </c>
      <c r="B3251" s="29" t="s">
        <v>8225</v>
      </c>
      <c r="C3251" t="s">
        <v>3215</v>
      </c>
      <c r="D3251" t="s">
        <v>3389</v>
      </c>
      <c r="E3251" t="s">
        <v>1736</v>
      </c>
      <c r="F3251" t="s">
        <v>549</v>
      </c>
      <c r="G3251" t="s">
        <v>550</v>
      </c>
      <c r="H3251" t="s">
        <v>54</v>
      </c>
      <c r="I3251" t="s">
        <v>551</v>
      </c>
      <c r="J3251" t="s">
        <v>1736</v>
      </c>
      <c r="K3251" t="s">
        <v>548</v>
      </c>
      <c r="L3251" t="s">
        <v>6828</v>
      </c>
      <c r="M3251" t="s">
        <v>3133</v>
      </c>
      <c r="N3251" t="s">
        <v>10</v>
      </c>
      <c r="O3251" t="s">
        <v>54</v>
      </c>
      <c r="P3251" t="s">
        <v>946</v>
      </c>
      <c r="Q3251" t="s">
        <v>2663</v>
      </c>
      <c r="R3251" t="s">
        <v>547</v>
      </c>
    </row>
    <row r="3252" spans="1:18" x14ac:dyDescent="0.25">
      <c r="A3252" s="28" t="str">
        <f t="shared" si="50"/>
        <v>00381737Shearer ES244 E Broadway StWinchesterKY40391</v>
      </c>
      <c r="B3252" s="29" t="s">
        <v>8225</v>
      </c>
      <c r="C3252" t="s">
        <v>3215</v>
      </c>
      <c r="D3252" t="s">
        <v>3748</v>
      </c>
      <c r="E3252" t="s">
        <v>1736</v>
      </c>
      <c r="F3252" t="s">
        <v>553</v>
      </c>
      <c r="G3252" t="s">
        <v>550</v>
      </c>
      <c r="H3252" t="s">
        <v>54</v>
      </c>
      <c r="I3252" t="s">
        <v>551</v>
      </c>
      <c r="J3252" t="s">
        <v>1736</v>
      </c>
      <c r="K3252" t="s">
        <v>4187</v>
      </c>
      <c r="L3252" t="s">
        <v>6828</v>
      </c>
      <c r="M3252" t="s">
        <v>3133</v>
      </c>
      <c r="N3252" t="s">
        <v>10</v>
      </c>
      <c r="O3252" t="s">
        <v>54</v>
      </c>
      <c r="P3252" t="s">
        <v>946</v>
      </c>
      <c r="Q3252" t="s">
        <v>2663</v>
      </c>
      <c r="R3252" t="s">
        <v>552</v>
      </c>
    </row>
    <row r="3253" spans="1:18" x14ac:dyDescent="0.25">
      <c r="A3253" s="28" t="str">
        <f t="shared" si="50"/>
        <v>00379291Middlesboro Elementary School3400 Cumberland AveMiddlesboroKY40965</v>
      </c>
      <c r="B3253" s="29" t="s">
        <v>8225</v>
      </c>
      <c r="C3253" t="s">
        <v>3215</v>
      </c>
      <c r="D3253" t="s">
        <v>3631</v>
      </c>
      <c r="E3253" t="s">
        <v>1736</v>
      </c>
      <c r="F3253" t="s">
        <v>2178</v>
      </c>
      <c r="G3253" t="s">
        <v>194</v>
      </c>
      <c r="H3253" t="s">
        <v>54</v>
      </c>
      <c r="I3253" t="s">
        <v>195</v>
      </c>
      <c r="J3253" t="s">
        <v>1736</v>
      </c>
      <c r="K3253" t="s">
        <v>2177</v>
      </c>
      <c r="L3253" t="s">
        <v>6828</v>
      </c>
      <c r="M3253" t="s">
        <v>3133</v>
      </c>
      <c r="N3253" t="s">
        <v>10</v>
      </c>
      <c r="O3253" t="s">
        <v>54</v>
      </c>
      <c r="P3253" t="s">
        <v>946</v>
      </c>
      <c r="Q3253" t="s">
        <v>2663</v>
      </c>
      <c r="R3253" t="s">
        <v>2176</v>
      </c>
    </row>
    <row r="3254" spans="1:18" x14ac:dyDescent="0.25">
      <c r="A3254" s="28" t="str">
        <f t="shared" si="50"/>
        <v>00379801Charles Russell Elem School1100 Russell StAshlandKY41101</v>
      </c>
      <c r="B3254" s="29" t="s">
        <v>8225</v>
      </c>
      <c r="C3254" t="s">
        <v>3215</v>
      </c>
      <c r="D3254" t="s">
        <v>3369</v>
      </c>
      <c r="E3254" t="s">
        <v>1736</v>
      </c>
      <c r="F3254" t="s">
        <v>83</v>
      </c>
      <c r="G3254" t="s">
        <v>84</v>
      </c>
      <c r="H3254" t="s">
        <v>54</v>
      </c>
      <c r="I3254" t="s">
        <v>85</v>
      </c>
      <c r="J3254" t="s">
        <v>1736</v>
      </c>
      <c r="K3254" t="s">
        <v>82</v>
      </c>
      <c r="L3254" t="s">
        <v>6828</v>
      </c>
      <c r="M3254" t="s">
        <v>3133</v>
      </c>
      <c r="N3254" t="s">
        <v>10</v>
      </c>
      <c r="O3254" t="s">
        <v>54</v>
      </c>
      <c r="P3254" t="s">
        <v>946</v>
      </c>
      <c r="Q3254" t="s">
        <v>2663</v>
      </c>
      <c r="R3254" t="s">
        <v>81</v>
      </c>
    </row>
    <row r="3255" spans="1:18" x14ac:dyDescent="0.25">
      <c r="A3255" s="28" t="str">
        <f t="shared" si="50"/>
        <v>10012954Taylorsville Elementary School420 Highview DrTaylorsvilleKY40071</v>
      </c>
      <c r="B3255" s="29" t="s">
        <v>8225</v>
      </c>
      <c r="C3255" t="s">
        <v>3215</v>
      </c>
      <c r="D3255" t="s">
        <v>3795</v>
      </c>
      <c r="E3255" t="s">
        <v>1736</v>
      </c>
      <c r="F3255" t="s">
        <v>3794</v>
      </c>
      <c r="G3255" t="s">
        <v>2681</v>
      </c>
      <c r="H3255" t="s">
        <v>54</v>
      </c>
      <c r="I3255" t="s">
        <v>2682</v>
      </c>
      <c r="J3255" t="s">
        <v>1736</v>
      </c>
      <c r="K3255" t="s">
        <v>2684</v>
      </c>
      <c r="L3255" t="s">
        <v>6828</v>
      </c>
      <c r="M3255" t="s">
        <v>3133</v>
      </c>
      <c r="N3255" t="s">
        <v>10</v>
      </c>
      <c r="O3255" t="s">
        <v>54</v>
      </c>
      <c r="P3255" t="s">
        <v>946</v>
      </c>
      <c r="Q3255" t="s">
        <v>2663</v>
      </c>
      <c r="R3255" t="s">
        <v>2683</v>
      </c>
    </row>
    <row r="3256" spans="1:18" x14ac:dyDescent="0.25">
      <c r="A3256" s="28" t="str">
        <f t="shared" si="50"/>
        <v>00396407Spencer Co Elementary School1265 Mount Washington RdTaylorsvilleKY40071</v>
      </c>
      <c r="B3256" s="29" t="s">
        <v>8225</v>
      </c>
      <c r="C3256" t="s">
        <v>3215</v>
      </c>
      <c r="D3256" t="s">
        <v>3768</v>
      </c>
      <c r="E3256" t="s">
        <v>1736</v>
      </c>
      <c r="F3256" t="s">
        <v>2680</v>
      </c>
      <c r="G3256" t="s">
        <v>2681</v>
      </c>
      <c r="H3256" t="s">
        <v>54</v>
      </c>
      <c r="I3256" t="s">
        <v>2682</v>
      </c>
      <c r="J3256" t="s">
        <v>1736</v>
      </c>
      <c r="K3256" t="s">
        <v>2679</v>
      </c>
      <c r="L3256" t="s">
        <v>6828</v>
      </c>
      <c r="M3256" t="s">
        <v>3133</v>
      </c>
      <c r="N3256" t="s">
        <v>10</v>
      </c>
      <c r="O3256" t="s">
        <v>54</v>
      </c>
      <c r="P3256" t="s">
        <v>946</v>
      </c>
      <c r="Q3256" t="s">
        <v>2663</v>
      </c>
      <c r="R3256" t="s">
        <v>2678</v>
      </c>
    </row>
    <row r="3257" spans="1:18" x14ac:dyDescent="0.25">
      <c r="A3257" s="28" t="str">
        <f t="shared" si="50"/>
        <v>00389571Paintsville ES325 2nd StPaintsvilleKY41240</v>
      </c>
      <c r="B3257" s="29" t="s">
        <v>8225</v>
      </c>
      <c r="C3257" t="s">
        <v>3215</v>
      </c>
      <c r="D3257" t="s">
        <v>3689</v>
      </c>
      <c r="E3257" t="s">
        <v>1736</v>
      </c>
      <c r="F3257" t="s">
        <v>2385</v>
      </c>
      <c r="G3257" t="s">
        <v>1676</v>
      </c>
      <c r="H3257" t="s">
        <v>54</v>
      </c>
      <c r="I3257" t="s">
        <v>1677</v>
      </c>
      <c r="J3257" t="s">
        <v>1736</v>
      </c>
      <c r="K3257" t="s">
        <v>4961</v>
      </c>
      <c r="L3257" t="s">
        <v>6828</v>
      </c>
      <c r="M3257" t="s">
        <v>3133</v>
      </c>
      <c r="N3257" t="s">
        <v>10</v>
      </c>
      <c r="O3257" t="s">
        <v>54</v>
      </c>
      <c r="P3257" t="s">
        <v>946</v>
      </c>
      <c r="Q3257" t="s">
        <v>2663</v>
      </c>
      <c r="R3257" t="s">
        <v>2384</v>
      </c>
    </row>
    <row r="3258" spans="1:18" x14ac:dyDescent="0.25">
      <c r="A3258" s="28" t="str">
        <f t="shared" si="50"/>
        <v>00379966Fairview ES258 McKnight StAshlandKY41102</v>
      </c>
      <c r="B3258" s="29" t="s">
        <v>8225</v>
      </c>
      <c r="C3258" t="s">
        <v>3215</v>
      </c>
      <c r="D3258" t="s">
        <v>3459</v>
      </c>
      <c r="E3258" t="s">
        <v>1736</v>
      </c>
      <c r="F3258" t="s">
        <v>771</v>
      </c>
      <c r="G3258" t="s">
        <v>84</v>
      </c>
      <c r="H3258" t="s">
        <v>54</v>
      </c>
      <c r="I3258" t="s">
        <v>98</v>
      </c>
      <c r="J3258" t="s">
        <v>1736</v>
      </c>
      <c r="K3258" t="s">
        <v>4238</v>
      </c>
      <c r="L3258" t="s">
        <v>6828</v>
      </c>
      <c r="M3258" t="s">
        <v>3133</v>
      </c>
      <c r="N3258" t="s">
        <v>10</v>
      </c>
      <c r="O3258" t="s">
        <v>54</v>
      </c>
      <c r="P3258" t="s">
        <v>946</v>
      </c>
      <c r="Q3258" t="s">
        <v>2663</v>
      </c>
      <c r="R3258" t="s">
        <v>770</v>
      </c>
    </row>
    <row r="3259" spans="1:18" x14ac:dyDescent="0.25">
      <c r="A3259" s="28" t="str">
        <f t="shared" si="50"/>
        <v>00379411Burlington ES5946 N Orient StBurlingtonKY41005</v>
      </c>
      <c r="B3259" s="29" t="s">
        <v>8225</v>
      </c>
      <c r="C3259" t="s">
        <v>3215</v>
      </c>
      <c r="D3259" t="s">
        <v>3316</v>
      </c>
      <c r="E3259" t="s">
        <v>1736</v>
      </c>
      <c r="F3259" t="s">
        <v>216</v>
      </c>
      <c r="G3259" t="s">
        <v>217</v>
      </c>
      <c r="H3259" t="s">
        <v>54</v>
      </c>
      <c r="I3259" t="s">
        <v>218</v>
      </c>
      <c r="J3259" t="s">
        <v>1736</v>
      </c>
      <c r="K3259" t="s">
        <v>4119</v>
      </c>
      <c r="L3259" t="s">
        <v>6828</v>
      </c>
      <c r="M3259" t="s">
        <v>3133</v>
      </c>
      <c r="N3259" t="s">
        <v>10</v>
      </c>
      <c r="O3259" t="s">
        <v>54</v>
      </c>
      <c r="P3259" t="s">
        <v>946</v>
      </c>
      <c r="Q3259" t="s">
        <v>2663</v>
      </c>
      <c r="R3259" t="s">
        <v>215</v>
      </c>
    </row>
    <row r="3260" spans="1:18" x14ac:dyDescent="0.25">
      <c r="A3260" s="28" t="str">
        <f t="shared" ref="A3260:A3323" si="51">R3260&amp;K3260&amp;F3260&amp;G3260&amp;H3260&amp;I3260</f>
        <v>00379423Chester Goodridge ES3330 Cougar PathHebronKY41048</v>
      </c>
      <c r="B3260" s="29" t="s">
        <v>8225</v>
      </c>
      <c r="C3260" t="s">
        <v>3215</v>
      </c>
      <c r="D3260" t="s">
        <v>3375</v>
      </c>
      <c r="E3260" t="s">
        <v>1736</v>
      </c>
      <c r="F3260" t="s">
        <v>222</v>
      </c>
      <c r="G3260" t="s">
        <v>223</v>
      </c>
      <c r="H3260" t="s">
        <v>54</v>
      </c>
      <c r="I3260" t="s">
        <v>224</v>
      </c>
      <c r="J3260" t="s">
        <v>1736</v>
      </c>
      <c r="K3260" t="s">
        <v>4120</v>
      </c>
      <c r="L3260" t="s">
        <v>6828</v>
      </c>
      <c r="M3260" t="s">
        <v>3133</v>
      </c>
      <c r="N3260" t="s">
        <v>10</v>
      </c>
      <c r="O3260" t="s">
        <v>54</v>
      </c>
      <c r="P3260" t="s">
        <v>946</v>
      </c>
      <c r="Q3260" t="s">
        <v>2663</v>
      </c>
      <c r="R3260" t="s">
        <v>221</v>
      </c>
    </row>
    <row r="3261" spans="1:18" x14ac:dyDescent="0.25">
      <c r="A3261" s="28" t="str">
        <f t="shared" si="51"/>
        <v>10030231Shirley Mann ES10435 Us Highway 42UnionKY41091</v>
      </c>
      <c r="B3261" s="29" t="s">
        <v>8225</v>
      </c>
      <c r="C3261" t="s">
        <v>3215</v>
      </c>
      <c r="D3261" t="s">
        <v>3751</v>
      </c>
      <c r="E3261" t="s">
        <v>1736</v>
      </c>
      <c r="F3261" t="s">
        <v>242</v>
      </c>
      <c r="G3261" t="s">
        <v>233</v>
      </c>
      <c r="H3261" t="s">
        <v>54</v>
      </c>
      <c r="I3261" t="s">
        <v>234</v>
      </c>
      <c r="J3261" t="s">
        <v>1736</v>
      </c>
      <c r="K3261" t="s">
        <v>4113</v>
      </c>
      <c r="L3261" t="s">
        <v>6828</v>
      </c>
      <c r="M3261" t="s">
        <v>3133</v>
      </c>
      <c r="N3261" t="s">
        <v>10</v>
      </c>
      <c r="O3261" t="s">
        <v>54</v>
      </c>
      <c r="P3261" t="s">
        <v>946</v>
      </c>
      <c r="Q3261" t="s">
        <v>2663</v>
      </c>
      <c r="R3261" t="s">
        <v>241</v>
      </c>
    </row>
    <row r="3262" spans="1:18" x14ac:dyDescent="0.25">
      <c r="A3262" s="28" t="str">
        <f t="shared" si="51"/>
        <v>00379485New Haven ES10854 Us Highway 42UnionKY41091</v>
      </c>
      <c r="B3262" s="29" t="s">
        <v>8225</v>
      </c>
      <c r="C3262" t="s">
        <v>3215</v>
      </c>
      <c r="D3262" t="s">
        <v>3651</v>
      </c>
      <c r="E3262" t="s">
        <v>1736</v>
      </c>
      <c r="F3262" t="s">
        <v>236</v>
      </c>
      <c r="G3262" t="s">
        <v>233</v>
      </c>
      <c r="H3262" t="s">
        <v>54</v>
      </c>
      <c r="I3262" t="s">
        <v>234</v>
      </c>
      <c r="J3262" t="s">
        <v>1736</v>
      </c>
      <c r="K3262" t="s">
        <v>4126</v>
      </c>
      <c r="L3262" t="s">
        <v>6828</v>
      </c>
      <c r="M3262" t="s">
        <v>3133</v>
      </c>
      <c r="N3262" t="s">
        <v>10</v>
      </c>
      <c r="O3262" t="s">
        <v>54</v>
      </c>
      <c r="P3262" t="s">
        <v>946</v>
      </c>
      <c r="Q3262" t="s">
        <v>2663</v>
      </c>
      <c r="R3262" t="s">
        <v>235</v>
      </c>
    </row>
    <row r="3263" spans="1:18" x14ac:dyDescent="0.25">
      <c r="A3263" s="28" t="str">
        <f t="shared" si="51"/>
        <v>00379497Ockerman ES8250 Us Highway 42FlorenceKY41042</v>
      </c>
      <c r="B3263" s="29" t="s">
        <v>8225</v>
      </c>
      <c r="C3263" t="s">
        <v>3215</v>
      </c>
      <c r="D3263" t="s">
        <v>3677</v>
      </c>
      <c r="E3263" t="s">
        <v>1736</v>
      </c>
      <c r="F3263" t="s">
        <v>240</v>
      </c>
      <c r="G3263" t="s">
        <v>213</v>
      </c>
      <c r="H3263" t="s">
        <v>54</v>
      </c>
      <c r="I3263" t="s">
        <v>214</v>
      </c>
      <c r="J3263" t="s">
        <v>1736</v>
      </c>
      <c r="K3263" t="s">
        <v>4121</v>
      </c>
      <c r="L3263" t="s">
        <v>6828</v>
      </c>
      <c r="M3263" t="s">
        <v>3133</v>
      </c>
      <c r="N3263" t="s">
        <v>10</v>
      </c>
      <c r="O3263" t="s">
        <v>54</v>
      </c>
      <c r="P3263" t="s">
        <v>946</v>
      </c>
      <c r="Q3263" t="s">
        <v>2663</v>
      </c>
      <c r="R3263" t="s">
        <v>239</v>
      </c>
    </row>
    <row r="3264" spans="1:18" x14ac:dyDescent="0.25">
      <c r="A3264" s="28" t="str">
        <f t="shared" si="51"/>
        <v>03392852Stephens ES5687 N Bend RdBurlingtonKY41005</v>
      </c>
      <c r="B3264" s="29" t="s">
        <v>8225</v>
      </c>
      <c r="C3264" t="s">
        <v>3215</v>
      </c>
      <c r="D3264" t="s">
        <v>3781</v>
      </c>
      <c r="E3264" t="s">
        <v>1736</v>
      </c>
      <c r="F3264" t="s">
        <v>244</v>
      </c>
      <c r="G3264" t="s">
        <v>217</v>
      </c>
      <c r="H3264" t="s">
        <v>54</v>
      </c>
      <c r="I3264" t="s">
        <v>218</v>
      </c>
      <c r="J3264" t="s">
        <v>1736</v>
      </c>
      <c r="K3264" t="s">
        <v>4118</v>
      </c>
      <c r="L3264" t="s">
        <v>6828</v>
      </c>
      <c r="M3264" t="s">
        <v>3133</v>
      </c>
      <c r="N3264" t="s">
        <v>10</v>
      </c>
      <c r="O3264" t="s">
        <v>54</v>
      </c>
      <c r="P3264" t="s">
        <v>946</v>
      </c>
      <c r="Q3264" t="s">
        <v>2663</v>
      </c>
      <c r="R3264" t="s">
        <v>243</v>
      </c>
    </row>
    <row r="3265" spans="1:18" x14ac:dyDescent="0.25">
      <c r="A3265" s="28" t="str">
        <f t="shared" si="51"/>
        <v>00382884Kyrock ES5720 Ky Highway 259 NSweedenKY42285</v>
      </c>
      <c r="B3265" s="29" t="s">
        <v>8225</v>
      </c>
      <c r="C3265" t="s">
        <v>3215</v>
      </c>
      <c r="D3265" t="s">
        <v>3567</v>
      </c>
      <c r="E3265" t="s">
        <v>1736</v>
      </c>
      <c r="F3265" t="s">
        <v>715</v>
      </c>
      <c r="G3265" t="s">
        <v>716</v>
      </c>
      <c r="H3265" t="s">
        <v>54</v>
      </c>
      <c r="I3265" t="s">
        <v>717</v>
      </c>
      <c r="J3265" t="s">
        <v>1736</v>
      </c>
      <c r="K3265" t="s">
        <v>4206</v>
      </c>
      <c r="L3265" t="s">
        <v>6828</v>
      </c>
      <c r="M3265" t="s">
        <v>3133</v>
      </c>
      <c r="N3265" t="s">
        <v>10</v>
      </c>
      <c r="O3265" t="s">
        <v>54</v>
      </c>
      <c r="P3265" t="s">
        <v>946</v>
      </c>
      <c r="Q3265" t="s">
        <v>2663</v>
      </c>
      <c r="R3265" t="s">
        <v>714</v>
      </c>
    </row>
    <row r="3266" spans="1:18" x14ac:dyDescent="0.25">
      <c r="A3266" s="28" t="str">
        <f t="shared" si="51"/>
        <v>00394112Morgan Central Elem School3201 Highway 460 WWest LibertyKY41472</v>
      </c>
      <c r="B3266" s="29" t="s">
        <v>8225</v>
      </c>
      <c r="C3266" t="s">
        <v>3215</v>
      </c>
      <c r="D3266" t="s">
        <v>3639</v>
      </c>
      <c r="E3266" t="s">
        <v>1736</v>
      </c>
      <c r="F3266" t="s">
        <v>2221</v>
      </c>
      <c r="G3266" t="s">
        <v>2212</v>
      </c>
      <c r="H3266" t="s">
        <v>54</v>
      </c>
      <c r="I3266" t="s">
        <v>2213</v>
      </c>
      <c r="J3266" t="s">
        <v>1736</v>
      </c>
      <c r="K3266" t="s">
        <v>2220</v>
      </c>
      <c r="L3266" t="s">
        <v>6828</v>
      </c>
      <c r="M3266" t="s">
        <v>3133</v>
      </c>
      <c r="N3266" t="s">
        <v>10</v>
      </c>
      <c r="O3266" t="s">
        <v>54</v>
      </c>
      <c r="P3266" t="s">
        <v>946</v>
      </c>
      <c r="Q3266" t="s">
        <v>2663</v>
      </c>
      <c r="R3266" t="s">
        <v>2219</v>
      </c>
    </row>
    <row r="3267" spans="1:18" x14ac:dyDescent="0.25">
      <c r="A3267" s="28" t="str">
        <f t="shared" si="51"/>
        <v>00394112Morgan Central Elem School3201 Highway 460 WWest LibertyKY41472</v>
      </c>
      <c r="B3267" s="29" t="s">
        <v>8225</v>
      </c>
      <c r="C3267" t="s">
        <v>3215</v>
      </c>
      <c r="D3267" t="s">
        <v>3640</v>
      </c>
      <c r="E3267" t="s">
        <v>1736</v>
      </c>
      <c r="F3267" t="s">
        <v>2221</v>
      </c>
      <c r="G3267" t="s">
        <v>2212</v>
      </c>
      <c r="H3267" t="s">
        <v>54</v>
      </c>
      <c r="I3267" t="s">
        <v>2213</v>
      </c>
      <c r="J3267" t="s">
        <v>1736</v>
      </c>
      <c r="K3267" t="s">
        <v>2220</v>
      </c>
      <c r="L3267" t="s">
        <v>6828</v>
      </c>
      <c r="M3267" t="s">
        <v>3133</v>
      </c>
      <c r="N3267" t="s">
        <v>10</v>
      </c>
      <c r="O3267" t="s">
        <v>54</v>
      </c>
      <c r="P3267" t="s">
        <v>946</v>
      </c>
      <c r="Q3267" t="s">
        <v>2663</v>
      </c>
      <c r="R3267" t="s">
        <v>2219</v>
      </c>
    </row>
    <row r="3268" spans="1:18" x14ac:dyDescent="0.25">
      <c r="A3268" s="28" t="str">
        <f t="shared" si="51"/>
        <v>00394095Wrigley Elementary School7490 Highway 7West LibertyKY41472</v>
      </c>
      <c r="B3268" s="29" t="s">
        <v>8225</v>
      </c>
      <c r="C3268" t="s">
        <v>3215</v>
      </c>
      <c r="D3268" t="s">
        <v>3859</v>
      </c>
      <c r="E3268" t="s">
        <v>1736</v>
      </c>
      <c r="F3268" t="s">
        <v>2224</v>
      </c>
      <c r="G3268" t="s">
        <v>2212</v>
      </c>
      <c r="H3268" t="s">
        <v>54</v>
      </c>
      <c r="I3268" t="s">
        <v>2213</v>
      </c>
      <c r="J3268" t="s">
        <v>1736</v>
      </c>
      <c r="K3268" t="s">
        <v>2223</v>
      </c>
      <c r="L3268" t="s">
        <v>6828</v>
      </c>
      <c r="M3268" t="s">
        <v>3133</v>
      </c>
      <c r="N3268" t="s">
        <v>10</v>
      </c>
      <c r="O3268" t="s">
        <v>54</v>
      </c>
      <c r="P3268" t="s">
        <v>946</v>
      </c>
      <c r="Q3268" t="s">
        <v>2663</v>
      </c>
      <c r="R3268" t="s">
        <v>2222</v>
      </c>
    </row>
    <row r="3269" spans="1:18" x14ac:dyDescent="0.25">
      <c r="A3269" s="28" t="str">
        <f t="shared" si="51"/>
        <v>04803763Buckner Elementary School4307 Brown BlvdLa GrangeKY40031</v>
      </c>
      <c r="B3269" s="29" t="s">
        <v>8225</v>
      </c>
      <c r="C3269" t="s">
        <v>3215</v>
      </c>
      <c r="D3269" t="s">
        <v>3314</v>
      </c>
      <c r="E3269" t="s">
        <v>1736</v>
      </c>
      <c r="F3269" t="s">
        <v>2324</v>
      </c>
      <c r="G3269" t="s">
        <v>2325</v>
      </c>
      <c r="H3269" t="s">
        <v>54</v>
      </c>
      <c r="I3269" t="s">
        <v>2326</v>
      </c>
      <c r="J3269" t="s">
        <v>1736</v>
      </c>
      <c r="K3269" t="s">
        <v>2323</v>
      </c>
      <c r="L3269" t="s">
        <v>6828</v>
      </c>
      <c r="M3269" t="s">
        <v>3133</v>
      </c>
      <c r="N3269" t="s">
        <v>10</v>
      </c>
      <c r="O3269" t="s">
        <v>54</v>
      </c>
      <c r="P3269" t="s">
        <v>946</v>
      </c>
      <c r="Q3269" t="s">
        <v>2663</v>
      </c>
      <c r="R3269" t="s">
        <v>2322</v>
      </c>
    </row>
    <row r="3270" spans="1:18" x14ac:dyDescent="0.25">
      <c r="A3270" s="28" t="str">
        <f t="shared" si="51"/>
        <v>03047227Camden Station Elem School6401 W Highway 146CrestwoodKY40014</v>
      </c>
      <c r="B3270" s="29" t="s">
        <v>8225</v>
      </c>
      <c r="C3270" t="s">
        <v>3215</v>
      </c>
      <c r="D3270" t="s">
        <v>3335</v>
      </c>
      <c r="E3270" t="s">
        <v>1736</v>
      </c>
      <c r="F3270" t="s">
        <v>2329</v>
      </c>
      <c r="G3270" t="s">
        <v>2330</v>
      </c>
      <c r="H3270" t="s">
        <v>54</v>
      </c>
      <c r="I3270" t="s">
        <v>2331</v>
      </c>
      <c r="J3270" t="s">
        <v>1736</v>
      </c>
      <c r="K3270" t="s">
        <v>2328</v>
      </c>
      <c r="L3270" t="s">
        <v>6828</v>
      </c>
      <c r="M3270" t="s">
        <v>3133</v>
      </c>
      <c r="N3270" t="s">
        <v>10</v>
      </c>
      <c r="O3270" t="s">
        <v>54</v>
      </c>
      <c r="P3270" t="s">
        <v>946</v>
      </c>
      <c r="Q3270" t="s">
        <v>2663</v>
      </c>
      <c r="R3270" t="s">
        <v>2327</v>
      </c>
    </row>
    <row r="3271" spans="1:18" x14ac:dyDescent="0.25">
      <c r="A3271" s="28" t="str">
        <f t="shared" si="51"/>
        <v>00394643Crestwood Elementary School6500 W Highway 146CrestwoodKY40014</v>
      </c>
      <c r="B3271" s="29" t="s">
        <v>8225</v>
      </c>
      <c r="C3271" t="s">
        <v>3215</v>
      </c>
      <c r="D3271" t="s">
        <v>3401</v>
      </c>
      <c r="E3271" t="s">
        <v>1736</v>
      </c>
      <c r="F3271" t="s">
        <v>2337</v>
      </c>
      <c r="G3271" t="s">
        <v>2330</v>
      </c>
      <c r="H3271" t="s">
        <v>54</v>
      </c>
      <c r="I3271" t="s">
        <v>2331</v>
      </c>
      <c r="J3271" t="s">
        <v>1736</v>
      </c>
      <c r="K3271" t="s">
        <v>2336</v>
      </c>
      <c r="L3271" t="s">
        <v>6828</v>
      </c>
      <c r="M3271" t="s">
        <v>3133</v>
      </c>
      <c r="N3271" t="s">
        <v>10</v>
      </c>
      <c r="O3271" t="s">
        <v>54</v>
      </c>
      <c r="P3271" t="s">
        <v>946</v>
      </c>
      <c r="Q3271" t="s">
        <v>2663</v>
      </c>
      <c r="R3271" t="s">
        <v>2335</v>
      </c>
    </row>
    <row r="3272" spans="1:18" x14ac:dyDescent="0.25">
      <c r="A3272" s="28" t="str">
        <f t="shared" si="51"/>
        <v>00394655La Grange ES500 W Jefferson StLa GrangeKY40031</v>
      </c>
      <c r="B3272" s="29" t="s">
        <v>8225</v>
      </c>
      <c r="C3272" t="s">
        <v>3215</v>
      </c>
      <c r="D3272" t="s">
        <v>3570</v>
      </c>
      <c r="E3272" t="s">
        <v>1736</v>
      </c>
      <c r="F3272" t="s">
        <v>2348</v>
      </c>
      <c r="G3272" t="s">
        <v>2325</v>
      </c>
      <c r="H3272" t="s">
        <v>54</v>
      </c>
      <c r="I3272" t="s">
        <v>2326</v>
      </c>
      <c r="J3272" t="s">
        <v>1736</v>
      </c>
      <c r="K3272" t="s">
        <v>4917</v>
      </c>
      <c r="L3272" t="s">
        <v>6828</v>
      </c>
      <c r="M3272" t="s">
        <v>3133</v>
      </c>
      <c r="N3272" t="s">
        <v>10</v>
      </c>
      <c r="O3272" t="s">
        <v>54</v>
      </c>
      <c r="P3272" t="s">
        <v>946</v>
      </c>
      <c r="Q3272" t="s">
        <v>2663</v>
      </c>
      <c r="R3272" t="s">
        <v>2347</v>
      </c>
    </row>
    <row r="3273" spans="1:18" x14ac:dyDescent="0.25">
      <c r="A3273" s="28" t="str">
        <f t="shared" si="51"/>
        <v>00386402Tyner ESPo Box 190TynerKY40486</v>
      </c>
      <c r="B3273" s="29" t="s">
        <v>8225</v>
      </c>
      <c r="C3273" t="s">
        <v>3215</v>
      </c>
      <c r="D3273" t="s">
        <v>3812</v>
      </c>
      <c r="E3273" t="s">
        <v>1736</v>
      </c>
      <c r="F3273" t="s">
        <v>4411</v>
      </c>
      <c r="G3273" t="s">
        <v>1353</v>
      </c>
      <c r="H3273" t="s">
        <v>54</v>
      </c>
      <c r="I3273" t="s">
        <v>1354</v>
      </c>
      <c r="J3273" t="s">
        <v>1736</v>
      </c>
      <c r="K3273" t="s">
        <v>4410</v>
      </c>
      <c r="L3273" t="s">
        <v>6828</v>
      </c>
      <c r="M3273" t="s">
        <v>3133</v>
      </c>
      <c r="N3273" t="s">
        <v>10</v>
      </c>
      <c r="O3273" t="s">
        <v>54</v>
      </c>
      <c r="P3273" t="s">
        <v>946</v>
      </c>
      <c r="Q3273" t="s">
        <v>2663</v>
      </c>
      <c r="R3273" t="s">
        <v>1352</v>
      </c>
    </row>
    <row r="3274" spans="1:18" x14ac:dyDescent="0.25">
      <c r="A3274" s="28" t="str">
        <f t="shared" si="51"/>
        <v>XKY00003Academic Services Department212 Levassor PlaceCovingtonKY41014</v>
      </c>
      <c r="B3274" s="29" t="s">
        <v>8225</v>
      </c>
      <c r="C3274" t="s">
        <v>3215</v>
      </c>
      <c r="D3274" t="s">
        <v>3230</v>
      </c>
      <c r="E3274" t="s">
        <v>1736</v>
      </c>
      <c r="F3274" t="s">
        <v>3227</v>
      </c>
      <c r="G3274" t="s">
        <v>614</v>
      </c>
      <c r="H3274" t="s">
        <v>54</v>
      </c>
      <c r="I3274" t="s">
        <v>615</v>
      </c>
      <c r="J3274" t="s">
        <v>1736</v>
      </c>
      <c r="K3274" t="s">
        <v>3226</v>
      </c>
      <c r="L3274" t="s">
        <v>6828</v>
      </c>
      <c r="M3274" t="s">
        <v>3133</v>
      </c>
      <c r="N3274" t="s">
        <v>10</v>
      </c>
      <c r="O3274" t="s">
        <v>54</v>
      </c>
      <c r="P3274" t="s">
        <v>946</v>
      </c>
      <c r="Q3274" t="s">
        <v>2663</v>
      </c>
      <c r="R3274" t="s">
        <v>3228</v>
      </c>
    </row>
    <row r="3275" spans="1:18" x14ac:dyDescent="0.25">
      <c r="A3275" s="28" t="str">
        <f t="shared" si="51"/>
        <v>00395544Eubank Elementary School285 W Highway 70EubankKY42567</v>
      </c>
      <c r="B3275" s="29" t="s">
        <v>8225</v>
      </c>
      <c r="C3275" t="s">
        <v>3215</v>
      </c>
      <c r="D3275" t="s">
        <v>3455</v>
      </c>
      <c r="E3275" t="s">
        <v>1736</v>
      </c>
      <c r="F3275" t="s">
        <v>2510</v>
      </c>
      <c r="G3275" t="s">
        <v>2511</v>
      </c>
      <c r="H3275" t="s">
        <v>54</v>
      </c>
      <c r="I3275" t="s">
        <v>2512</v>
      </c>
      <c r="J3275" t="s">
        <v>1736</v>
      </c>
      <c r="K3275" t="s">
        <v>2509</v>
      </c>
      <c r="L3275" t="s">
        <v>6828</v>
      </c>
      <c r="M3275" t="s">
        <v>3133</v>
      </c>
      <c r="N3275" t="s">
        <v>10</v>
      </c>
      <c r="O3275" t="s">
        <v>54</v>
      </c>
      <c r="P3275" t="s">
        <v>946</v>
      </c>
      <c r="Q3275" t="s">
        <v>2663</v>
      </c>
      <c r="R3275" t="s">
        <v>2508</v>
      </c>
    </row>
    <row r="3276" spans="1:18" x14ac:dyDescent="0.25">
      <c r="A3276" s="28" t="str">
        <f t="shared" si="51"/>
        <v>00395594Nancy Elementary School240 Highway 196NancyKY42544</v>
      </c>
      <c r="B3276" s="29" t="s">
        <v>8225</v>
      </c>
      <c r="C3276" t="s">
        <v>3215</v>
      </c>
      <c r="D3276" t="s">
        <v>3650</v>
      </c>
      <c r="E3276" t="s">
        <v>1736</v>
      </c>
      <c r="F3276" t="s">
        <v>2515</v>
      </c>
      <c r="G3276" t="s">
        <v>2516</v>
      </c>
      <c r="H3276" t="s">
        <v>54</v>
      </c>
      <c r="I3276" t="s">
        <v>2517</v>
      </c>
      <c r="J3276" t="s">
        <v>1736</v>
      </c>
      <c r="K3276" t="s">
        <v>2514</v>
      </c>
      <c r="L3276" t="s">
        <v>6828</v>
      </c>
      <c r="M3276" t="s">
        <v>3133</v>
      </c>
      <c r="N3276" t="s">
        <v>10</v>
      </c>
      <c r="O3276" t="s">
        <v>54</v>
      </c>
      <c r="P3276" t="s">
        <v>946</v>
      </c>
      <c r="Q3276" t="s">
        <v>2663</v>
      </c>
      <c r="R3276" t="s">
        <v>2513</v>
      </c>
    </row>
    <row r="3277" spans="1:18" x14ac:dyDescent="0.25">
      <c r="A3277" s="28" t="str">
        <f t="shared" si="51"/>
        <v>00395374Belfry Elementary School170 State Highway 319BelfryKY41514</v>
      </c>
      <c r="B3277" s="29" t="s">
        <v>8225</v>
      </c>
      <c r="C3277" t="s">
        <v>3215</v>
      </c>
      <c r="D3277" t="s">
        <v>3766</v>
      </c>
      <c r="E3277" t="s">
        <v>1736</v>
      </c>
      <c r="F3277" t="s">
        <v>2472</v>
      </c>
      <c r="G3277" t="s">
        <v>2473</v>
      </c>
      <c r="H3277" t="s">
        <v>54</v>
      </c>
      <c r="I3277" t="s">
        <v>2474</v>
      </c>
      <c r="J3277" t="s">
        <v>1736</v>
      </c>
      <c r="K3277" t="s">
        <v>4995</v>
      </c>
      <c r="L3277" t="s">
        <v>6828</v>
      </c>
      <c r="M3277" t="s">
        <v>3133</v>
      </c>
      <c r="N3277" t="s">
        <v>10</v>
      </c>
      <c r="O3277" t="s">
        <v>54</v>
      </c>
      <c r="P3277" t="s">
        <v>946</v>
      </c>
      <c r="Q3277" t="s">
        <v>2663</v>
      </c>
      <c r="R3277" t="s">
        <v>2471</v>
      </c>
    </row>
    <row r="3278" spans="1:18" x14ac:dyDescent="0.25">
      <c r="A3278" s="28" t="str">
        <f t="shared" si="51"/>
        <v>00395166Dorton Elementary SchoolPo Box 260DortonKY41520</v>
      </c>
      <c r="B3278" s="29" t="s">
        <v>8225</v>
      </c>
      <c r="C3278" t="s">
        <v>3215</v>
      </c>
      <c r="D3278" t="s">
        <v>3425</v>
      </c>
      <c r="E3278" t="s">
        <v>1736</v>
      </c>
      <c r="F3278" t="s">
        <v>4986</v>
      </c>
      <c r="G3278" t="s">
        <v>2440</v>
      </c>
      <c r="H3278" t="s">
        <v>54</v>
      </c>
      <c r="I3278" t="s">
        <v>2441</v>
      </c>
      <c r="J3278" t="s">
        <v>1736</v>
      </c>
      <c r="K3278" t="s">
        <v>2439</v>
      </c>
      <c r="L3278" t="s">
        <v>6828</v>
      </c>
      <c r="M3278" t="s">
        <v>3133</v>
      </c>
      <c r="N3278" t="s">
        <v>10</v>
      </c>
      <c r="O3278" t="s">
        <v>54</v>
      </c>
      <c r="P3278" t="s">
        <v>946</v>
      </c>
      <c r="Q3278" t="s">
        <v>2663</v>
      </c>
      <c r="R3278" t="s">
        <v>2438</v>
      </c>
    </row>
    <row r="3279" spans="1:18" x14ac:dyDescent="0.25">
      <c r="A3279" s="28" t="str">
        <f t="shared" si="51"/>
        <v>00395219Feds Creek Elementary School221 Fedscreek RdFedscreekKY41524</v>
      </c>
      <c r="B3279" s="29" t="s">
        <v>8225</v>
      </c>
      <c r="C3279" t="s">
        <v>3215</v>
      </c>
      <c r="D3279" t="s">
        <v>3471</v>
      </c>
      <c r="E3279" t="s">
        <v>1736</v>
      </c>
      <c r="F3279" t="s">
        <v>2449</v>
      </c>
      <c r="G3279" t="s">
        <v>2450</v>
      </c>
      <c r="H3279" t="s">
        <v>54</v>
      </c>
      <c r="I3279" t="s">
        <v>2451</v>
      </c>
      <c r="J3279" t="s">
        <v>1736</v>
      </c>
      <c r="K3279" t="s">
        <v>2448</v>
      </c>
      <c r="L3279" t="s">
        <v>6828</v>
      </c>
      <c r="M3279" t="s">
        <v>3133</v>
      </c>
      <c r="N3279" t="s">
        <v>10</v>
      </c>
      <c r="O3279" t="s">
        <v>54</v>
      </c>
      <c r="P3279" t="s">
        <v>946</v>
      </c>
      <c r="Q3279" t="s">
        <v>2663</v>
      </c>
      <c r="R3279" t="s">
        <v>2447</v>
      </c>
    </row>
    <row r="3280" spans="1:18" x14ac:dyDescent="0.25">
      <c r="A3280" s="28" t="str">
        <f t="shared" si="51"/>
        <v>00395271Kimper Elementary School8151 State Highway 194 EKimperKY41539</v>
      </c>
      <c r="B3280" s="29" t="s">
        <v>8225</v>
      </c>
      <c r="C3280" t="s">
        <v>3215</v>
      </c>
      <c r="D3280" t="s">
        <v>3558</v>
      </c>
      <c r="E3280" t="s">
        <v>1736</v>
      </c>
      <c r="F3280" t="s">
        <v>2459</v>
      </c>
      <c r="G3280" t="s">
        <v>2460</v>
      </c>
      <c r="H3280" t="s">
        <v>54</v>
      </c>
      <c r="I3280" t="s">
        <v>2461</v>
      </c>
      <c r="J3280" t="s">
        <v>1736</v>
      </c>
      <c r="K3280" t="s">
        <v>2458</v>
      </c>
      <c r="L3280" t="s">
        <v>6828</v>
      </c>
      <c r="M3280" t="s">
        <v>3133</v>
      </c>
      <c r="N3280" t="s">
        <v>10</v>
      </c>
      <c r="O3280" t="s">
        <v>54</v>
      </c>
      <c r="P3280" t="s">
        <v>946</v>
      </c>
      <c r="Q3280" t="s">
        <v>2663</v>
      </c>
      <c r="R3280" t="s">
        <v>2457</v>
      </c>
    </row>
    <row r="3281" spans="1:18" x14ac:dyDescent="0.25">
      <c r="A3281" s="28" t="str">
        <f t="shared" si="51"/>
        <v>00395415Valley ES163 Douglas ParkPikevilleKY41501</v>
      </c>
      <c r="B3281" s="29" t="s">
        <v>8225</v>
      </c>
      <c r="C3281" t="s">
        <v>3215</v>
      </c>
      <c r="D3281" t="s">
        <v>3818</v>
      </c>
      <c r="E3281" t="s">
        <v>1736</v>
      </c>
      <c r="F3281" t="s">
        <v>5002</v>
      </c>
      <c r="G3281" t="s">
        <v>2455</v>
      </c>
      <c r="H3281" t="s">
        <v>54</v>
      </c>
      <c r="I3281" t="s">
        <v>2456</v>
      </c>
      <c r="J3281" t="s">
        <v>1736</v>
      </c>
      <c r="K3281" t="s">
        <v>5001</v>
      </c>
      <c r="L3281" t="s">
        <v>6828</v>
      </c>
      <c r="M3281" t="s">
        <v>3133</v>
      </c>
      <c r="N3281" t="s">
        <v>10</v>
      </c>
      <c r="O3281" t="s">
        <v>54</v>
      </c>
      <c r="P3281" t="s">
        <v>946</v>
      </c>
      <c r="Q3281" t="s">
        <v>2663</v>
      </c>
      <c r="R3281" t="s">
        <v>2475</v>
      </c>
    </row>
    <row r="3282" spans="1:18" x14ac:dyDescent="0.25">
      <c r="A3282" s="28" t="str">
        <f t="shared" si="51"/>
        <v>00379344Pineville Elementary School401 W Virginia AvePinevilleKY40977</v>
      </c>
      <c r="B3282" s="29" t="s">
        <v>8225</v>
      </c>
      <c r="C3282" t="s">
        <v>3215</v>
      </c>
      <c r="D3282" t="s">
        <v>3700</v>
      </c>
      <c r="E3282" t="s">
        <v>1736</v>
      </c>
      <c r="F3282" t="s">
        <v>2487</v>
      </c>
      <c r="G3282" t="s">
        <v>173</v>
      </c>
      <c r="H3282" t="s">
        <v>54</v>
      </c>
      <c r="I3282" t="s">
        <v>174</v>
      </c>
      <c r="J3282" t="s">
        <v>1736</v>
      </c>
      <c r="K3282" t="s">
        <v>2486</v>
      </c>
      <c r="L3282" t="s">
        <v>6828</v>
      </c>
      <c r="M3282" t="s">
        <v>3133</v>
      </c>
      <c r="N3282" t="s">
        <v>10</v>
      </c>
      <c r="O3282" t="s">
        <v>54</v>
      </c>
      <c r="P3282" t="s">
        <v>946</v>
      </c>
      <c r="Q3282" t="s">
        <v>2663</v>
      </c>
      <c r="R3282" t="s">
        <v>2485</v>
      </c>
    </row>
    <row r="3283" spans="1:18" x14ac:dyDescent="0.25">
      <c r="A3283" s="28" t="str">
        <f t="shared" si="51"/>
        <v>00392906Berea Ind School District3 Pirate PkwyBereaKY40403</v>
      </c>
      <c r="B3283" s="29" t="s">
        <v>8225</v>
      </c>
      <c r="C3283" t="s">
        <v>3215</v>
      </c>
      <c r="D3283" t="s">
        <v>3269</v>
      </c>
      <c r="E3283" t="s">
        <v>1736</v>
      </c>
      <c r="F3283" t="s">
        <v>3075</v>
      </c>
      <c r="G3283" t="s">
        <v>207</v>
      </c>
      <c r="H3283" t="s">
        <v>54</v>
      </c>
      <c r="I3283" t="s">
        <v>208</v>
      </c>
      <c r="J3283" t="s">
        <v>1736</v>
      </c>
      <c r="K3283" t="s">
        <v>204</v>
      </c>
      <c r="L3283" t="s">
        <v>6828</v>
      </c>
      <c r="M3283" t="s">
        <v>3133</v>
      </c>
      <c r="N3283" t="s">
        <v>10</v>
      </c>
      <c r="O3283" t="s">
        <v>54</v>
      </c>
      <c r="P3283" t="s">
        <v>946</v>
      </c>
      <c r="Q3283" t="s">
        <v>2663</v>
      </c>
      <c r="R3283" t="s">
        <v>203</v>
      </c>
    </row>
    <row r="3284" spans="1:18" x14ac:dyDescent="0.25">
      <c r="A3284" s="28" t="str">
        <f t="shared" si="51"/>
        <v>00396988Washington Co School Dist120 MacKville HlSpringfieldKY40069</v>
      </c>
      <c r="B3284" s="29" t="s">
        <v>8225</v>
      </c>
      <c r="C3284" t="s">
        <v>3215</v>
      </c>
      <c r="D3284" t="s">
        <v>3832</v>
      </c>
      <c r="E3284" t="s">
        <v>1736</v>
      </c>
      <c r="F3284" t="s">
        <v>3194</v>
      </c>
      <c r="G3284" t="s">
        <v>2797</v>
      </c>
      <c r="H3284" t="s">
        <v>54</v>
      </c>
      <c r="I3284" t="s">
        <v>2798</v>
      </c>
      <c r="J3284" t="s">
        <v>1736</v>
      </c>
      <c r="K3284" t="s">
        <v>2789</v>
      </c>
      <c r="L3284" t="s">
        <v>6828</v>
      </c>
      <c r="M3284" t="s">
        <v>3133</v>
      </c>
      <c r="N3284" t="s">
        <v>10</v>
      </c>
      <c r="O3284" t="s">
        <v>54</v>
      </c>
      <c r="P3284" t="s">
        <v>946</v>
      </c>
      <c r="Q3284" t="s">
        <v>2663</v>
      </c>
      <c r="R3284" t="s">
        <v>2788</v>
      </c>
    </row>
    <row r="3285" spans="1:18" x14ac:dyDescent="0.25">
      <c r="A3285" s="28" t="str">
        <f t="shared" si="51"/>
        <v>00391691Hayes Lewis Elementary SchoolPo Box 70YeaddissKY41777</v>
      </c>
      <c r="B3285" s="29" t="s">
        <v>8225</v>
      </c>
      <c r="C3285" t="s">
        <v>3215</v>
      </c>
      <c r="D3285" t="s">
        <v>3506</v>
      </c>
      <c r="E3285" t="s">
        <v>1736</v>
      </c>
      <c r="F3285" t="s">
        <v>4638</v>
      </c>
      <c r="G3285" t="s">
        <v>1866</v>
      </c>
      <c r="H3285" t="s">
        <v>54</v>
      </c>
      <c r="I3285" t="s">
        <v>1867</v>
      </c>
      <c r="J3285" t="s">
        <v>1736</v>
      </c>
      <c r="K3285" t="s">
        <v>1865</v>
      </c>
      <c r="L3285" t="s">
        <v>6828</v>
      </c>
      <c r="M3285" t="s">
        <v>3133</v>
      </c>
      <c r="N3285" t="s">
        <v>10</v>
      </c>
      <c r="O3285" t="s">
        <v>54</v>
      </c>
      <c r="P3285" t="s">
        <v>946</v>
      </c>
      <c r="Q3285" t="s">
        <v>2663</v>
      </c>
      <c r="R3285" t="s">
        <v>1864</v>
      </c>
    </row>
    <row r="3286" spans="1:18" x14ac:dyDescent="0.25">
      <c r="A3286" s="28" t="str">
        <f t="shared" si="51"/>
        <v>01521552Taylor Elementary School140 Gibson DrBrooksvilleKY41004</v>
      </c>
      <c r="B3286" s="29" t="s">
        <v>8225</v>
      </c>
      <c r="C3286" t="s">
        <v>3215</v>
      </c>
      <c r="D3286" t="s">
        <v>3793</v>
      </c>
      <c r="E3286" t="s">
        <v>1736</v>
      </c>
      <c r="F3286" t="s">
        <v>318</v>
      </c>
      <c r="G3286" t="s">
        <v>319</v>
      </c>
      <c r="H3286" t="s">
        <v>54</v>
      </c>
      <c r="I3286" t="s">
        <v>320</v>
      </c>
      <c r="J3286" t="s">
        <v>1736</v>
      </c>
      <c r="K3286" t="s">
        <v>317</v>
      </c>
      <c r="L3286" t="s">
        <v>6828</v>
      </c>
      <c r="M3286" t="s">
        <v>3133</v>
      </c>
      <c r="N3286" t="s">
        <v>10</v>
      </c>
      <c r="O3286" t="s">
        <v>54</v>
      </c>
      <c r="P3286" t="s">
        <v>946</v>
      </c>
      <c r="Q3286" t="s">
        <v>2663</v>
      </c>
      <c r="R3286" t="s">
        <v>316</v>
      </c>
    </row>
    <row r="3287" spans="1:18" x14ac:dyDescent="0.25">
      <c r="A3287" s="28" t="str">
        <f t="shared" si="51"/>
        <v>00391598Lee Co School DistrictPo Box 668BeattyvilleKY41311</v>
      </c>
      <c r="B3287" s="29" t="s">
        <v>8225</v>
      </c>
      <c r="C3287" t="s">
        <v>3215</v>
      </c>
      <c r="D3287" t="s">
        <v>3579</v>
      </c>
      <c r="E3287" t="s">
        <v>1736</v>
      </c>
      <c r="F3287" t="s">
        <v>5313</v>
      </c>
      <c r="G3287" t="s">
        <v>1860</v>
      </c>
      <c r="H3287" t="s">
        <v>54</v>
      </c>
      <c r="I3287" t="s">
        <v>1861</v>
      </c>
      <c r="J3287" t="s">
        <v>1736</v>
      </c>
      <c r="K3287" t="s">
        <v>1856</v>
      </c>
      <c r="L3287" t="s">
        <v>6828</v>
      </c>
      <c r="M3287" t="s">
        <v>3133</v>
      </c>
      <c r="N3287" t="s">
        <v>10</v>
      </c>
      <c r="O3287" t="s">
        <v>54</v>
      </c>
      <c r="P3287" t="s">
        <v>946</v>
      </c>
      <c r="Q3287" t="s">
        <v>2663</v>
      </c>
      <c r="R3287" t="s">
        <v>1855</v>
      </c>
    </row>
    <row r="3288" spans="1:18" x14ac:dyDescent="0.25">
      <c r="A3288" s="28" t="str">
        <f t="shared" si="51"/>
        <v>00385082Cecilia Valley ES931 E Main StCeciliaKY42724</v>
      </c>
      <c r="B3288" s="29" t="s">
        <v>8225</v>
      </c>
      <c r="C3288" t="s">
        <v>3215</v>
      </c>
      <c r="D3288" t="s">
        <v>3357</v>
      </c>
      <c r="E3288" t="s">
        <v>1736</v>
      </c>
      <c r="F3288" t="s">
        <v>1146</v>
      </c>
      <c r="G3288" t="s">
        <v>1147</v>
      </c>
      <c r="H3288" t="s">
        <v>54</v>
      </c>
      <c r="I3288" t="s">
        <v>1148</v>
      </c>
      <c r="J3288" t="s">
        <v>1736</v>
      </c>
      <c r="K3288" t="s">
        <v>4349</v>
      </c>
      <c r="L3288" t="s">
        <v>6828</v>
      </c>
      <c r="M3288" t="s">
        <v>3133</v>
      </c>
      <c r="N3288" t="s">
        <v>10</v>
      </c>
      <c r="O3288" t="s">
        <v>54</v>
      </c>
      <c r="P3288" t="s">
        <v>946</v>
      </c>
      <c r="Q3288" t="s">
        <v>2663</v>
      </c>
      <c r="R3288" t="s">
        <v>1145</v>
      </c>
    </row>
    <row r="3289" spans="1:18" x14ac:dyDescent="0.25">
      <c r="A3289" s="28" t="str">
        <f t="shared" si="51"/>
        <v>00385161Creekside ES151 Horseshoe Bend RdSonoraKY42776</v>
      </c>
      <c r="B3289" s="29" t="s">
        <v>8225</v>
      </c>
      <c r="C3289" t="s">
        <v>3215</v>
      </c>
      <c r="D3289" t="s">
        <v>3400</v>
      </c>
      <c r="E3289" t="s">
        <v>1736</v>
      </c>
      <c r="F3289" t="s">
        <v>1150</v>
      </c>
      <c r="G3289" t="s">
        <v>1151</v>
      </c>
      <c r="H3289" t="s">
        <v>54</v>
      </c>
      <c r="I3289" t="s">
        <v>1152</v>
      </c>
      <c r="J3289" t="s">
        <v>1736</v>
      </c>
      <c r="K3289" t="s">
        <v>4326</v>
      </c>
      <c r="L3289" t="s">
        <v>6828</v>
      </c>
      <c r="M3289" t="s">
        <v>3133</v>
      </c>
      <c r="N3289" t="s">
        <v>10</v>
      </c>
      <c r="O3289" t="s">
        <v>54</v>
      </c>
      <c r="P3289" t="s">
        <v>946</v>
      </c>
      <c r="Q3289" t="s">
        <v>2663</v>
      </c>
      <c r="R3289" t="s">
        <v>1149</v>
      </c>
    </row>
    <row r="3290" spans="1:18" x14ac:dyDescent="0.25">
      <c r="A3290" s="28" t="str">
        <f t="shared" si="51"/>
        <v>00385070G C Burkhead ES1323 Saint John RdElizabethtownKY42701</v>
      </c>
      <c r="B3290" s="29" t="s">
        <v>8225</v>
      </c>
      <c r="C3290" t="s">
        <v>3215</v>
      </c>
      <c r="D3290" t="s">
        <v>3483</v>
      </c>
      <c r="E3290" t="s">
        <v>1736</v>
      </c>
      <c r="F3290" t="s">
        <v>1154</v>
      </c>
      <c r="G3290" t="s">
        <v>727</v>
      </c>
      <c r="H3290" t="s">
        <v>54</v>
      </c>
      <c r="I3290" t="s">
        <v>728</v>
      </c>
      <c r="J3290" t="s">
        <v>1736</v>
      </c>
      <c r="K3290" t="s">
        <v>4327</v>
      </c>
      <c r="L3290" t="s">
        <v>6828</v>
      </c>
      <c r="M3290" t="s">
        <v>3133</v>
      </c>
      <c r="N3290" t="s">
        <v>10</v>
      </c>
      <c r="O3290" t="s">
        <v>54</v>
      </c>
      <c r="P3290" t="s">
        <v>946</v>
      </c>
      <c r="Q3290" t="s">
        <v>2663</v>
      </c>
      <c r="R3290" t="s">
        <v>1153</v>
      </c>
    </row>
    <row r="3291" spans="1:18" x14ac:dyDescent="0.25">
      <c r="A3291" s="28" t="str">
        <f t="shared" si="51"/>
        <v>00385109Lakewood ES265 Learning Place LnCeciliaKY42724</v>
      </c>
      <c r="B3291" s="29" t="s">
        <v>8225</v>
      </c>
      <c r="C3291" t="s">
        <v>3215</v>
      </c>
      <c r="D3291" t="s">
        <v>3571</v>
      </c>
      <c r="E3291" t="s">
        <v>1736</v>
      </c>
      <c r="F3291" t="s">
        <v>1158</v>
      </c>
      <c r="G3291" t="s">
        <v>1147</v>
      </c>
      <c r="H3291" t="s">
        <v>54</v>
      </c>
      <c r="I3291" t="s">
        <v>1148</v>
      </c>
      <c r="J3291" t="s">
        <v>1736</v>
      </c>
      <c r="K3291" t="s">
        <v>4324</v>
      </c>
      <c r="L3291" t="s">
        <v>6828</v>
      </c>
      <c r="M3291" t="s">
        <v>3133</v>
      </c>
      <c r="N3291" t="s">
        <v>10</v>
      </c>
      <c r="O3291" t="s">
        <v>54</v>
      </c>
      <c r="P3291" t="s">
        <v>946</v>
      </c>
      <c r="Q3291" t="s">
        <v>2663</v>
      </c>
      <c r="R3291" t="s">
        <v>1157</v>
      </c>
    </row>
    <row r="3292" spans="1:18" x14ac:dyDescent="0.25">
      <c r="A3292" s="28" t="str">
        <f t="shared" si="51"/>
        <v>00381402Walnut Hill ES2834 S Us 127LibertyKY42539</v>
      </c>
      <c r="B3292" s="29" t="s">
        <v>8225</v>
      </c>
      <c r="C3292" t="s">
        <v>3215</v>
      </c>
      <c r="D3292" t="s">
        <v>3828</v>
      </c>
      <c r="E3292" t="s">
        <v>1736</v>
      </c>
      <c r="F3292" t="s">
        <v>505</v>
      </c>
      <c r="G3292" t="s">
        <v>500</v>
      </c>
      <c r="H3292" t="s">
        <v>54</v>
      </c>
      <c r="I3292" t="s">
        <v>501</v>
      </c>
      <c r="J3292" t="s">
        <v>1736</v>
      </c>
      <c r="K3292" t="s">
        <v>4178</v>
      </c>
      <c r="L3292" t="s">
        <v>6828</v>
      </c>
      <c r="M3292" t="s">
        <v>3133</v>
      </c>
      <c r="N3292" t="s">
        <v>10</v>
      </c>
      <c r="O3292" t="s">
        <v>54</v>
      </c>
      <c r="P3292" t="s">
        <v>946</v>
      </c>
      <c r="Q3292" t="s">
        <v>2663</v>
      </c>
      <c r="R3292" t="s">
        <v>504</v>
      </c>
    </row>
    <row r="3293" spans="1:18" x14ac:dyDescent="0.25">
      <c r="A3293" s="28" t="str">
        <f t="shared" si="51"/>
        <v>00381414Jones Park Elementary School6295 E Kentucky 70LibertyKY42539</v>
      </c>
      <c r="B3293" s="29" t="s">
        <v>8225</v>
      </c>
      <c r="C3293" t="s">
        <v>3215</v>
      </c>
      <c r="D3293" t="s">
        <v>3549</v>
      </c>
      <c r="E3293" t="s">
        <v>1736</v>
      </c>
      <c r="F3293" t="s">
        <v>499</v>
      </c>
      <c r="G3293" t="s">
        <v>500</v>
      </c>
      <c r="H3293" t="s">
        <v>54</v>
      </c>
      <c r="I3293" t="s">
        <v>501</v>
      </c>
      <c r="J3293" t="s">
        <v>1736</v>
      </c>
      <c r="K3293" t="s">
        <v>498</v>
      </c>
      <c r="L3293" t="s">
        <v>6828</v>
      </c>
      <c r="M3293" t="s">
        <v>3133</v>
      </c>
      <c r="N3293" t="s">
        <v>10</v>
      </c>
      <c r="O3293" t="s">
        <v>54</v>
      </c>
      <c r="P3293" t="s">
        <v>946</v>
      </c>
      <c r="Q3293" t="s">
        <v>2663</v>
      </c>
      <c r="R3293" t="s">
        <v>497</v>
      </c>
    </row>
    <row r="3294" spans="1:18" x14ac:dyDescent="0.25">
      <c r="A3294" s="28" t="str">
        <f t="shared" si="51"/>
        <v>00393182Calvary Elementary School3345 Highway 208LebanonKY40033</v>
      </c>
      <c r="B3294" s="29" t="s">
        <v>8225</v>
      </c>
      <c r="C3294" t="s">
        <v>3215</v>
      </c>
      <c r="D3294" t="s">
        <v>3332</v>
      </c>
      <c r="E3294" t="s">
        <v>1736</v>
      </c>
      <c r="F3294" t="s">
        <v>2026</v>
      </c>
      <c r="G3294" t="s">
        <v>2027</v>
      </c>
      <c r="H3294" t="s">
        <v>54</v>
      </c>
      <c r="I3294" t="s">
        <v>2028</v>
      </c>
      <c r="J3294" t="s">
        <v>1736</v>
      </c>
      <c r="K3294" t="s">
        <v>2025</v>
      </c>
      <c r="L3294" t="s">
        <v>6828</v>
      </c>
      <c r="M3294" t="s">
        <v>3133</v>
      </c>
      <c r="N3294" t="s">
        <v>10</v>
      </c>
      <c r="O3294" t="s">
        <v>54</v>
      </c>
      <c r="P3294" t="s">
        <v>946</v>
      </c>
      <c r="Q3294" t="s">
        <v>2663</v>
      </c>
      <c r="R3294" t="s">
        <v>2024</v>
      </c>
    </row>
    <row r="3295" spans="1:18" x14ac:dyDescent="0.25">
      <c r="A3295" s="28" t="str">
        <f t="shared" si="51"/>
        <v>00393223Marion Co Knight Academy200 Corporate DrLebanonKY40033</v>
      </c>
      <c r="B3295" s="29" t="s">
        <v>8225</v>
      </c>
      <c r="C3295" t="s">
        <v>3215</v>
      </c>
      <c r="D3295" t="s">
        <v>3575</v>
      </c>
      <c r="E3295" t="s">
        <v>1736</v>
      </c>
      <c r="F3295" t="s">
        <v>3576</v>
      </c>
      <c r="G3295" t="s">
        <v>2027</v>
      </c>
      <c r="H3295" t="s">
        <v>54</v>
      </c>
      <c r="I3295" t="s">
        <v>2028</v>
      </c>
      <c r="J3295" t="s">
        <v>1736</v>
      </c>
      <c r="K3295" t="s">
        <v>4706</v>
      </c>
      <c r="L3295" t="s">
        <v>6828</v>
      </c>
      <c r="M3295" t="s">
        <v>3133</v>
      </c>
      <c r="N3295" t="s">
        <v>10</v>
      </c>
      <c r="O3295" t="s">
        <v>54</v>
      </c>
      <c r="P3295" t="s">
        <v>946</v>
      </c>
      <c r="Q3295" t="s">
        <v>2663</v>
      </c>
      <c r="R3295" t="s">
        <v>3577</v>
      </c>
    </row>
    <row r="3296" spans="1:18" x14ac:dyDescent="0.25">
      <c r="A3296" s="28" t="str">
        <f t="shared" si="51"/>
        <v>03159038West Marion ES8175 N Loretto RdLorettoKY40037</v>
      </c>
      <c r="B3296" s="29" t="s">
        <v>8225</v>
      </c>
      <c r="C3296" t="s">
        <v>3215</v>
      </c>
      <c r="D3296" t="s">
        <v>3836</v>
      </c>
      <c r="E3296" t="s">
        <v>1736</v>
      </c>
      <c r="F3296" t="s">
        <v>2036</v>
      </c>
      <c r="G3296" t="s">
        <v>2037</v>
      </c>
      <c r="H3296" t="s">
        <v>54</v>
      </c>
      <c r="I3296" t="s">
        <v>2038</v>
      </c>
      <c r="J3296" t="s">
        <v>1736</v>
      </c>
      <c r="K3296" t="s">
        <v>4707</v>
      </c>
      <c r="L3296" t="s">
        <v>6828</v>
      </c>
      <c r="M3296" t="s">
        <v>3133</v>
      </c>
      <c r="N3296" t="s">
        <v>10</v>
      </c>
      <c r="O3296" t="s">
        <v>54</v>
      </c>
      <c r="P3296" t="s">
        <v>946</v>
      </c>
      <c r="Q3296" t="s">
        <v>2663</v>
      </c>
      <c r="R3296" t="s">
        <v>2035</v>
      </c>
    </row>
    <row r="3297" spans="1:18" x14ac:dyDescent="0.25">
      <c r="A3297" s="28" t="str">
        <f t="shared" si="51"/>
        <v>00383993Collins Lane Elementary School1 Cougar LnFrankfortKY40601</v>
      </c>
      <c r="B3297" s="29" t="s">
        <v>8225</v>
      </c>
      <c r="C3297" t="s">
        <v>3215</v>
      </c>
      <c r="D3297" t="s">
        <v>3388</v>
      </c>
      <c r="E3297" t="s">
        <v>1736</v>
      </c>
      <c r="F3297" t="s">
        <v>954</v>
      </c>
      <c r="G3297" t="s">
        <v>10</v>
      </c>
      <c r="H3297" t="s">
        <v>54</v>
      </c>
      <c r="I3297" t="s">
        <v>946</v>
      </c>
      <c r="J3297" t="s">
        <v>1736</v>
      </c>
      <c r="K3297" t="s">
        <v>953</v>
      </c>
      <c r="L3297" t="s">
        <v>6828</v>
      </c>
      <c r="M3297" t="s">
        <v>3133</v>
      </c>
      <c r="N3297" t="s">
        <v>10</v>
      </c>
      <c r="O3297" t="s">
        <v>54</v>
      </c>
      <c r="P3297" t="s">
        <v>946</v>
      </c>
      <c r="Q3297" t="s">
        <v>2663</v>
      </c>
      <c r="R3297" t="s">
        <v>952</v>
      </c>
    </row>
    <row r="3298" spans="1:18" x14ac:dyDescent="0.25">
      <c r="A3298" s="28" t="str">
        <f t="shared" si="51"/>
        <v>00383981Bridgeport Elementary School10 Doctors DrFrankfortKY40601</v>
      </c>
      <c r="B3298" s="29" t="s">
        <v>8225</v>
      </c>
      <c r="C3298" t="s">
        <v>3215</v>
      </c>
      <c r="D3298" t="s">
        <v>3308</v>
      </c>
      <c r="E3298" t="s">
        <v>1736</v>
      </c>
      <c r="F3298" t="s">
        <v>951</v>
      </c>
      <c r="G3298" t="s">
        <v>10</v>
      </c>
      <c r="H3298" t="s">
        <v>54</v>
      </c>
      <c r="I3298" t="s">
        <v>946</v>
      </c>
      <c r="J3298" t="s">
        <v>1736</v>
      </c>
      <c r="K3298" t="s">
        <v>950</v>
      </c>
      <c r="L3298" t="s">
        <v>6828</v>
      </c>
      <c r="M3298" t="s">
        <v>3133</v>
      </c>
      <c r="N3298" t="s">
        <v>10</v>
      </c>
      <c r="O3298" t="s">
        <v>54</v>
      </c>
      <c r="P3298" t="s">
        <v>946</v>
      </c>
      <c r="Q3298" t="s">
        <v>2663</v>
      </c>
      <c r="R3298" t="s">
        <v>949</v>
      </c>
    </row>
    <row r="3299" spans="1:18" x14ac:dyDescent="0.25">
      <c r="A3299" s="28" t="str">
        <f t="shared" si="51"/>
        <v>11127007Early Learning Village East200 Laralan AveFrankfortKY40601</v>
      </c>
      <c r="B3299" s="29" t="s">
        <v>8225</v>
      </c>
      <c r="C3299" t="s">
        <v>3215</v>
      </c>
      <c r="D3299" t="s">
        <v>3435</v>
      </c>
      <c r="E3299" t="s">
        <v>1736</v>
      </c>
      <c r="F3299" t="s">
        <v>957</v>
      </c>
      <c r="G3299" t="s">
        <v>10</v>
      </c>
      <c r="H3299" t="s">
        <v>54</v>
      </c>
      <c r="I3299" t="s">
        <v>946</v>
      </c>
      <c r="J3299" t="s">
        <v>1736</v>
      </c>
      <c r="K3299" t="s">
        <v>956</v>
      </c>
      <c r="L3299" t="s">
        <v>6828</v>
      </c>
      <c r="M3299" t="s">
        <v>3133</v>
      </c>
      <c r="N3299" t="s">
        <v>10</v>
      </c>
      <c r="O3299" t="s">
        <v>54</v>
      </c>
      <c r="P3299" t="s">
        <v>946</v>
      </c>
      <c r="Q3299" t="s">
        <v>2663</v>
      </c>
      <c r="R3299" t="s">
        <v>955</v>
      </c>
    </row>
    <row r="3300" spans="1:18" x14ac:dyDescent="0.25">
      <c r="A3300" s="28" t="str">
        <f t="shared" si="51"/>
        <v>12241149Taylor Co Primary Center106 Ingram AveCampbellsvlleKY42718</v>
      </c>
      <c r="B3300" s="29" t="s">
        <v>8225</v>
      </c>
      <c r="C3300" t="s">
        <v>3215</v>
      </c>
      <c r="D3300" t="s">
        <v>3786</v>
      </c>
      <c r="E3300" t="s">
        <v>1736</v>
      </c>
      <c r="F3300" t="s">
        <v>2689</v>
      </c>
      <c r="G3300" t="s">
        <v>454</v>
      </c>
      <c r="H3300" t="s">
        <v>54</v>
      </c>
      <c r="I3300" t="s">
        <v>455</v>
      </c>
      <c r="J3300" t="s">
        <v>1736</v>
      </c>
      <c r="K3300" t="s">
        <v>2688</v>
      </c>
      <c r="L3300" t="s">
        <v>6828</v>
      </c>
      <c r="M3300" t="s">
        <v>3133</v>
      </c>
      <c r="N3300" t="s">
        <v>10</v>
      </c>
      <c r="O3300" t="s">
        <v>54</v>
      </c>
      <c r="P3300" t="s">
        <v>946</v>
      </c>
      <c r="Q3300" t="s">
        <v>2663</v>
      </c>
      <c r="R3300" t="s">
        <v>2687</v>
      </c>
    </row>
    <row r="3301" spans="1:18" x14ac:dyDescent="0.25">
      <c r="A3301" s="28" t="str">
        <f t="shared" si="51"/>
        <v>00397231Dixon Elementary School277 State Route 1340DixonKY42409</v>
      </c>
      <c r="B3301" s="29" t="s">
        <v>8225</v>
      </c>
      <c r="C3301" t="s">
        <v>3215</v>
      </c>
      <c r="D3301" t="s">
        <v>3423</v>
      </c>
      <c r="E3301" t="s">
        <v>1736</v>
      </c>
      <c r="F3301" t="s">
        <v>2815</v>
      </c>
      <c r="G3301" t="s">
        <v>2816</v>
      </c>
      <c r="H3301" t="s">
        <v>54</v>
      </c>
      <c r="I3301" t="s">
        <v>2817</v>
      </c>
      <c r="J3301" t="s">
        <v>1736</v>
      </c>
      <c r="K3301" t="s">
        <v>2814</v>
      </c>
      <c r="L3301" t="s">
        <v>6828</v>
      </c>
      <c r="M3301" t="s">
        <v>3133</v>
      </c>
      <c r="N3301" t="s">
        <v>10</v>
      </c>
      <c r="O3301" t="s">
        <v>54</v>
      </c>
      <c r="P3301" t="s">
        <v>946</v>
      </c>
      <c r="Q3301" t="s">
        <v>2663</v>
      </c>
      <c r="R3301" t="s">
        <v>2813</v>
      </c>
    </row>
    <row r="3302" spans="1:18" x14ac:dyDescent="0.25">
      <c r="A3302" s="28" t="str">
        <f t="shared" si="51"/>
        <v>00397190Providence Elementary School470 S Broadway StProvidenceKY42450</v>
      </c>
      <c r="B3302" s="29" t="s">
        <v>8225</v>
      </c>
      <c r="C3302" t="s">
        <v>3215</v>
      </c>
      <c r="D3302" t="s">
        <v>3708</v>
      </c>
      <c r="E3302" t="s">
        <v>1736</v>
      </c>
      <c r="F3302" t="s">
        <v>2820</v>
      </c>
      <c r="G3302" t="s">
        <v>2821</v>
      </c>
      <c r="H3302" t="s">
        <v>54</v>
      </c>
      <c r="I3302" t="s">
        <v>2822</v>
      </c>
      <c r="J3302" t="s">
        <v>1736</v>
      </c>
      <c r="K3302" t="s">
        <v>2819</v>
      </c>
      <c r="L3302" t="s">
        <v>6828</v>
      </c>
      <c r="M3302" t="s">
        <v>3133</v>
      </c>
      <c r="N3302" t="s">
        <v>10</v>
      </c>
      <c r="O3302" t="s">
        <v>54</v>
      </c>
      <c r="P3302" t="s">
        <v>946</v>
      </c>
      <c r="Q3302" t="s">
        <v>2663</v>
      </c>
      <c r="R3302" t="s">
        <v>2818</v>
      </c>
    </row>
    <row r="3303" spans="1:18" x14ac:dyDescent="0.25">
      <c r="A3303" s="28" t="str">
        <f t="shared" si="51"/>
        <v>00393651Brandenburg Primary School750 Broadway StBrandenburgKY40108</v>
      </c>
      <c r="B3303" s="29" t="s">
        <v>8225</v>
      </c>
      <c r="C3303" t="s">
        <v>3215</v>
      </c>
      <c r="D3303" t="s">
        <v>3303</v>
      </c>
      <c r="E3303" t="s">
        <v>1736</v>
      </c>
      <c r="F3303" t="s">
        <v>2135</v>
      </c>
      <c r="G3303" t="s">
        <v>2136</v>
      </c>
      <c r="H3303" t="s">
        <v>54</v>
      </c>
      <c r="I3303" t="s">
        <v>2137</v>
      </c>
      <c r="J3303" t="s">
        <v>1736</v>
      </c>
      <c r="K3303" t="s">
        <v>2134</v>
      </c>
      <c r="L3303" t="s">
        <v>6828</v>
      </c>
      <c r="M3303" t="s">
        <v>3133</v>
      </c>
      <c r="N3303" t="s">
        <v>10</v>
      </c>
      <c r="O3303" t="s">
        <v>54</v>
      </c>
      <c r="P3303" t="s">
        <v>946</v>
      </c>
      <c r="Q3303" t="s">
        <v>2663</v>
      </c>
      <c r="R3303" t="s">
        <v>2133</v>
      </c>
    </row>
    <row r="3304" spans="1:18" x14ac:dyDescent="0.25">
      <c r="A3304" s="28" t="str">
        <f t="shared" si="51"/>
        <v>00395661Northern Elementary School6155 Highway 39SomersetKY42503</v>
      </c>
      <c r="B3304" s="29" t="s">
        <v>8225</v>
      </c>
      <c r="C3304" t="s">
        <v>3215</v>
      </c>
      <c r="D3304" t="s">
        <v>3669</v>
      </c>
      <c r="E3304" t="s">
        <v>1736</v>
      </c>
      <c r="F3304" t="s">
        <v>2519</v>
      </c>
      <c r="G3304" t="s">
        <v>2520</v>
      </c>
      <c r="H3304" t="s">
        <v>54</v>
      </c>
      <c r="I3304" t="s">
        <v>2521</v>
      </c>
      <c r="J3304" t="s">
        <v>1736</v>
      </c>
      <c r="K3304" t="s">
        <v>851</v>
      </c>
      <c r="L3304" t="s">
        <v>6828</v>
      </c>
      <c r="M3304" t="s">
        <v>3133</v>
      </c>
      <c r="N3304" t="s">
        <v>10</v>
      </c>
      <c r="O3304" t="s">
        <v>54</v>
      </c>
      <c r="P3304" t="s">
        <v>946</v>
      </c>
      <c r="Q3304" t="s">
        <v>2663</v>
      </c>
      <c r="R3304" t="s">
        <v>2518</v>
      </c>
    </row>
    <row r="3305" spans="1:18" x14ac:dyDescent="0.25">
      <c r="A3305" s="28" t="str">
        <f t="shared" si="51"/>
        <v>00386957Kerrick Elementary School2210 Upper Hunters TrceLouisvilleKY40216</v>
      </c>
      <c r="B3305" s="29" t="s">
        <v>8225</v>
      </c>
      <c r="C3305" t="s">
        <v>3215</v>
      </c>
      <c r="D3305" t="s">
        <v>3557</v>
      </c>
      <c r="E3305" t="s">
        <v>1736</v>
      </c>
      <c r="F3305" t="s">
        <v>1532</v>
      </c>
      <c r="G3305" t="s">
        <v>382</v>
      </c>
      <c r="H3305" t="s">
        <v>54</v>
      </c>
      <c r="I3305" t="s">
        <v>1440</v>
      </c>
      <c r="J3305" t="s">
        <v>1736</v>
      </c>
      <c r="K3305" t="s">
        <v>1531</v>
      </c>
      <c r="L3305" t="s">
        <v>6828</v>
      </c>
      <c r="M3305" t="s">
        <v>3133</v>
      </c>
      <c r="N3305" t="s">
        <v>10</v>
      </c>
      <c r="O3305" t="s">
        <v>54</v>
      </c>
      <c r="P3305" t="s">
        <v>946</v>
      </c>
      <c r="Q3305" t="s">
        <v>2663</v>
      </c>
      <c r="R3305" t="s">
        <v>1530</v>
      </c>
    </row>
    <row r="3306" spans="1:18" x14ac:dyDescent="0.25">
      <c r="A3306" s="28" t="str">
        <f t="shared" si="51"/>
        <v>00394227South Elementary School2005 Us Highway 431 SBeechmontKY42323</v>
      </c>
      <c r="B3306" s="29" t="s">
        <v>8225</v>
      </c>
      <c r="C3306" t="s">
        <v>3215</v>
      </c>
      <c r="D3306" t="s">
        <v>3757</v>
      </c>
      <c r="E3306" t="s">
        <v>1736</v>
      </c>
      <c r="F3306" t="s">
        <v>2247</v>
      </c>
      <c r="G3306" t="s">
        <v>2248</v>
      </c>
      <c r="H3306" t="s">
        <v>54</v>
      </c>
      <c r="I3306" t="s">
        <v>2249</v>
      </c>
      <c r="J3306" t="s">
        <v>1736</v>
      </c>
      <c r="K3306" t="s">
        <v>2246</v>
      </c>
      <c r="L3306" t="s">
        <v>6828</v>
      </c>
      <c r="M3306" t="s">
        <v>3133</v>
      </c>
      <c r="N3306" t="s">
        <v>10</v>
      </c>
      <c r="O3306" t="s">
        <v>54</v>
      </c>
      <c r="P3306" t="s">
        <v>946</v>
      </c>
      <c r="Q3306" t="s">
        <v>2663</v>
      </c>
      <c r="R3306" t="s">
        <v>2245</v>
      </c>
    </row>
    <row r="3307" spans="1:18" x14ac:dyDescent="0.25">
      <c r="A3307" s="28" t="str">
        <f t="shared" si="51"/>
        <v>00379849Cannonsburg Elementary School12219 Midland Trail RdAshlandKY41102</v>
      </c>
      <c r="B3307" s="29" t="s">
        <v>8225</v>
      </c>
      <c r="C3307" t="s">
        <v>3215</v>
      </c>
      <c r="D3307" t="s">
        <v>3345</v>
      </c>
      <c r="E3307" t="s">
        <v>1736</v>
      </c>
      <c r="F3307" t="s">
        <v>286</v>
      </c>
      <c r="G3307" t="s">
        <v>84</v>
      </c>
      <c r="H3307" t="s">
        <v>54</v>
      </c>
      <c r="I3307" t="s">
        <v>98</v>
      </c>
      <c r="J3307" t="s">
        <v>1736</v>
      </c>
      <c r="K3307" t="s">
        <v>285</v>
      </c>
      <c r="L3307" t="s">
        <v>6828</v>
      </c>
      <c r="M3307" t="s">
        <v>3133</v>
      </c>
      <c r="N3307" t="s">
        <v>10</v>
      </c>
      <c r="O3307" t="s">
        <v>54</v>
      </c>
      <c r="P3307" t="s">
        <v>946</v>
      </c>
      <c r="Q3307" t="s">
        <v>2663</v>
      </c>
      <c r="R3307" t="s">
        <v>284</v>
      </c>
    </row>
    <row r="3308" spans="1:18" x14ac:dyDescent="0.25">
      <c r="A3308" s="28" t="str">
        <f t="shared" si="51"/>
        <v>00379928Catlettsburg Elementary School3348 Court StCatlettsburgKY41129</v>
      </c>
      <c r="B3308" s="29" t="s">
        <v>8225</v>
      </c>
      <c r="C3308" t="s">
        <v>3215</v>
      </c>
      <c r="D3308" t="s">
        <v>3354</v>
      </c>
      <c r="E3308" t="s">
        <v>1736</v>
      </c>
      <c r="F3308" t="s">
        <v>289</v>
      </c>
      <c r="G3308" t="s">
        <v>290</v>
      </c>
      <c r="H3308" t="s">
        <v>54</v>
      </c>
      <c r="I3308" t="s">
        <v>291</v>
      </c>
      <c r="J3308" t="s">
        <v>1736</v>
      </c>
      <c r="K3308" t="s">
        <v>288</v>
      </c>
      <c r="L3308" t="s">
        <v>6828</v>
      </c>
      <c r="M3308" t="s">
        <v>3133</v>
      </c>
      <c r="N3308" t="s">
        <v>10</v>
      </c>
      <c r="O3308" t="s">
        <v>54</v>
      </c>
      <c r="P3308" t="s">
        <v>946</v>
      </c>
      <c r="Q3308" t="s">
        <v>2663</v>
      </c>
      <c r="R3308" t="s">
        <v>287</v>
      </c>
    </row>
    <row r="3309" spans="1:18" x14ac:dyDescent="0.25">
      <c r="A3309" s="28" t="str">
        <f t="shared" si="51"/>
        <v>00394136Central City Elementary School1501 N 2nd StCentral CityKY42330</v>
      </c>
      <c r="B3309" s="29" t="s">
        <v>8225</v>
      </c>
      <c r="C3309" t="s">
        <v>3215</v>
      </c>
      <c r="D3309" t="s">
        <v>3360</v>
      </c>
      <c r="E3309" t="s">
        <v>1736</v>
      </c>
      <c r="F3309" t="s">
        <v>2234</v>
      </c>
      <c r="G3309" t="s">
        <v>2235</v>
      </c>
      <c r="H3309" t="s">
        <v>54</v>
      </c>
      <c r="I3309" t="s">
        <v>2236</v>
      </c>
      <c r="J3309" t="s">
        <v>1736</v>
      </c>
      <c r="K3309" t="s">
        <v>2233</v>
      </c>
      <c r="L3309" t="s">
        <v>6828</v>
      </c>
      <c r="M3309" t="s">
        <v>3133</v>
      </c>
      <c r="N3309" t="s">
        <v>10</v>
      </c>
      <c r="O3309" t="s">
        <v>54</v>
      </c>
      <c r="P3309" t="s">
        <v>946</v>
      </c>
      <c r="Q3309" t="s">
        <v>2663</v>
      </c>
      <c r="R3309" t="s">
        <v>2232</v>
      </c>
    </row>
    <row r="3310" spans="1:18" x14ac:dyDescent="0.25">
      <c r="A3310" s="28" t="str">
        <f t="shared" si="51"/>
        <v>00379916Summit Elementary School830 State Route 716AshlandKY41102</v>
      </c>
      <c r="B3310" s="29" t="s">
        <v>8225</v>
      </c>
      <c r="C3310" t="s">
        <v>3215</v>
      </c>
      <c r="D3310" t="s">
        <v>3784</v>
      </c>
      <c r="E3310" t="s">
        <v>1736</v>
      </c>
      <c r="F3310" t="s">
        <v>297</v>
      </c>
      <c r="G3310" t="s">
        <v>84</v>
      </c>
      <c r="H3310" t="s">
        <v>54</v>
      </c>
      <c r="I3310" t="s">
        <v>98</v>
      </c>
      <c r="J3310" t="s">
        <v>1736</v>
      </c>
      <c r="K3310" t="s">
        <v>296</v>
      </c>
      <c r="L3310" t="s">
        <v>6828</v>
      </c>
      <c r="M3310" t="s">
        <v>3133</v>
      </c>
      <c r="N3310" t="s">
        <v>10</v>
      </c>
      <c r="O3310" t="s">
        <v>54</v>
      </c>
      <c r="P3310" t="s">
        <v>946</v>
      </c>
      <c r="Q3310" t="s">
        <v>2663</v>
      </c>
      <c r="R3310" t="s">
        <v>295</v>
      </c>
    </row>
    <row r="3311" spans="1:18" x14ac:dyDescent="0.25">
      <c r="A3311" s="28" t="str">
        <f t="shared" si="51"/>
        <v>00393704Botts Elementary SchoolPo Box 39DennistonKY40316</v>
      </c>
      <c r="B3311" s="29" t="s">
        <v>8225</v>
      </c>
      <c r="C3311" t="s">
        <v>3215</v>
      </c>
      <c r="D3311" t="s">
        <v>3297</v>
      </c>
      <c r="E3311" t="s">
        <v>1736</v>
      </c>
      <c r="F3311" t="s">
        <v>4143</v>
      </c>
      <c r="G3311" t="s">
        <v>2154</v>
      </c>
      <c r="H3311" t="s">
        <v>54</v>
      </c>
      <c r="I3311" t="s">
        <v>2155</v>
      </c>
      <c r="J3311" t="s">
        <v>1736</v>
      </c>
      <c r="K3311" t="s">
        <v>2153</v>
      </c>
      <c r="L3311" t="s">
        <v>6828</v>
      </c>
      <c r="M3311" t="s">
        <v>3133</v>
      </c>
      <c r="N3311" t="s">
        <v>10</v>
      </c>
      <c r="O3311" t="s">
        <v>54</v>
      </c>
      <c r="P3311" t="s">
        <v>946</v>
      </c>
      <c r="Q3311" t="s">
        <v>2663</v>
      </c>
      <c r="R3311" t="s">
        <v>2152</v>
      </c>
    </row>
    <row r="3312" spans="1:18" x14ac:dyDescent="0.25">
      <c r="A3312" s="28" t="str">
        <f t="shared" si="51"/>
        <v>00393728Menifee Elementary K-8 School57 Indian Creek RdFrenchburgKY40322</v>
      </c>
      <c r="B3312" s="29" t="s">
        <v>8225</v>
      </c>
      <c r="C3312" t="s">
        <v>3215</v>
      </c>
      <c r="D3312" t="s">
        <v>3627</v>
      </c>
      <c r="E3312" t="s">
        <v>1736</v>
      </c>
      <c r="F3312" t="s">
        <v>2158</v>
      </c>
      <c r="G3312" t="s">
        <v>2159</v>
      </c>
      <c r="H3312" t="s">
        <v>54</v>
      </c>
      <c r="I3312" t="s">
        <v>2160</v>
      </c>
      <c r="J3312" t="s">
        <v>1736</v>
      </c>
      <c r="K3312" t="s">
        <v>2157</v>
      </c>
      <c r="L3312" t="s">
        <v>6828</v>
      </c>
      <c r="M3312" t="s">
        <v>3133</v>
      </c>
      <c r="N3312" t="s">
        <v>10</v>
      </c>
      <c r="O3312" t="s">
        <v>54</v>
      </c>
      <c r="P3312" t="s">
        <v>946</v>
      </c>
      <c r="Q3312" t="s">
        <v>2663</v>
      </c>
      <c r="R3312" t="s">
        <v>2156</v>
      </c>
    </row>
    <row r="3313" spans="1:18" x14ac:dyDescent="0.25">
      <c r="A3313" s="28" t="str">
        <f t="shared" si="51"/>
        <v>00389698Ninth District Elementary Sch2800 Indiana AveLatoniaKY41015</v>
      </c>
      <c r="B3313" s="29" t="s">
        <v>8225</v>
      </c>
      <c r="C3313" t="s">
        <v>3215</v>
      </c>
      <c r="D3313" t="s">
        <v>3656</v>
      </c>
      <c r="E3313" t="s">
        <v>1736</v>
      </c>
      <c r="F3313" t="s">
        <v>625</v>
      </c>
      <c r="G3313" t="s">
        <v>626</v>
      </c>
      <c r="H3313" t="s">
        <v>54</v>
      </c>
      <c r="I3313" t="s">
        <v>622</v>
      </c>
      <c r="J3313" t="s">
        <v>1736</v>
      </c>
      <c r="K3313" t="s">
        <v>624</v>
      </c>
      <c r="L3313" t="s">
        <v>6828</v>
      </c>
      <c r="M3313" t="s">
        <v>3133</v>
      </c>
      <c r="N3313" t="s">
        <v>10</v>
      </c>
      <c r="O3313" t="s">
        <v>54</v>
      </c>
      <c r="P3313" t="s">
        <v>946</v>
      </c>
      <c r="Q3313" t="s">
        <v>2663</v>
      </c>
      <c r="R3313" t="s">
        <v>623</v>
      </c>
    </row>
    <row r="3314" spans="1:18" x14ac:dyDescent="0.25">
      <c r="A3314" s="28" t="str">
        <f t="shared" si="51"/>
        <v>00394136Central City Elementary School1501 N 2nd StCentral CityKY42330</v>
      </c>
      <c r="B3314" s="29" t="s">
        <v>8225</v>
      </c>
      <c r="C3314" t="s">
        <v>3215</v>
      </c>
      <c r="D3314" t="s">
        <v>3361</v>
      </c>
      <c r="E3314" t="s">
        <v>1736</v>
      </c>
      <c r="F3314" t="s">
        <v>2234</v>
      </c>
      <c r="G3314" t="s">
        <v>2235</v>
      </c>
      <c r="H3314" t="s">
        <v>54</v>
      </c>
      <c r="I3314" t="s">
        <v>2236</v>
      </c>
      <c r="J3314" t="s">
        <v>1736</v>
      </c>
      <c r="K3314" t="s">
        <v>2233</v>
      </c>
      <c r="L3314" t="s">
        <v>6828</v>
      </c>
      <c r="M3314" t="s">
        <v>3133</v>
      </c>
      <c r="N3314" t="s">
        <v>10</v>
      </c>
      <c r="O3314" t="s">
        <v>54</v>
      </c>
      <c r="P3314" t="s">
        <v>946</v>
      </c>
      <c r="Q3314" t="s">
        <v>2663</v>
      </c>
      <c r="R3314" t="s">
        <v>2232</v>
      </c>
    </row>
    <row r="3315" spans="1:18" x14ac:dyDescent="0.25">
      <c r="A3315" s="28" t="str">
        <f t="shared" si="51"/>
        <v>00389674John G Carlisle ES910 Holman AveCovingtonKY41011</v>
      </c>
      <c r="B3315" s="29" t="s">
        <v>8225</v>
      </c>
      <c r="C3315" t="s">
        <v>3215</v>
      </c>
      <c r="D3315" t="s">
        <v>3544</v>
      </c>
      <c r="E3315" t="s">
        <v>1736</v>
      </c>
      <c r="F3315" t="s">
        <v>617</v>
      </c>
      <c r="G3315" t="s">
        <v>614</v>
      </c>
      <c r="H3315" t="s">
        <v>54</v>
      </c>
      <c r="I3315" t="s">
        <v>618</v>
      </c>
      <c r="J3315" t="s">
        <v>1736</v>
      </c>
      <c r="K3315" t="s">
        <v>4191</v>
      </c>
      <c r="L3315" t="s">
        <v>6828</v>
      </c>
      <c r="M3315" t="s">
        <v>3133</v>
      </c>
      <c r="N3315" t="s">
        <v>10</v>
      </c>
      <c r="O3315" t="s">
        <v>54</v>
      </c>
      <c r="P3315" t="s">
        <v>946</v>
      </c>
      <c r="Q3315" t="s">
        <v>2663</v>
      </c>
      <c r="R3315" t="s">
        <v>616</v>
      </c>
    </row>
    <row r="3316" spans="1:18" x14ac:dyDescent="0.25">
      <c r="A3316" s="28" t="str">
        <f t="shared" si="51"/>
        <v>00385551Eastside Elementary School1226 Us Highway 62 ECynthianaKY41031</v>
      </c>
      <c r="B3316" s="29" t="s">
        <v>8225</v>
      </c>
      <c r="C3316" t="s">
        <v>3215</v>
      </c>
      <c r="D3316" t="s">
        <v>3441</v>
      </c>
      <c r="E3316" t="s">
        <v>1736</v>
      </c>
      <c r="F3316" t="s">
        <v>1217</v>
      </c>
      <c r="G3316" t="s">
        <v>1218</v>
      </c>
      <c r="H3316" t="s">
        <v>54</v>
      </c>
      <c r="I3316" t="s">
        <v>1219</v>
      </c>
      <c r="J3316" t="s">
        <v>1736</v>
      </c>
      <c r="K3316" t="s">
        <v>1216</v>
      </c>
      <c r="L3316" t="s">
        <v>6828</v>
      </c>
      <c r="M3316" t="s">
        <v>3133</v>
      </c>
      <c r="N3316" t="s">
        <v>10</v>
      </c>
      <c r="O3316" t="s">
        <v>54</v>
      </c>
      <c r="P3316" t="s">
        <v>946</v>
      </c>
      <c r="Q3316" t="s">
        <v>2663</v>
      </c>
      <c r="R3316" t="s">
        <v>1215</v>
      </c>
    </row>
    <row r="3317" spans="1:18" x14ac:dyDescent="0.25">
      <c r="A3317" s="28" t="str">
        <f t="shared" si="51"/>
        <v>00385587Northside Elementary School2415 Us Highway 27 NCynthianaKY41031</v>
      </c>
      <c r="B3317" s="29" t="s">
        <v>8225</v>
      </c>
      <c r="C3317" t="s">
        <v>3215</v>
      </c>
      <c r="D3317" t="s">
        <v>3670</v>
      </c>
      <c r="E3317" t="s">
        <v>1736</v>
      </c>
      <c r="F3317" t="s">
        <v>1222</v>
      </c>
      <c r="G3317" t="s">
        <v>1218</v>
      </c>
      <c r="H3317" t="s">
        <v>54</v>
      </c>
      <c r="I3317" t="s">
        <v>1219</v>
      </c>
      <c r="J3317" t="s">
        <v>1736</v>
      </c>
      <c r="K3317" t="s">
        <v>1221</v>
      </c>
      <c r="L3317" t="s">
        <v>6828</v>
      </c>
      <c r="M3317" t="s">
        <v>3133</v>
      </c>
      <c r="N3317" t="s">
        <v>10</v>
      </c>
      <c r="O3317" t="s">
        <v>54</v>
      </c>
      <c r="P3317" t="s">
        <v>946</v>
      </c>
      <c r="Q3317" t="s">
        <v>2663</v>
      </c>
      <c r="R3317" t="s">
        <v>1220</v>
      </c>
    </row>
    <row r="3318" spans="1:18" x14ac:dyDescent="0.25">
      <c r="A3318" s="28" t="str">
        <f t="shared" si="51"/>
        <v>00385599Westside ES1585 Ky Highway 356CynthianaKY41031</v>
      </c>
      <c r="B3318" s="29" t="s">
        <v>8225</v>
      </c>
      <c r="C3318" t="s">
        <v>3215</v>
      </c>
      <c r="D3318" t="s">
        <v>3840</v>
      </c>
      <c r="E3318" t="s">
        <v>1736</v>
      </c>
      <c r="F3318" t="s">
        <v>3841</v>
      </c>
      <c r="G3318" t="s">
        <v>1218</v>
      </c>
      <c r="H3318" t="s">
        <v>54</v>
      </c>
      <c r="I3318" t="s">
        <v>1219</v>
      </c>
      <c r="J3318" t="s">
        <v>1736</v>
      </c>
      <c r="K3318" t="s">
        <v>4385</v>
      </c>
      <c r="L3318" t="s">
        <v>6828</v>
      </c>
      <c r="M3318" t="s">
        <v>3133</v>
      </c>
      <c r="N3318" t="s">
        <v>10</v>
      </c>
      <c r="O3318" t="s">
        <v>54</v>
      </c>
      <c r="P3318" t="s">
        <v>946</v>
      </c>
      <c r="Q3318" t="s">
        <v>2663</v>
      </c>
      <c r="R3318" t="s">
        <v>1226</v>
      </c>
    </row>
    <row r="3319" spans="1:18" x14ac:dyDescent="0.25">
      <c r="A3319" s="28" t="str">
        <f t="shared" si="51"/>
        <v>00397009North Washington Elem School5658 Highway 433WillisburgKY40078</v>
      </c>
      <c r="B3319" s="29" t="s">
        <v>8225</v>
      </c>
      <c r="C3319" t="s">
        <v>3215</v>
      </c>
      <c r="D3319" t="s">
        <v>3663</v>
      </c>
      <c r="E3319" t="s">
        <v>1736</v>
      </c>
      <c r="F3319" t="s">
        <v>2792</v>
      </c>
      <c r="G3319" t="s">
        <v>2793</v>
      </c>
      <c r="H3319" t="s">
        <v>54</v>
      </c>
      <c r="I3319" t="s">
        <v>2794</v>
      </c>
      <c r="J3319" t="s">
        <v>1736</v>
      </c>
      <c r="K3319" t="s">
        <v>2791</v>
      </c>
      <c r="L3319" t="s">
        <v>6828</v>
      </c>
      <c r="M3319" t="s">
        <v>3133</v>
      </c>
      <c r="N3319" t="s">
        <v>10</v>
      </c>
      <c r="O3319" t="s">
        <v>54</v>
      </c>
      <c r="P3319" t="s">
        <v>946</v>
      </c>
      <c r="Q3319" t="s">
        <v>2663</v>
      </c>
      <c r="R3319" t="s">
        <v>2790</v>
      </c>
    </row>
    <row r="3320" spans="1:18" x14ac:dyDescent="0.25">
      <c r="A3320" s="28" t="str">
        <f t="shared" si="51"/>
        <v>00391639Lee Co Elementary School1665 Highway 11 SBeattyvilleKY41311</v>
      </c>
      <c r="B3320" s="29" t="s">
        <v>8225</v>
      </c>
      <c r="C3320" t="s">
        <v>3215</v>
      </c>
      <c r="D3320" t="s">
        <v>3578</v>
      </c>
      <c r="E3320" t="s">
        <v>1736</v>
      </c>
      <c r="F3320" t="s">
        <v>1859</v>
      </c>
      <c r="G3320" t="s">
        <v>1860</v>
      </c>
      <c r="H3320" t="s">
        <v>54</v>
      </c>
      <c r="I3320" t="s">
        <v>1861</v>
      </c>
      <c r="J3320" t="s">
        <v>1736</v>
      </c>
      <c r="K3320" t="s">
        <v>1858</v>
      </c>
      <c r="L3320" t="s">
        <v>6828</v>
      </c>
      <c r="M3320" t="s">
        <v>3133</v>
      </c>
      <c r="N3320" t="s">
        <v>10</v>
      </c>
      <c r="O3320" t="s">
        <v>54</v>
      </c>
      <c r="P3320" t="s">
        <v>946</v>
      </c>
      <c r="Q3320" t="s">
        <v>2663</v>
      </c>
      <c r="R3320" t="s">
        <v>1857</v>
      </c>
    </row>
    <row r="3321" spans="1:18" x14ac:dyDescent="0.25">
      <c r="A3321" s="28" t="str">
        <f t="shared" si="51"/>
        <v>04881870Gallatin Co Upper ES50 Pawprint PathWarsawKY41095</v>
      </c>
      <c r="B3321" s="29" t="s">
        <v>8225</v>
      </c>
      <c r="C3321" t="s">
        <v>3215</v>
      </c>
      <c r="D3321" t="s">
        <v>3487</v>
      </c>
      <c r="E3321" t="s">
        <v>1736</v>
      </c>
      <c r="F3321" t="s">
        <v>3488</v>
      </c>
      <c r="G3321" t="s">
        <v>1013</v>
      </c>
      <c r="H3321" t="s">
        <v>54</v>
      </c>
      <c r="I3321" t="s">
        <v>1014</v>
      </c>
      <c r="J3321" t="s">
        <v>1736</v>
      </c>
      <c r="K3321" t="s">
        <v>4289</v>
      </c>
      <c r="L3321" t="s">
        <v>6828</v>
      </c>
      <c r="M3321" t="s">
        <v>3133</v>
      </c>
      <c r="N3321" t="s">
        <v>10</v>
      </c>
      <c r="O3321" t="s">
        <v>54</v>
      </c>
      <c r="P3321" t="s">
        <v>946</v>
      </c>
      <c r="Q3321" t="s">
        <v>2663</v>
      </c>
      <c r="R3321" t="s">
        <v>3489</v>
      </c>
    </row>
    <row r="3322" spans="1:18" x14ac:dyDescent="0.25">
      <c r="A3322" s="28" t="str">
        <f t="shared" si="51"/>
        <v>00379629North Middletown Elem SchoolPo Box 67N MiddletownKY40357</v>
      </c>
      <c r="B3322" s="29" t="s">
        <v>8225</v>
      </c>
      <c r="C3322" t="s">
        <v>3215</v>
      </c>
      <c r="D3322" t="s">
        <v>3659</v>
      </c>
      <c r="E3322" t="s">
        <v>1736</v>
      </c>
      <c r="F3322" t="s">
        <v>3660</v>
      </c>
      <c r="G3322" t="s">
        <v>260</v>
      </c>
      <c r="H3322" t="s">
        <v>54</v>
      </c>
      <c r="I3322" t="s">
        <v>261</v>
      </c>
      <c r="J3322" t="s">
        <v>1736</v>
      </c>
      <c r="K3322" t="s">
        <v>258</v>
      </c>
      <c r="L3322" t="s">
        <v>6828</v>
      </c>
      <c r="M3322" t="s">
        <v>3133</v>
      </c>
      <c r="N3322" t="s">
        <v>10</v>
      </c>
      <c r="O3322" t="s">
        <v>54</v>
      </c>
      <c r="P3322" t="s">
        <v>946</v>
      </c>
      <c r="Q3322" t="s">
        <v>2663</v>
      </c>
      <c r="R3322" t="s">
        <v>257</v>
      </c>
    </row>
    <row r="3323" spans="1:18" x14ac:dyDescent="0.25">
      <c r="A3323" s="28" t="str">
        <f t="shared" si="51"/>
        <v>00392138Hustonville ES93 College StHustonvilleKY40437</v>
      </c>
      <c r="B3323" s="29" t="s">
        <v>8225</v>
      </c>
      <c r="C3323" t="s">
        <v>3215</v>
      </c>
      <c r="D3323" t="s">
        <v>3523</v>
      </c>
      <c r="E3323" t="s">
        <v>1736</v>
      </c>
      <c r="F3323" t="s">
        <v>1927</v>
      </c>
      <c r="G3323" t="s">
        <v>1928</v>
      </c>
      <c r="H3323" t="s">
        <v>54</v>
      </c>
      <c r="I3323" t="s">
        <v>1929</v>
      </c>
      <c r="J3323" t="s">
        <v>1736</v>
      </c>
      <c r="K3323" t="s">
        <v>4661</v>
      </c>
      <c r="L3323" t="s">
        <v>6828</v>
      </c>
      <c r="M3323" t="s">
        <v>3133</v>
      </c>
      <c r="N3323" t="s">
        <v>10</v>
      </c>
      <c r="O3323" t="s">
        <v>54</v>
      </c>
      <c r="P3323" t="s">
        <v>946</v>
      </c>
      <c r="Q3323" t="s">
        <v>2663</v>
      </c>
      <c r="R3323" t="s">
        <v>1926</v>
      </c>
    </row>
    <row r="3324" spans="1:18" x14ac:dyDescent="0.25">
      <c r="A3324" s="28" t="str">
        <f t="shared" ref="A3324:A3387" si="52">R3324&amp;K3324&amp;F3324&amp;G3324&amp;H3324&amp;I3324</f>
        <v>00392188Waynesburg ES345 Ky Highway 328 WWaynesburgKY40489</v>
      </c>
      <c r="B3324" s="29" t="s">
        <v>8225</v>
      </c>
      <c r="C3324" t="s">
        <v>3215</v>
      </c>
      <c r="D3324" t="s">
        <v>3834</v>
      </c>
      <c r="E3324" t="s">
        <v>1736</v>
      </c>
      <c r="F3324" t="s">
        <v>1938</v>
      </c>
      <c r="G3324" t="s">
        <v>1924</v>
      </c>
      <c r="H3324" t="s">
        <v>54</v>
      </c>
      <c r="I3324" t="s">
        <v>1925</v>
      </c>
      <c r="J3324" t="s">
        <v>1736</v>
      </c>
      <c r="K3324" t="s">
        <v>4651</v>
      </c>
      <c r="L3324" t="s">
        <v>6828</v>
      </c>
      <c r="M3324" t="s">
        <v>3133</v>
      </c>
      <c r="N3324" t="s">
        <v>10</v>
      </c>
      <c r="O3324" t="s">
        <v>54</v>
      </c>
      <c r="P3324" t="s">
        <v>946</v>
      </c>
      <c r="Q3324" t="s">
        <v>2663</v>
      </c>
      <c r="R3324" t="s">
        <v>1937</v>
      </c>
    </row>
    <row r="3325" spans="1:18" x14ac:dyDescent="0.25">
      <c r="A3325" s="28" t="str">
        <f t="shared" si="52"/>
        <v>00382951Elliott Co ISPo Box 708Sandy HookKY41171</v>
      </c>
      <c r="B3325" s="29" t="s">
        <v>8225</v>
      </c>
      <c r="C3325" t="s">
        <v>3215</v>
      </c>
      <c r="D3325" t="s">
        <v>3737</v>
      </c>
      <c r="E3325" t="s">
        <v>1736</v>
      </c>
      <c r="F3325" t="s">
        <v>4213</v>
      </c>
      <c r="G3325" t="s">
        <v>737</v>
      </c>
      <c r="H3325" t="s">
        <v>54</v>
      </c>
      <c r="I3325" t="s">
        <v>738</v>
      </c>
      <c r="J3325" t="s">
        <v>1736</v>
      </c>
      <c r="K3325" t="s">
        <v>4212</v>
      </c>
      <c r="L3325" t="s">
        <v>6828</v>
      </c>
      <c r="M3325" t="s">
        <v>3133</v>
      </c>
      <c r="N3325" t="s">
        <v>10</v>
      </c>
      <c r="O3325" t="s">
        <v>54</v>
      </c>
      <c r="P3325" t="s">
        <v>946</v>
      </c>
      <c r="Q3325" t="s">
        <v>2663</v>
      </c>
      <c r="R3325" t="s">
        <v>739</v>
      </c>
    </row>
    <row r="3326" spans="1:18" x14ac:dyDescent="0.25">
      <c r="A3326" s="28" t="str">
        <f t="shared" si="52"/>
        <v>01170828Gamaliel Elementary School320 W Main StGamalielKY42140</v>
      </c>
      <c r="B3326" s="29" t="s">
        <v>8225</v>
      </c>
      <c r="C3326" t="s">
        <v>3215</v>
      </c>
      <c r="D3326" t="s">
        <v>3491</v>
      </c>
      <c r="E3326" t="s">
        <v>1736</v>
      </c>
      <c r="F3326" t="s">
        <v>2183</v>
      </c>
      <c r="G3326" t="s">
        <v>2184</v>
      </c>
      <c r="H3326" t="s">
        <v>54</v>
      </c>
      <c r="I3326" t="s">
        <v>2185</v>
      </c>
      <c r="J3326" t="s">
        <v>1736</v>
      </c>
      <c r="K3326" t="s">
        <v>2182</v>
      </c>
      <c r="L3326" t="s">
        <v>6828</v>
      </c>
      <c r="M3326" t="s">
        <v>3133</v>
      </c>
      <c r="N3326" t="s">
        <v>10</v>
      </c>
      <c r="O3326" t="s">
        <v>54</v>
      </c>
      <c r="P3326" t="s">
        <v>946</v>
      </c>
      <c r="Q3326" t="s">
        <v>2663</v>
      </c>
      <c r="R3326" t="s">
        <v>2181</v>
      </c>
    </row>
    <row r="3327" spans="1:18" x14ac:dyDescent="0.25">
      <c r="A3327" s="28" t="str">
        <f t="shared" si="52"/>
        <v>00394019Mt Sterling Elementary School6601 Indian Mound RdMt SterlingKY40353</v>
      </c>
      <c r="B3327" s="29" t="s">
        <v>8225</v>
      </c>
      <c r="C3327" t="s">
        <v>3215</v>
      </c>
      <c r="D3327" t="s">
        <v>3641</v>
      </c>
      <c r="E3327" t="s">
        <v>1736</v>
      </c>
      <c r="F3327" t="s">
        <v>2206</v>
      </c>
      <c r="G3327" t="s">
        <v>2199</v>
      </c>
      <c r="H3327" t="s">
        <v>54</v>
      </c>
      <c r="I3327" t="s">
        <v>2200</v>
      </c>
      <c r="J3327" t="s">
        <v>1736</v>
      </c>
      <c r="K3327" t="s">
        <v>2205</v>
      </c>
      <c r="L3327" t="s">
        <v>6828</v>
      </c>
      <c r="M3327" t="s">
        <v>3133</v>
      </c>
      <c r="N3327" t="s">
        <v>10</v>
      </c>
      <c r="O3327" t="s">
        <v>54</v>
      </c>
      <c r="P3327" t="s">
        <v>946</v>
      </c>
      <c r="Q3327" t="s">
        <v>2663</v>
      </c>
      <c r="R3327" t="s">
        <v>2204</v>
      </c>
    </row>
    <row r="3328" spans="1:18" x14ac:dyDescent="0.25">
      <c r="A3328" s="28" t="str">
        <f t="shared" si="52"/>
        <v>00396641Milton Elementary School9245 Highway 421 NMiltonKY40045</v>
      </c>
      <c r="B3328" s="29" t="s">
        <v>8225</v>
      </c>
      <c r="C3328" t="s">
        <v>3215</v>
      </c>
      <c r="D3328" t="s">
        <v>3632</v>
      </c>
      <c r="E3328" t="s">
        <v>1736</v>
      </c>
      <c r="F3328" t="s">
        <v>2718</v>
      </c>
      <c r="G3328" t="s">
        <v>2719</v>
      </c>
      <c r="H3328" t="s">
        <v>54</v>
      </c>
      <c r="I3328" t="s">
        <v>2720</v>
      </c>
      <c r="J3328" t="s">
        <v>1736</v>
      </c>
      <c r="K3328" t="s">
        <v>2717</v>
      </c>
      <c r="L3328" t="s">
        <v>6828</v>
      </c>
      <c r="M3328" t="s">
        <v>3133</v>
      </c>
      <c r="N3328" t="s">
        <v>10</v>
      </c>
      <c r="O3328" t="s">
        <v>54</v>
      </c>
      <c r="P3328" t="s">
        <v>946</v>
      </c>
      <c r="Q3328" t="s">
        <v>2663</v>
      </c>
      <c r="R3328" t="s">
        <v>2716</v>
      </c>
    </row>
    <row r="3329" spans="1:18" x14ac:dyDescent="0.25">
      <c r="A3329" s="28" t="str">
        <f t="shared" si="52"/>
        <v>00391067Dewitt Elementary School139 Kentucky 718Flat LickKY40935</v>
      </c>
      <c r="B3329" s="29" t="s">
        <v>8225</v>
      </c>
      <c r="C3329" t="s">
        <v>3215</v>
      </c>
      <c r="D3329" t="s">
        <v>3422</v>
      </c>
      <c r="E3329" t="s">
        <v>1736</v>
      </c>
      <c r="F3329" t="s">
        <v>4613</v>
      </c>
      <c r="G3329" t="s">
        <v>1775</v>
      </c>
      <c r="H3329" t="s">
        <v>54</v>
      </c>
      <c r="I3329" t="s">
        <v>1776</v>
      </c>
      <c r="J3329" t="s">
        <v>1736</v>
      </c>
      <c r="K3329" t="s">
        <v>1774</v>
      </c>
      <c r="L3329" t="s">
        <v>6828</v>
      </c>
      <c r="M3329" t="s">
        <v>3133</v>
      </c>
      <c r="N3329" t="s">
        <v>10</v>
      </c>
      <c r="O3329" t="s">
        <v>54</v>
      </c>
      <c r="P3329" t="s">
        <v>946</v>
      </c>
      <c r="Q3329" t="s">
        <v>2663</v>
      </c>
      <c r="R3329" t="s">
        <v>1773</v>
      </c>
    </row>
    <row r="3330" spans="1:18" x14ac:dyDescent="0.25">
      <c r="A3330" s="28" t="str">
        <f t="shared" si="52"/>
        <v>00391081Girdler Elementary SchoolPo Box 259GirdlerKY40943</v>
      </c>
      <c r="B3330" s="29" t="s">
        <v>8225</v>
      </c>
      <c r="C3330" t="s">
        <v>3215</v>
      </c>
      <c r="D3330" t="s">
        <v>3492</v>
      </c>
      <c r="E3330" t="s">
        <v>1736</v>
      </c>
      <c r="F3330" t="s">
        <v>4614</v>
      </c>
      <c r="G3330" t="s">
        <v>1785</v>
      </c>
      <c r="H3330" t="s">
        <v>54</v>
      </c>
      <c r="I3330" t="s">
        <v>1786</v>
      </c>
      <c r="J3330" t="s">
        <v>1736</v>
      </c>
      <c r="K3330" t="s">
        <v>1784</v>
      </c>
      <c r="L3330" t="s">
        <v>6828</v>
      </c>
      <c r="M3330" t="s">
        <v>3133</v>
      </c>
      <c r="N3330" t="s">
        <v>10</v>
      </c>
      <c r="O3330" t="s">
        <v>54</v>
      </c>
      <c r="P3330" t="s">
        <v>946</v>
      </c>
      <c r="Q3330" t="s">
        <v>2663</v>
      </c>
      <c r="R3330" t="s">
        <v>1783</v>
      </c>
    </row>
    <row r="3331" spans="1:18" x14ac:dyDescent="0.25">
      <c r="A3331" s="28" t="str">
        <f t="shared" si="52"/>
        <v>00394203Bremen Elementary School5000 Main StBremenKY42325</v>
      </c>
      <c r="B3331" s="29" t="s">
        <v>8225</v>
      </c>
      <c r="C3331" t="s">
        <v>3215</v>
      </c>
      <c r="D3331" t="s">
        <v>3306</v>
      </c>
      <c r="E3331" t="s">
        <v>1736</v>
      </c>
      <c r="F3331" t="s">
        <v>2229</v>
      </c>
      <c r="G3331" t="s">
        <v>2230</v>
      </c>
      <c r="H3331" t="s">
        <v>54</v>
      </c>
      <c r="I3331" t="s">
        <v>2231</v>
      </c>
      <c r="J3331" t="s">
        <v>1736</v>
      </c>
      <c r="K3331" t="s">
        <v>2228</v>
      </c>
      <c r="L3331" t="s">
        <v>6828</v>
      </c>
      <c r="M3331" t="s">
        <v>3133</v>
      </c>
      <c r="N3331" t="s">
        <v>10</v>
      </c>
      <c r="O3331" t="s">
        <v>54</v>
      </c>
      <c r="P3331" t="s">
        <v>946</v>
      </c>
      <c r="Q3331" t="s">
        <v>2663</v>
      </c>
      <c r="R3331" t="s">
        <v>2227</v>
      </c>
    </row>
    <row r="3332" spans="1:18" x14ac:dyDescent="0.25">
      <c r="A3332" s="28" t="str">
        <f t="shared" si="52"/>
        <v>00394227South Elementary School2005 Us Highway 431 SBeechmontKY42323</v>
      </c>
      <c r="B3332" s="29" t="s">
        <v>8225</v>
      </c>
      <c r="C3332" t="s">
        <v>3215</v>
      </c>
      <c r="D3332" t="s">
        <v>3758</v>
      </c>
      <c r="E3332" t="s">
        <v>1736</v>
      </c>
      <c r="F3332" t="s">
        <v>2247</v>
      </c>
      <c r="G3332" t="s">
        <v>2248</v>
      </c>
      <c r="H3332" t="s">
        <v>54</v>
      </c>
      <c r="I3332" t="s">
        <v>2249</v>
      </c>
      <c r="J3332" t="s">
        <v>1736</v>
      </c>
      <c r="K3332" t="s">
        <v>2246</v>
      </c>
      <c r="L3332" t="s">
        <v>6828</v>
      </c>
      <c r="M3332" t="s">
        <v>3133</v>
      </c>
      <c r="N3332" t="s">
        <v>10</v>
      </c>
      <c r="O3332" t="s">
        <v>54</v>
      </c>
      <c r="P3332" t="s">
        <v>946</v>
      </c>
      <c r="Q3332" t="s">
        <v>2663</v>
      </c>
      <c r="R3332" t="s">
        <v>2245</v>
      </c>
    </row>
    <row r="3333" spans="1:18" x14ac:dyDescent="0.25">
      <c r="A3333" s="28" t="str">
        <f t="shared" si="52"/>
        <v>00396421Campbellsville ES315 Roberts RdCampbellsvlleKY42718</v>
      </c>
      <c r="B3333" s="29" t="s">
        <v>8225</v>
      </c>
      <c r="C3333" t="s">
        <v>3215</v>
      </c>
      <c r="D3333" t="s">
        <v>3341</v>
      </c>
      <c r="E3333" t="s">
        <v>1736</v>
      </c>
      <c r="F3333" t="s">
        <v>453</v>
      </c>
      <c r="G3333" t="s">
        <v>454</v>
      </c>
      <c r="H3333" t="s">
        <v>54</v>
      </c>
      <c r="I3333" t="s">
        <v>455</v>
      </c>
      <c r="J3333" t="s">
        <v>1736</v>
      </c>
      <c r="K3333" t="s">
        <v>4176</v>
      </c>
      <c r="L3333" t="s">
        <v>6828</v>
      </c>
      <c r="M3333" t="s">
        <v>3133</v>
      </c>
      <c r="N3333" t="s">
        <v>10</v>
      </c>
      <c r="O3333" t="s">
        <v>54</v>
      </c>
      <c r="P3333" t="s">
        <v>946</v>
      </c>
      <c r="Q3333" t="s">
        <v>2663</v>
      </c>
      <c r="R3333" t="s">
        <v>452</v>
      </c>
    </row>
    <row r="3334" spans="1:18" x14ac:dyDescent="0.25">
      <c r="A3334" s="28" t="str">
        <f t="shared" si="52"/>
        <v>00391859Cowan Elementary School3125 Highway 931 SWhitesburgKY41858</v>
      </c>
      <c r="B3334" s="29" t="s">
        <v>8225</v>
      </c>
      <c r="C3334" t="s">
        <v>3215</v>
      </c>
      <c r="D3334" t="s">
        <v>3398</v>
      </c>
      <c r="E3334" t="s">
        <v>1736</v>
      </c>
      <c r="F3334" t="s">
        <v>1888</v>
      </c>
      <c r="G3334" t="s">
        <v>1889</v>
      </c>
      <c r="H3334" t="s">
        <v>54</v>
      </c>
      <c r="I3334" t="s">
        <v>1890</v>
      </c>
      <c r="J3334" t="s">
        <v>1736</v>
      </c>
      <c r="K3334" t="s">
        <v>1887</v>
      </c>
      <c r="L3334" t="s">
        <v>6828</v>
      </c>
      <c r="M3334" t="s">
        <v>3133</v>
      </c>
      <c r="N3334" t="s">
        <v>10</v>
      </c>
      <c r="O3334" t="s">
        <v>54</v>
      </c>
      <c r="P3334" t="s">
        <v>946</v>
      </c>
      <c r="Q3334" t="s">
        <v>2663</v>
      </c>
      <c r="R3334" t="s">
        <v>1886</v>
      </c>
    </row>
    <row r="3335" spans="1:18" x14ac:dyDescent="0.25">
      <c r="A3335" s="28" t="str">
        <f t="shared" si="52"/>
        <v>02042561Letcher Elementary School160 Lhs DrLetcherKY41832</v>
      </c>
      <c r="B3335" s="29" t="s">
        <v>8225</v>
      </c>
      <c r="C3335" t="s">
        <v>3215</v>
      </c>
      <c r="D3335" t="s">
        <v>3586</v>
      </c>
      <c r="E3335" t="s">
        <v>1736</v>
      </c>
      <c r="F3335" t="s">
        <v>1893</v>
      </c>
      <c r="G3335" t="s">
        <v>1894</v>
      </c>
      <c r="H3335" t="s">
        <v>54</v>
      </c>
      <c r="I3335" t="s">
        <v>1895</v>
      </c>
      <c r="J3335" t="s">
        <v>1736</v>
      </c>
      <c r="K3335" t="s">
        <v>1892</v>
      </c>
      <c r="L3335" t="s">
        <v>6828</v>
      </c>
      <c r="M3335" t="s">
        <v>3133</v>
      </c>
      <c r="N3335" t="s">
        <v>10</v>
      </c>
      <c r="O3335" t="s">
        <v>54</v>
      </c>
      <c r="P3335" t="s">
        <v>946</v>
      </c>
      <c r="Q3335" t="s">
        <v>2663</v>
      </c>
      <c r="R3335" t="s">
        <v>1891</v>
      </c>
    </row>
    <row r="3336" spans="1:18" x14ac:dyDescent="0.25">
      <c r="A3336" s="28" t="str">
        <f t="shared" si="52"/>
        <v>00391964West Whitesburg ES330 Parks StWhitesburgKY41858</v>
      </c>
      <c r="B3336" s="29" t="s">
        <v>8225</v>
      </c>
      <c r="C3336" t="s">
        <v>3215</v>
      </c>
      <c r="D3336" t="s">
        <v>3838</v>
      </c>
      <c r="E3336" t="s">
        <v>1736</v>
      </c>
      <c r="F3336" t="s">
        <v>1900</v>
      </c>
      <c r="G3336" t="s">
        <v>1889</v>
      </c>
      <c r="H3336" t="s">
        <v>54</v>
      </c>
      <c r="I3336" t="s">
        <v>1890</v>
      </c>
      <c r="J3336" t="s">
        <v>1736</v>
      </c>
      <c r="K3336" t="s">
        <v>4641</v>
      </c>
      <c r="L3336" t="s">
        <v>6828</v>
      </c>
      <c r="M3336" t="s">
        <v>3133</v>
      </c>
      <c r="N3336" t="s">
        <v>10</v>
      </c>
      <c r="O3336" t="s">
        <v>54</v>
      </c>
      <c r="P3336" t="s">
        <v>946</v>
      </c>
      <c r="Q3336" t="s">
        <v>2663</v>
      </c>
      <c r="R3336" t="s">
        <v>1899</v>
      </c>
    </row>
    <row r="3337" spans="1:18" x14ac:dyDescent="0.25">
      <c r="A3337" s="28" t="str">
        <f t="shared" si="52"/>
        <v>00391861Arlie Boggs Elementary SchoolPo Box 87EoliaKY40826</v>
      </c>
      <c r="B3337" s="29" t="s">
        <v>8225</v>
      </c>
      <c r="C3337" t="s">
        <v>3215</v>
      </c>
      <c r="D3337" t="s">
        <v>3239</v>
      </c>
      <c r="E3337" t="s">
        <v>1736</v>
      </c>
      <c r="F3337" t="s">
        <v>4640</v>
      </c>
      <c r="G3337" t="s">
        <v>1884</v>
      </c>
      <c r="H3337" t="s">
        <v>54</v>
      </c>
      <c r="I3337" t="s">
        <v>1885</v>
      </c>
      <c r="J3337" t="s">
        <v>1736</v>
      </c>
      <c r="K3337" t="s">
        <v>1883</v>
      </c>
      <c r="L3337" t="s">
        <v>6828</v>
      </c>
      <c r="M3337" t="s">
        <v>3133</v>
      </c>
      <c r="N3337" t="s">
        <v>10</v>
      </c>
      <c r="O3337" t="s">
        <v>54</v>
      </c>
      <c r="P3337" t="s">
        <v>946</v>
      </c>
      <c r="Q3337" t="s">
        <v>2663</v>
      </c>
      <c r="R3337" t="s">
        <v>1882</v>
      </c>
    </row>
    <row r="3338" spans="1:18" x14ac:dyDescent="0.25">
      <c r="A3338" s="28" t="str">
        <f t="shared" si="52"/>
        <v>00385783A B Chandler ES11215 Us Highway 60 WCorydonKY42406</v>
      </c>
      <c r="B3338" s="29" t="s">
        <v>8225</v>
      </c>
      <c r="C3338" t="s">
        <v>3215</v>
      </c>
      <c r="D3338" t="s">
        <v>3217</v>
      </c>
      <c r="E3338" t="s">
        <v>1736</v>
      </c>
      <c r="F3338" t="s">
        <v>1263</v>
      </c>
      <c r="G3338" t="s">
        <v>1264</v>
      </c>
      <c r="H3338" t="s">
        <v>54</v>
      </c>
      <c r="I3338" t="s">
        <v>1265</v>
      </c>
      <c r="J3338" t="s">
        <v>1736</v>
      </c>
      <c r="K3338" t="s">
        <v>4399</v>
      </c>
      <c r="L3338" t="s">
        <v>6828</v>
      </c>
      <c r="M3338" t="s">
        <v>3133</v>
      </c>
      <c r="N3338" t="s">
        <v>10</v>
      </c>
      <c r="O3338" t="s">
        <v>54</v>
      </c>
      <c r="P3338" t="s">
        <v>946</v>
      </c>
      <c r="Q3338" t="s">
        <v>2663</v>
      </c>
      <c r="R3338" t="s">
        <v>1262</v>
      </c>
    </row>
    <row r="3339" spans="1:18" x14ac:dyDescent="0.25">
      <c r="A3339" s="28" t="str">
        <f t="shared" si="52"/>
        <v>00385769Bend Gate Elementary School920 Bend Gate RdHendersonKY42420</v>
      </c>
      <c r="B3339" s="29" t="s">
        <v>8225</v>
      </c>
      <c r="C3339" t="s">
        <v>3215</v>
      </c>
      <c r="D3339" t="s">
        <v>3265</v>
      </c>
      <c r="E3339" t="s">
        <v>1736</v>
      </c>
      <c r="F3339" t="s">
        <v>1268</v>
      </c>
      <c r="G3339" t="s">
        <v>1269</v>
      </c>
      <c r="H3339" t="s">
        <v>54</v>
      </c>
      <c r="I3339" t="s">
        <v>1270</v>
      </c>
      <c r="J3339" t="s">
        <v>1736</v>
      </c>
      <c r="K3339" t="s">
        <v>1267</v>
      </c>
      <c r="L3339" t="s">
        <v>6828</v>
      </c>
      <c r="M3339" t="s">
        <v>3133</v>
      </c>
      <c r="N3339" t="s">
        <v>10</v>
      </c>
      <c r="O3339" t="s">
        <v>54</v>
      </c>
      <c r="P3339" t="s">
        <v>946</v>
      </c>
      <c r="Q3339" t="s">
        <v>2663</v>
      </c>
      <c r="R3339" t="s">
        <v>1266</v>
      </c>
    </row>
    <row r="3340" spans="1:18" x14ac:dyDescent="0.25">
      <c r="A3340" s="28" t="str">
        <f t="shared" si="52"/>
        <v>00385771Cairo Elementary School10694 Us Highway 41aHendersonKY42420</v>
      </c>
      <c r="B3340" s="29" t="s">
        <v>8225</v>
      </c>
      <c r="C3340" t="s">
        <v>3215</v>
      </c>
      <c r="D3340" t="s">
        <v>3321</v>
      </c>
      <c r="E3340" t="s">
        <v>1736</v>
      </c>
      <c r="F3340" t="s">
        <v>1273</v>
      </c>
      <c r="G3340" t="s">
        <v>1269</v>
      </c>
      <c r="H3340" t="s">
        <v>54</v>
      </c>
      <c r="I3340" t="s">
        <v>1270</v>
      </c>
      <c r="J3340" t="s">
        <v>1736</v>
      </c>
      <c r="K3340" t="s">
        <v>1272</v>
      </c>
      <c r="L3340" t="s">
        <v>6828</v>
      </c>
      <c r="M3340" t="s">
        <v>3133</v>
      </c>
      <c r="N3340" t="s">
        <v>10</v>
      </c>
      <c r="O3340" t="s">
        <v>54</v>
      </c>
      <c r="P3340" t="s">
        <v>946</v>
      </c>
      <c r="Q3340" t="s">
        <v>2663</v>
      </c>
      <c r="R3340" t="s">
        <v>1271</v>
      </c>
    </row>
    <row r="3341" spans="1:18" x14ac:dyDescent="0.25">
      <c r="A3341" s="28" t="str">
        <f t="shared" si="52"/>
        <v>00385795East Heights Elementary School1776 Adams LnHendersonKY42420</v>
      </c>
      <c r="B3341" s="29" t="s">
        <v>8225</v>
      </c>
      <c r="C3341" t="s">
        <v>3215</v>
      </c>
      <c r="D3341" t="s">
        <v>3437</v>
      </c>
      <c r="E3341" t="s">
        <v>1736</v>
      </c>
      <c r="F3341" t="s">
        <v>1276</v>
      </c>
      <c r="G3341" t="s">
        <v>1269</v>
      </c>
      <c r="H3341" t="s">
        <v>54</v>
      </c>
      <c r="I3341" t="s">
        <v>1270</v>
      </c>
      <c r="J3341" t="s">
        <v>1736</v>
      </c>
      <c r="K3341" t="s">
        <v>1275</v>
      </c>
      <c r="L3341" t="s">
        <v>6828</v>
      </c>
      <c r="M3341" t="s">
        <v>3133</v>
      </c>
      <c r="N3341" t="s">
        <v>10</v>
      </c>
      <c r="O3341" t="s">
        <v>54</v>
      </c>
      <c r="P3341" t="s">
        <v>946</v>
      </c>
      <c r="Q3341" t="s">
        <v>2663</v>
      </c>
      <c r="R3341" t="s">
        <v>1274</v>
      </c>
    </row>
    <row r="3342" spans="1:18" x14ac:dyDescent="0.25">
      <c r="A3342" s="28" t="str">
        <f t="shared" si="52"/>
        <v>00385721Jefferson Elementary School315 Jackson StHendersonKY42420</v>
      </c>
      <c r="B3342" s="29" t="s">
        <v>8225</v>
      </c>
      <c r="C3342" t="s">
        <v>3215</v>
      </c>
      <c r="D3342" t="s">
        <v>3538</v>
      </c>
      <c r="E3342" t="s">
        <v>1736</v>
      </c>
      <c r="F3342" t="s">
        <v>1279</v>
      </c>
      <c r="G3342" t="s">
        <v>1269</v>
      </c>
      <c r="H3342" t="s">
        <v>54</v>
      </c>
      <c r="I3342" t="s">
        <v>1270</v>
      </c>
      <c r="J3342" t="s">
        <v>1736</v>
      </c>
      <c r="K3342" t="s">
        <v>1278</v>
      </c>
      <c r="L3342" t="s">
        <v>6828</v>
      </c>
      <c r="M3342" t="s">
        <v>3133</v>
      </c>
      <c r="N3342" t="s">
        <v>10</v>
      </c>
      <c r="O3342" t="s">
        <v>54</v>
      </c>
      <c r="P3342" t="s">
        <v>946</v>
      </c>
      <c r="Q3342" t="s">
        <v>2663</v>
      </c>
      <c r="R3342" t="s">
        <v>1277</v>
      </c>
    </row>
    <row r="3343" spans="1:18" x14ac:dyDescent="0.25">
      <c r="A3343" s="28" t="str">
        <f t="shared" si="52"/>
        <v>00385836Niagara Elementary School13043 State Route 136 EHendersonKY42420</v>
      </c>
      <c r="B3343" s="29" t="s">
        <v>8225</v>
      </c>
      <c r="C3343" t="s">
        <v>3215</v>
      </c>
      <c r="D3343" t="s">
        <v>3653</v>
      </c>
      <c r="E3343" t="s">
        <v>1736</v>
      </c>
      <c r="F3343" t="s">
        <v>1282</v>
      </c>
      <c r="G3343" t="s">
        <v>1269</v>
      </c>
      <c r="H3343" t="s">
        <v>54</v>
      </c>
      <c r="I3343" t="s">
        <v>1270</v>
      </c>
      <c r="J3343" t="s">
        <v>1736</v>
      </c>
      <c r="K3343" t="s">
        <v>1281</v>
      </c>
      <c r="L3343" t="s">
        <v>6828</v>
      </c>
      <c r="M3343" t="s">
        <v>3133</v>
      </c>
      <c r="N3343" t="s">
        <v>10</v>
      </c>
      <c r="O3343" t="s">
        <v>54</v>
      </c>
      <c r="P3343" t="s">
        <v>946</v>
      </c>
      <c r="Q3343" t="s">
        <v>2663</v>
      </c>
      <c r="R3343" t="s">
        <v>1280</v>
      </c>
    </row>
    <row r="3344" spans="1:18" x14ac:dyDescent="0.25">
      <c r="A3344" s="28" t="str">
        <f t="shared" si="52"/>
        <v>00385733South Heights Elem School1199 Madison StHendersonKY42420</v>
      </c>
      <c r="B3344" s="29" t="s">
        <v>8225</v>
      </c>
      <c r="C3344" t="s">
        <v>3215</v>
      </c>
      <c r="D3344" t="s">
        <v>3761</v>
      </c>
      <c r="E3344" t="s">
        <v>1736</v>
      </c>
      <c r="F3344" t="s">
        <v>1285</v>
      </c>
      <c r="G3344" t="s">
        <v>1269</v>
      </c>
      <c r="H3344" t="s">
        <v>54</v>
      </c>
      <c r="I3344" t="s">
        <v>1270</v>
      </c>
      <c r="J3344" t="s">
        <v>1736</v>
      </c>
      <c r="K3344" t="s">
        <v>1284</v>
      </c>
      <c r="L3344" t="s">
        <v>6828</v>
      </c>
      <c r="M3344" t="s">
        <v>3133</v>
      </c>
      <c r="N3344" t="s">
        <v>10</v>
      </c>
      <c r="O3344" t="s">
        <v>54</v>
      </c>
      <c r="P3344" t="s">
        <v>946</v>
      </c>
      <c r="Q3344" t="s">
        <v>2663</v>
      </c>
      <c r="R3344" t="s">
        <v>1283</v>
      </c>
    </row>
    <row r="3345" spans="1:18" x14ac:dyDescent="0.25">
      <c r="A3345" s="28" t="str">
        <f t="shared" si="52"/>
        <v>00385862Spottsville Elementary School9190 Us Highway 60 ESpottsvilleKY42458</v>
      </c>
      <c r="B3345" s="29" t="s">
        <v>8225</v>
      </c>
      <c r="C3345" t="s">
        <v>3215</v>
      </c>
      <c r="D3345" t="s">
        <v>3773</v>
      </c>
      <c r="E3345" t="s">
        <v>1736</v>
      </c>
      <c r="F3345" t="s">
        <v>1288</v>
      </c>
      <c r="G3345" t="s">
        <v>1289</v>
      </c>
      <c r="H3345" t="s">
        <v>54</v>
      </c>
      <c r="I3345" t="s">
        <v>1290</v>
      </c>
      <c r="J3345" t="s">
        <v>1736</v>
      </c>
      <c r="K3345" t="s">
        <v>1287</v>
      </c>
      <c r="L3345" t="s">
        <v>6828</v>
      </c>
      <c r="M3345" t="s">
        <v>3133</v>
      </c>
      <c r="N3345" t="s">
        <v>10</v>
      </c>
      <c r="O3345" t="s">
        <v>54</v>
      </c>
      <c r="P3345" t="s">
        <v>946</v>
      </c>
      <c r="Q3345" t="s">
        <v>2663</v>
      </c>
      <c r="R3345" t="s">
        <v>1286</v>
      </c>
    </row>
    <row r="3346" spans="1:18" x14ac:dyDescent="0.25">
      <c r="A3346" s="28" t="str">
        <f t="shared" si="52"/>
        <v>00396043Russell Springs ES1554 N Highway 127Russell SpgsKY42642</v>
      </c>
      <c r="B3346" s="29" t="s">
        <v>8225</v>
      </c>
      <c r="C3346" t="s">
        <v>3215</v>
      </c>
      <c r="D3346" t="s">
        <v>3731</v>
      </c>
      <c r="E3346" t="s">
        <v>1736</v>
      </c>
      <c r="F3346" t="s">
        <v>2585</v>
      </c>
      <c r="G3346" t="s">
        <v>2586</v>
      </c>
      <c r="H3346" t="s">
        <v>54</v>
      </c>
      <c r="I3346" t="s">
        <v>2587</v>
      </c>
      <c r="J3346" t="s">
        <v>1736</v>
      </c>
      <c r="K3346" t="s">
        <v>5065</v>
      </c>
      <c r="L3346" t="s">
        <v>6828</v>
      </c>
      <c r="M3346" t="s">
        <v>3133</v>
      </c>
      <c r="N3346" t="s">
        <v>10</v>
      </c>
      <c r="O3346" t="s">
        <v>54</v>
      </c>
      <c r="P3346" t="s">
        <v>946</v>
      </c>
      <c r="Q3346" t="s">
        <v>2663</v>
      </c>
      <c r="R3346" t="s">
        <v>2584</v>
      </c>
    </row>
    <row r="3347" spans="1:18" x14ac:dyDescent="0.25">
      <c r="A3347" s="28" t="str">
        <f t="shared" si="52"/>
        <v>00396055Salem ES1409 S Highway 76Russell SpgsKY42642</v>
      </c>
      <c r="B3347" s="29" t="s">
        <v>8225</v>
      </c>
      <c r="C3347" t="s">
        <v>3215</v>
      </c>
      <c r="D3347" t="s">
        <v>3734</v>
      </c>
      <c r="E3347" t="s">
        <v>1736</v>
      </c>
      <c r="F3347" t="s">
        <v>2589</v>
      </c>
      <c r="G3347" t="s">
        <v>2586</v>
      </c>
      <c r="H3347" t="s">
        <v>54</v>
      </c>
      <c r="I3347" t="s">
        <v>2587</v>
      </c>
      <c r="J3347" t="s">
        <v>1736</v>
      </c>
      <c r="K3347" t="s">
        <v>5066</v>
      </c>
      <c r="L3347" t="s">
        <v>6828</v>
      </c>
      <c r="M3347" t="s">
        <v>3133</v>
      </c>
      <c r="N3347" t="s">
        <v>10</v>
      </c>
      <c r="O3347" t="s">
        <v>54</v>
      </c>
      <c r="P3347" t="s">
        <v>946</v>
      </c>
      <c r="Q3347" t="s">
        <v>2663</v>
      </c>
      <c r="R3347" t="s">
        <v>2588</v>
      </c>
    </row>
    <row r="3348" spans="1:18" x14ac:dyDescent="0.25">
      <c r="A3348" s="28" t="str">
        <f t="shared" si="52"/>
        <v>00392774Pine Knot ES119 E Highway 2792Pine KnotKY42635</v>
      </c>
      <c r="B3348" s="29" t="s">
        <v>8225</v>
      </c>
      <c r="C3348" t="s">
        <v>3215</v>
      </c>
      <c r="D3348" t="s">
        <v>3699</v>
      </c>
      <c r="E3348" t="s">
        <v>1736</v>
      </c>
      <c r="F3348" t="s">
        <v>2109</v>
      </c>
      <c r="G3348" t="s">
        <v>2110</v>
      </c>
      <c r="H3348" t="s">
        <v>54</v>
      </c>
      <c r="I3348" t="s">
        <v>2111</v>
      </c>
      <c r="J3348" t="s">
        <v>1736</v>
      </c>
      <c r="K3348" t="s">
        <v>2108</v>
      </c>
      <c r="L3348" t="s">
        <v>6828</v>
      </c>
      <c r="M3348" t="s">
        <v>3133</v>
      </c>
      <c r="N3348" t="s">
        <v>10</v>
      </c>
      <c r="O3348" t="s">
        <v>54</v>
      </c>
      <c r="P3348" t="s">
        <v>946</v>
      </c>
      <c r="Q3348" t="s">
        <v>2663</v>
      </c>
      <c r="R3348" t="s">
        <v>2107</v>
      </c>
    </row>
    <row r="3349" spans="1:18" x14ac:dyDescent="0.25">
      <c r="A3349" s="28" t="str">
        <f t="shared" si="52"/>
        <v>00390881Carr Creek Elementary School8596 Highway 160 SLittcarrKY41834</v>
      </c>
      <c r="B3349" s="29" t="s">
        <v>8225</v>
      </c>
      <c r="C3349" t="s">
        <v>3215</v>
      </c>
      <c r="D3349" t="s">
        <v>3347</v>
      </c>
      <c r="E3349" t="s">
        <v>1736</v>
      </c>
      <c r="F3349" t="s">
        <v>1751</v>
      </c>
      <c r="G3349" t="s">
        <v>1752</v>
      </c>
      <c r="H3349" t="s">
        <v>54</v>
      </c>
      <c r="I3349" t="s">
        <v>1753</v>
      </c>
      <c r="J3349" t="s">
        <v>1736</v>
      </c>
      <c r="K3349" t="s">
        <v>1750</v>
      </c>
      <c r="L3349" t="s">
        <v>6828</v>
      </c>
      <c r="M3349" t="s">
        <v>3133</v>
      </c>
      <c r="N3349" t="s">
        <v>10</v>
      </c>
      <c r="O3349" t="s">
        <v>54</v>
      </c>
      <c r="P3349" t="s">
        <v>946</v>
      </c>
      <c r="Q3349" t="s">
        <v>2663</v>
      </c>
      <c r="R3349" t="s">
        <v>1749</v>
      </c>
    </row>
    <row r="3350" spans="1:18" x14ac:dyDescent="0.25">
      <c r="A3350" s="28" t="str">
        <f t="shared" si="52"/>
        <v>00390843Beaver Creek Elementary School8000 Highway 7 STopmostKY41862</v>
      </c>
      <c r="B3350" s="29" t="s">
        <v>8225</v>
      </c>
      <c r="C3350" t="s">
        <v>3215</v>
      </c>
      <c r="D3350" t="s">
        <v>3252</v>
      </c>
      <c r="E3350" t="s">
        <v>1736</v>
      </c>
      <c r="F3350" t="s">
        <v>1746</v>
      </c>
      <c r="G3350" t="s">
        <v>1747</v>
      </c>
      <c r="H3350" t="s">
        <v>54</v>
      </c>
      <c r="I3350" t="s">
        <v>1748</v>
      </c>
      <c r="J3350" t="s">
        <v>1736</v>
      </c>
      <c r="K3350" t="s">
        <v>1745</v>
      </c>
      <c r="L3350" t="s">
        <v>6828</v>
      </c>
      <c r="M3350" t="s">
        <v>3133</v>
      </c>
      <c r="N3350" t="s">
        <v>10</v>
      </c>
      <c r="O3350" t="s">
        <v>54</v>
      </c>
      <c r="P3350" t="s">
        <v>946</v>
      </c>
      <c r="Q3350" t="s">
        <v>2663</v>
      </c>
      <c r="R3350" t="s">
        <v>1744</v>
      </c>
    </row>
    <row r="3351" spans="1:18" x14ac:dyDescent="0.25">
      <c r="A3351" s="28" t="str">
        <f t="shared" si="52"/>
        <v>00390958Jones Fork Elementary SchoolPo Box 129MousieKY41839</v>
      </c>
      <c r="B3351" s="29" t="s">
        <v>8225</v>
      </c>
      <c r="C3351" t="s">
        <v>3215</v>
      </c>
      <c r="D3351" t="s">
        <v>3547</v>
      </c>
      <c r="E3351" t="s">
        <v>1736</v>
      </c>
      <c r="F3351" t="s">
        <v>4270</v>
      </c>
      <c r="G3351" t="s">
        <v>1767</v>
      </c>
      <c r="H3351" t="s">
        <v>54</v>
      </c>
      <c r="I3351" t="s">
        <v>1768</v>
      </c>
      <c r="J3351" t="s">
        <v>1736</v>
      </c>
      <c r="K3351" t="s">
        <v>1766</v>
      </c>
      <c r="L3351" t="s">
        <v>6828</v>
      </c>
      <c r="M3351" t="s">
        <v>3133</v>
      </c>
      <c r="N3351" t="s">
        <v>10</v>
      </c>
      <c r="O3351" t="s">
        <v>54</v>
      </c>
      <c r="P3351" t="s">
        <v>946</v>
      </c>
      <c r="Q3351" t="s">
        <v>2663</v>
      </c>
      <c r="R3351" t="s">
        <v>1765</v>
      </c>
    </row>
    <row r="3352" spans="1:18" x14ac:dyDescent="0.25">
      <c r="A3352" s="28" t="str">
        <f t="shared" si="52"/>
        <v>00390922Emmalena Elementary SchoolPo Box 149TinaKY41740</v>
      </c>
      <c r="B3352" s="29" t="s">
        <v>8225</v>
      </c>
      <c r="C3352" t="s">
        <v>3215</v>
      </c>
      <c r="D3352" t="s">
        <v>3448</v>
      </c>
      <c r="E3352" t="s">
        <v>1736</v>
      </c>
      <c r="F3352" t="s">
        <v>4611</v>
      </c>
      <c r="G3352" t="s">
        <v>4612</v>
      </c>
      <c r="H3352" t="s">
        <v>54</v>
      </c>
      <c r="I3352" t="s">
        <v>1759</v>
      </c>
      <c r="J3352" t="s">
        <v>1736</v>
      </c>
      <c r="K3352" t="s">
        <v>1758</v>
      </c>
      <c r="L3352" t="s">
        <v>6828</v>
      </c>
      <c r="M3352" t="s">
        <v>3133</v>
      </c>
      <c r="N3352" t="s">
        <v>10</v>
      </c>
      <c r="O3352" t="s">
        <v>54</v>
      </c>
      <c r="P3352" t="s">
        <v>946</v>
      </c>
      <c r="Q3352" t="s">
        <v>2663</v>
      </c>
      <c r="R3352" t="s">
        <v>1757</v>
      </c>
    </row>
    <row r="3353" spans="1:18" x14ac:dyDescent="0.25">
      <c r="A3353" s="28" t="str">
        <f t="shared" si="52"/>
        <v>00397401Pleasant View ES5554 Hwy 25w SouthWilliamsburgKY40769</v>
      </c>
      <c r="B3353" s="29" t="s">
        <v>8225</v>
      </c>
      <c r="C3353" t="s">
        <v>3215</v>
      </c>
      <c r="D3353" t="s">
        <v>3702</v>
      </c>
      <c r="E3353" t="s">
        <v>1736</v>
      </c>
      <c r="F3353" t="s">
        <v>2843</v>
      </c>
      <c r="G3353" t="s">
        <v>2837</v>
      </c>
      <c r="H3353" t="s">
        <v>54</v>
      </c>
      <c r="I3353" t="s">
        <v>2838</v>
      </c>
      <c r="J3353" t="s">
        <v>1736</v>
      </c>
      <c r="K3353" t="s">
        <v>5259</v>
      </c>
      <c r="L3353" t="s">
        <v>6828</v>
      </c>
      <c r="M3353" t="s">
        <v>3133</v>
      </c>
      <c r="N3353" t="s">
        <v>10</v>
      </c>
      <c r="O3353" t="s">
        <v>54</v>
      </c>
      <c r="P3353" t="s">
        <v>946</v>
      </c>
      <c r="Q3353" t="s">
        <v>2663</v>
      </c>
      <c r="R3353" t="s">
        <v>2842</v>
      </c>
    </row>
    <row r="3354" spans="1:18" x14ac:dyDescent="0.25">
      <c r="A3354" s="28" t="str">
        <f t="shared" si="52"/>
        <v>00397334Boston Elementary School3291 Highway 1804WilliamsburgKY40769</v>
      </c>
      <c r="B3354" s="29" t="s">
        <v>8225</v>
      </c>
      <c r="C3354" t="s">
        <v>3215</v>
      </c>
      <c r="D3354" t="s">
        <v>3294</v>
      </c>
      <c r="E3354" t="s">
        <v>1736</v>
      </c>
      <c r="F3354" t="s">
        <v>2836</v>
      </c>
      <c r="G3354" t="s">
        <v>2837</v>
      </c>
      <c r="H3354" t="s">
        <v>54</v>
      </c>
      <c r="I3354" t="s">
        <v>2838</v>
      </c>
      <c r="J3354" t="s">
        <v>1736</v>
      </c>
      <c r="K3354" t="s">
        <v>2835</v>
      </c>
      <c r="L3354" t="s">
        <v>6828</v>
      </c>
      <c r="M3354" t="s">
        <v>3133</v>
      </c>
      <c r="N3354" t="s">
        <v>10</v>
      </c>
      <c r="O3354" t="s">
        <v>54</v>
      </c>
      <c r="P3354" t="s">
        <v>946</v>
      </c>
      <c r="Q3354" t="s">
        <v>2663</v>
      </c>
      <c r="R3354" t="s">
        <v>2834</v>
      </c>
    </row>
    <row r="3355" spans="1:18" x14ac:dyDescent="0.25">
      <c r="A3355" s="28" t="str">
        <f t="shared" si="52"/>
        <v>03251935Whitley Central Primary School520 Boulevard Of Champions RdWilliamsburgKY40769</v>
      </c>
      <c r="B3355" s="29" t="s">
        <v>8225</v>
      </c>
      <c r="C3355" t="s">
        <v>3215</v>
      </c>
      <c r="D3355" t="s">
        <v>3845</v>
      </c>
      <c r="E3355" t="s">
        <v>1736</v>
      </c>
      <c r="F3355" t="s">
        <v>2846</v>
      </c>
      <c r="G3355" t="s">
        <v>2837</v>
      </c>
      <c r="H3355" t="s">
        <v>54</v>
      </c>
      <c r="I3355" t="s">
        <v>2838</v>
      </c>
      <c r="J3355" t="s">
        <v>1736</v>
      </c>
      <c r="K3355" t="s">
        <v>2845</v>
      </c>
      <c r="L3355" t="s">
        <v>6828</v>
      </c>
      <c r="M3355" t="s">
        <v>3133</v>
      </c>
      <c r="N3355" t="s">
        <v>10</v>
      </c>
      <c r="O3355" t="s">
        <v>54</v>
      </c>
      <c r="P3355" t="s">
        <v>946</v>
      </c>
      <c r="Q3355" t="s">
        <v>2663</v>
      </c>
      <c r="R3355" t="s">
        <v>2844</v>
      </c>
    </row>
    <row r="3356" spans="1:18" x14ac:dyDescent="0.25">
      <c r="A3356" s="28" t="str">
        <f t="shared" si="52"/>
        <v>00397425Whitley Co North ES6670 Highway 26RockholdsKY40759</v>
      </c>
      <c r="B3356" s="29" t="s">
        <v>8225</v>
      </c>
      <c r="C3356" t="s">
        <v>3215</v>
      </c>
      <c r="D3356" t="s">
        <v>3846</v>
      </c>
      <c r="E3356" t="s">
        <v>1736</v>
      </c>
      <c r="F3356" t="s">
        <v>2848</v>
      </c>
      <c r="G3356" t="s">
        <v>2849</v>
      </c>
      <c r="H3356" t="s">
        <v>54</v>
      </c>
      <c r="I3356" t="s">
        <v>2850</v>
      </c>
      <c r="J3356" t="s">
        <v>1736</v>
      </c>
      <c r="K3356" t="s">
        <v>5256</v>
      </c>
      <c r="L3356" t="s">
        <v>6828</v>
      </c>
      <c r="M3356" t="s">
        <v>3133</v>
      </c>
      <c r="N3356" t="s">
        <v>10</v>
      </c>
      <c r="O3356" t="s">
        <v>54</v>
      </c>
      <c r="P3356" t="s">
        <v>946</v>
      </c>
      <c r="Q3356" t="s">
        <v>2663</v>
      </c>
      <c r="R3356" t="s">
        <v>2847</v>
      </c>
    </row>
    <row r="3357" spans="1:18" x14ac:dyDescent="0.25">
      <c r="A3357" s="28" t="str">
        <f t="shared" si="52"/>
        <v>00397413Whitley East ESPo Box 949SilerKY40769</v>
      </c>
      <c r="B3357" s="29" t="s">
        <v>8225</v>
      </c>
      <c r="C3357" t="s">
        <v>3215</v>
      </c>
      <c r="D3357" t="s">
        <v>3847</v>
      </c>
      <c r="E3357" t="s">
        <v>1736</v>
      </c>
      <c r="F3357" t="s">
        <v>5264</v>
      </c>
      <c r="G3357" t="s">
        <v>5265</v>
      </c>
      <c r="H3357" t="s">
        <v>54</v>
      </c>
      <c r="I3357" t="s">
        <v>2838</v>
      </c>
      <c r="J3357" t="s">
        <v>1736</v>
      </c>
      <c r="K3357" t="s">
        <v>5263</v>
      </c>
      <c r="L3357" t="s">
        <v>6828</v>
      </c>
      <c r="M3357" t="s">
        <v>3133</v>
      </c>
      <c r="N3357" t="s">
        <v>10</v>
      </c>
      <c r="O3357" t="s">
        <v>54</v>
      </c>
      <c r="P3357" t="s">
        <v>946</v>
      </c>
      <c r="Q3357" t="s">
        <v>2663</v>
      </c>
      <c r="R3357" t="s">
        <v>2851</v>
      </c>
    </row>
    <row r="3358" spans="1:18" x14ac:dyDescent="0.25">
      <c r="A3358" s="28" t="str">
        <f t="shared" si="52"/>
        <v>00389600Beechwood Elementary School54 Beechwood RdFt MitchellKY41017</v>
      </c>
      <c r="B3358" s="29" t="s">
        <v>8225</v>
      </c>
      <c r="C3358" t="s">
        <v>3215</v>
      </c>
      <c r="D3358" t="s">
        <v>3257</v>
      </c>
      <c r="E3358" t="s">
        <v>1736</v>
      </c>
      <c r="F3358" t="s">
        <v>166</v>
      </c>
      <c r="G3358" t="s">
        <v>167</v>
      </c>
      <c r="H3358" t="s">
        <v>54</v>
      </c>
      <c r="I3358" t="s">
        <v>168</v>
      </c>
      <c r="J3358" t="s">
        <v>1736</v>
      </c>
      <c r="K3358" t="s">
        <v>165</v>
      </c>
      <c r="L3358" t="s">
        <v>6828</v>
      </c>
      <c r="M3358" t="s">
        <v>3133</v>
      </c>
      <c r="N3358" t="s">
        <v>10</v>
      </c>
      <c r="O3358" t="s">
        <v>54</v>
      </c>
      <c r="P3358" t="s">
        <v>946</v>
      </c>
      <c r="Q3358" t="s">
        <v>2663</v>
      </c>
      <c r="R3358" t="s">
        <v>164</v>
      </c>
    </row>
    <row r="3359" spans="1:18" x14ac:dyDescent="0.25">
      <c r="A3359" s="28" t="str">
        <f t="shared" si="52"/>
        <v>00379875Ponderosa Elementary School16701 Ponderosa DrCatlettsburgKY41129</v>
      </c>
      <c r="B3359" s="29" t="s">
        <v>8225</v>
      </c>
      <c r="C3359" t="s">
        <v>3215</v>
      </c>
      <c r="D3359" t="s">
        <v>3703</v>
      </c>
      <c r="E3359" t="s">
        <v>1736</v>
      </c>
      <c r="F3359" t="s">
        <v>294</v>
      </c>
      <c r="G3359" t="s">
        <v>290</v>
      </c>
      <c r="H3359" t="s">
        <v>54</v>
      </c>
      <c r="I3359" t="s">
        <v>291</v>
      </c>
      <c r="J3359" t="s">
        <v>1736</v>
      </c>
      <c r="K3359" t="s">
        <v>293</v>
      </c>
      <c r="L3359" t="s">
        <v>6828</v>
      </c>
      <c r="M3359" t="s">
        <v>3133</v>
      </c>
      <c r="N3359" t="s">
        <v>10</v>
      </c>
      <c r="O3359" t="s">
        <v>54</v>
      </c>
      <c r="P3359" t="s">
        <v>946</v>
      </c>
      <c r="Q3359" t="s">
        <v>2663</v>
      </c>
      <c r="R3359" t="s">
        <v>292</v>
      </c>
    </row>
    <row r="3360" spans="1:18" x14ac:dyDescent="0.25">
      <c r="A3360" s="28" t="str">
        <f t="shared" si="52"/>
        <v>FY180321Jennings Creek ES303 Lovers LnBowling GreenKY42103</v>
      </c>
      <c r="B3360" s="29" t="s">
        <v>8225</v>
      </c>
      <c r="C3360" t="s">
        <v>3215</v>
      </c>
      <c r="D3360" t="s">
        <v>3540</v>
      </c>
      <c r="E3360" t="s">
        <v>1736</v>
      </c>
      <c r="F3360" t="s">
        <v>3193</v>
      </c>
      <c r="G3360" t="s">
        <v>267</v>
      </c>
      <c r="H3360" t="s">
        <v>54</v>
      </c>
      <c r="I3360" t="s">
        <v>275</v>
      </c>
      <c r="J3360" t="s">
        <v>1736</v>
      </c>
      <c r="K3360" t="s">
        <v>5202</v>
      </c>
      <c r="L3360" t="s">
        <v>6828</v>
      </c>
      <c r="M3360" t="s">
        <v>3133</v>
      </c>
      <c r="N3360" t="s">
        <v>10</v>
      </c>
      <c r="O3360" t="s">
        <v>54</v>
      </c>
      <c r="P3360" t="s">
        <v>946</v>
      </c>
      <c r="Q3360" t="s">
        <v>2663</v>
      </c>
      <c r="R3360" t="s">
        <v>3541</v>
      </c>
    </row>
    <row r="3361" spans="1:18" x14ac:dyDescent="0.25">
      <c r="A3361" s="28" t="str">
        <f t="shared" si="52"/>
        <v>12310453Boonesborough Elementary Sch1441 Boonesborough RdRichmondKY40475</v>
      </c>
      <c r="B3361" s="29" t="s">
        <v>8225</v>
      </c>
      <c r="C3361" t="s">
        <v>3215</v>
      </c>
      <c r="D3361" t="s">
        <v>3290</v>
      </c>
      <c r="E3361" t="s">
        <v>1736</v>
      </c>
      <c r="F3361" t="s">
        <v>3291</v>
      </c>
      <c r="G3361" t="s">
        <v>1740</v>
      </c>
      <c r="H3361" t="s">
        <v>54</v>
      </c>
      <c r="I3361" t="s">
        <v>1741</v>
      </c>
      <c r="J3361" t="s">
        <v>1736</v>
      </c>
      <c r="K3361" t="s">
        <v>3292</v>
      </c>
      <c r="L3361" t="s">
        <v>6828</v>
      </c>
      <c r="M3361" t="s">
        <v>3133</v>
      </c>
      <c r="N3361" t="s">
        <v>10</v>
      </c>
      <c r="O3361" t="s">
        <v>54</v>
      </c>
      <c r="P3361" t="s">
        <v>946</v>
      </c>
      <c r="Q3361" t="s">
        <v>2663</v>
      </c>
      <c r="R3361" t="s">
        <v>3293</v>
      </c>
    </row>
    <row r="3362" spans="1:18" x14ac:dyDescent="0.25">
      <c r="A3362" s="28" t="str">
        <f t="shared" si="52"/>
        <v>FY180345Northview Elementary640 Woodford DrMt SterlingKY40353</v>
      </c>
      <c r="B3362" s="29" t="s">
        <v>8225</v>
      </c>
      <c r="C3362" t="s">
        <v>3215</v>
      </c>
      <c r="D3362" t="s">
        <v>3671</v>
      </c>
      <c r="E3362" t="s">
        <v>1736</v>
      </c>
      <c r="F3362" t="s">
        <v>3155</v>
      </c>
      <c r="G3362" t="s">
        <v>2199</v>
      </c>
      <c r="H3362" t="s">
        <v>54</v>
      </c>
      <c r="I3362" t="s">
        <v>2200</v>
      </c>
      <c r="J3362" t="s">
        <v>1736</v>
      </c>
      <c r="K3362" t="s">
        <v>3672</v>
      </c>
      <c r="L3362" t="s">
        <v>6828</v>
      </c>
      <c r="M3362" t="s">
        <v>3133</v>
      </c>
      <c r="N3362" t="s">
        <v>10</v>
      </c>
      <c r="O3362" t="s">
        <v>54</v>
      </c>
      <c r="P3362" t="s">
        <v>946</v>
      </c>
      <c r="Q3362" t="s">
        <v>2663</v>
      </c>
      <c r="R3362" t="s">
        <v>3673</v>
      </c>
    </row>
    <row r="3363" spans="1:18" x14ac:dyDescent="0.25">
      <c r="A3363" s="28" t="str">
        <f t="shared" si="52"/>
        <v>XKY00003Academic Services Department212 Levassor PlaceCovingtonKY41014</v>
      </c>
      <c r="B3363" s="29" t="s">
        <v>8225</v>
      </c>
      <c r="C3363" t="s">
        <v>3215</v>
      </c>
      <c r="D3363" t="s">
        <v>3225</v>
      </c>
      <c r="E3363" t="s">
        <v>1736</v>
      </c>
      <c r="F3363" t="s">
        <v>3227</v>
      </c>
      <c r="G3363" t="s">
        <v>614</v>
      </c>
      <c r="H3363" t="s">
        <v>54</v>
      </c>
      <c r="I3363" t="s">
        <v>615</v>
      </c>
      <c r="J3363" t="s">
        <v>1736</v>
      </c>
      <c r="K3363" t="s">
        <v>3226</v>
      </c>
      <c r="L3363" t="s">
        <v>6828</v>
      </c>
      <c r="M3363" t="s">
        <v>3133</v>
      </c>
      <c r="N3363" t="s">
        <v>10</v>
      </c>
      <c r="O3363" t="s">
        <v>54</v>
      </c>
      <c r="P3363" t="s">
        <v>946</v>
      </c>
      <c r="Q3363" t="s">
        <v>2663</v>
      </c>
      <c r="R3363" t="s">
        <v>3228</v>
      </c>
    </row>
    <row r="3364" spans="1:18" x14ac:dyDescent="0.25">
      <c r="A3364" s="28" t="str">
        <f t="shared" si="52"/>
        <v>XKY00003Academic Services Department212 Levassor PlaceCovingtonKY41014</v>
      </c>
      <c r="B3364" s="29" t="s">
        <v>8225</v>
      </c>
      <c r="C3364" t="s">
        <v>3215</v>
      </c>
      <c r="D3364" t="s">
        <v>3229</v>
      </c>
      <c r="E3364" t="s">
        <v>1736</v>
      </c>
      <c r="F3364" t="s">
        <v>3227</v>
      </c>
      <c r="G3364" t="s">
        <v>614</v>
      </c>
      <c r="H3364" t="s">
        <v>54</v>
      </c>
      <c r="I3364" t="s">
        <v>615</v>
      </c>
      <c r="J3364" t="s">
        <v>1736</v>
      </c>
      <c r="K3364" t="s">
        <v>3226</v>
      </c>
      <c r="L3364" t="s">
        <v>6828</v>
      </c>
      <c r="M3364" t="s">
        <v>3133</v>
      </c>
      <c r="N3364" t="s">
        <v>10</v>
      </c>
      <c r="O3364" t="s">
        <v>54</v>
      </c>
      <c r="P3364" t="s">
        <v>946</v>
      </c>
      <c r="Q3364" t="s">
        <v>2663</v>
      </c>
      <c r="R3364" t="s">
        <v>3228</v>
      </c>
    </row>
    <row r="3365" spans="1:18" x14ac:dyDescent="0.25">
      <c r="A3365" s="28" t="str">
        <f t="shared" si="52"/>
        <v>12169565Garrett Morgan Elementary Sch1150 Passage Mound WayLexingtonKY40509</v>
      </c>
      <c r="B3365" s="29" t="s">
        <v>8225</v>
      </c>
      <c r="C3365" t="s">
        <v>3215</v>
      </c>
      <c r="D3365" t="s">
        <v>6840</v>
      </c>
      <c r="E3365" t="s">
        <v>1736</v>
      </c>
      <c r="F3365" t="s">
        <v>822</v>
      </c>
      <c r="G3365" t="s">
        <v>776</v>
      </c>
      <c r="H3365" t="s">
        <v>54</v>
      </c>
      <c r="I3365" t="s">
        <v>789</v>
      </c>
      <c r="J3365" t="s">
        <v>1736</v>
      </c>
      <c r="K3365" t="s">
        <v>821</v>
      </c>
      <c r="L3365" t="s">
        <v>6828</v>
      </c>
      <c r="M3365" t="s">
        <v>3133</v>
      </c>
      <c r="N3365" t="s">
        <v>10</v>
      </c>
      <c r="O3365" t="s">
        <v>54</v>
      </c>
      <c r="P3365" t="s">
        <v>946</v>
      </c>
      <c r="Q3365" t="s">
        <v>2663</v>
      </c>
      <c r="R3365" t="s">
        <v>820</v>
      </c>
    </row>
    <row r="3366" spans="1:18" x14ac:dyDescent="0.25">
      <c r="A3366" s="28" t="str">
        <f t="shared" si="52"/>
        <v>00391603Beattyville Elementary School144 Highway 11 NBeattyvilleKY41311</v>
      </c>
      <c r="B3366" s="29" t="s">
        <v>8225</v>
      </c>
      <c r="C3366" t="s">
        <v>3215</v>
      </c>
      <c r="D3366" t="s">
        <v>3251</v>
      </c>
      <c r="E3366" t="s">
        <v>1736</v>
      </c>
      <c r="F3366" t="s">
        <v>3248</v>
      </c>
      <c r="G3366" t="s">
        <v>1860</v>
      </c>
      <c r="H3366" t="s">
        <v>54</v>
      </c>
      <c r="I3366" t="s">
        <v>1861</v>
      </c>
      <c r="J3366" t="s">
        <v>1736</v>
      </c>
      <c r="K3366" t="s">
        <v>3247</v>
      </c>
      <c r="L3366" t="s">
        <v>6828</v>
      </c>
      <c r="M3366" t="s">
        <v>3133</v>
      </c>
      <c r="N3366" t="s">
        <v>10</v>
      </c>
      <c r="O3366" t="s">
        <v>54</v>
      </c>
      <c r="P3366" t="s">
        <v>946</v>
      </c>
      <c r="Q3366" t="s">
        <v>2663</v>
      </c>
      <c r="R3366" t="s">
        <v>3250</v>
      </c>
    </row>
    <row r="3367" spans="1:18" x14ac:dyDescent="0.25">
      <c r="A3367" s="28" t="str">
        <f t="shared" si="52"/>
        <v>00380082Danville ISD115 E Lexington AveDanvilleKY40422</v>
      </c>
      <c r="B3367" s="29" t="s">
        <v>8225</v>
      </c>
      <c r="C3367" t="s">
        <v>3215</v>
      </c>
      <c r="D3367" t="s">
        <v>6841</v>
      </c>
      <c r="E3367" t="s">
        <v>1736</v>
      </c>
      <c r="F3367" t="s">
        <v>5299</v>
      </c>
      <c r="G3367" t="s">
        <v>312</v>
      </c>
      <c r="H3367" t="s">
        <v>54</v>
      </c>
      <c r="I3367" t="s">
        <v>313</v>
      </c>
      <c r="J3367" t="s">
        <v>1736</v>
      </c>
      <c r="K3367" t="s">
        <v>4067</v>
      </c>
      <c r="L3367" t="s">
        <v>6828</v>
      </c>
      <c r="M3367" t="s">
        <v>3133</v>
      </c>
      <c r="N3367" t="s">
        <v>10</v>
      </c>
      <c r="O3367" t="s">
        <v>54</v>
      </c>
      <c r="P3367" t="s">
        <v>946</v>
      </c>
      <c r="Q3367" t="s">
        <v>2663</v>
      </c>
      <c r="R3367" t="s">
        <v>643</v>
      </c>
    </row>
    <row r="3368" spans="1:18" x14ac:dyDescent="0.25">
      <c r="A3368" s="28" t="str">
        <f t="shared" si="52"/>
        <v>XKY00036Elizabethtown Cmty+Tech College600 College Street RdElizabethtownKY42701</v>
      </c>
      <c r="B3368" s="29" t="s">
        <v>8225</v>
      </c>
      <c r="C3368" t="s">
        <v>3215</v>
      </c>
      <c r="D3368" t="s">
        <v>3445</v>
      </c>
      <c r="E3368" t="s">
        <v>1736</v>
      </c>
      <c r="F3368" t="s">
        <v>3446</v>
      </c>
      <c r="G3368" t="s">
        <v>727</v>
      </c>
      <c r="H3368" t="s">
        <v>54</v>
      </c>
      <c r="I3368" t="s">
        <v>728</v>
      </c>
      <c r="J3368" t="s">
        <v>1736</v>
      </c>
      <c r="K3368" t="s">
        <v>6031</v>
      </c>
      <c r="L3368" t="s">
        <v>6828</v>
      </c>
      <c r="M3368" t="s">
        <v>3133</v>
      </c>
      <c r="N3368" t="s">
        <v>10</v>
      </c>
      <c r="O3368" t="s">
        <v>54</v>
      </c>
      <c r="P3368" t="s">
        <v>946</v>
      </c>
      <c r="Q3368" t="s">
        <v>2663</v>
      </c>
      <c r="R3368" t="s">
        <v>3447</v>
      </c>
    </row>
    <row r="3369" spans="1:18" x14ac:dyDescent="0.25">
      <c r="A3369" s="28" t="str">
        <f t="shared" si="52"/>
        <v>FY160201Bluegrass Community+Tech College1500 Bypass North, US 127LawrenceburgKY40342</v>
      </c>
      <c r="B3369" s="29" t="s">
        <v>8225</v>
      </c>
      <c r="C3369" t="s">
        <v>3215</v>
      </c>
      <c r="D3369" t="s">
        <v>3284</v>
      </c>
      <c r="E3369" t="s">
        <v>1736</v>
      </c>
      <c r="F3369" t="s">
        <v>3285</v>
      </c>
      <c r="G3369" t="s">
        <v>75</v>
      </c>
      <c r="H3369" t="s">
        <v>54</v>
      </c>
      <c r="I3369" t="s">
        <v>76</v>
      </c>
      <c r="J3369" t="s">
        <v>1736</v>
      </c>
      <c r="K3369" t="s">
        <v>6012</v>
      </c>
      <c r="L3369" t="s">
        <v>6828</v>
      </c>
      <c r="M3369" t="s">
        <v>3133</v>
      </c>
      <c r="N3369" t="s">
        <v>10</v>
      </c>
      <c r="O3369" t="s">
        <v>54</v>
      </c>
      <c r="P3369" t="s">
        <v>946</v>
      </c>
      <c r="Q3369" t="s">
        <v>2663</v>
      </c>
      <c r="R3369" t="s">
        <v>3288</v>
      </c>
    </row>
    <row r="3370" spans="1:18" x14ac:dyDescent="0.25">
      <c r="A3370" s="28" t="str">
        <f t="shared" si="52"/>
        <v>FY171058Caldwell County Health Center600 S Jefferson StPrincetonKY42445</v>
      </c>
      <c r="B3370" s="29" t="s">
        <v>8225</v>
      </c>
      <c r="C3370" t="s">
        <v>3215</v>
      </c>
      <c r="D3370" t="s">
        <v>3324</v>
      </c>
      <c r="E3370" t="s">
        <v>1736</v>
      </c>
      <c r="F3370" t="s">
        <v>3326</v>
      </c>
      <c r="G3370" t="s">
        <v>9</v>
      </c>
      <c r="H3370" t="s">
        <v>54</v>
      </c>
      <c r="I3370" t="s">
        <v>424</v>
      </c>
      <c r="J3370" t="s">
        <v>1736</v>
      </c>
      <c r="K3370" t="s">
        <v>3325</v>
      </c>
      <c r="L3370" t="s">
        <v>6828</v>
      </c>
      <c r="M3370" t="s">
        <v>3133</v>
      </c>
      <c r="N3370" t="s">
        <v>10</v>
      </c>
      <c r="O3370" t="s">
        <v>54</v>
      </c>
      <c r="P3370" t="s">
        <v>946</v>
      </c>
      <c r="Q3370" t="s">
        <v>2663</v>
      </c>
      <c r="R3370" t="s">
        <v>3328</v>
      </c>
    </row>
    <row r="3371" spans="1:18" x14ac:dyDescent="0.25">
      <c r="A3371" s="28" t="str">
        <f t="shared" si="52"/>
        <v>00378522Kentucky Dept of Education300 Sower Blvd 5th FlFrankfortKY40351</v>
      </c>
      <c r="B3371" s="29" t="s">
        <v>8225</v>
      </c>
      <c r="C3371" t="s">
        <v>3215</v>
      </c>
      <c r="D3371" t="s">
        <v>3439</v>
      </c>
      <c r="E3371" t="s">
        <v>1736</v>
      </c>
      <c r="F3371" t="s">
        <v>3133</v>
      </c>
      <c r="G3371" t="s">
        <v>10</v>
      </c>
      <c r="H3371" t="s">
        <v>54</v>
      </c>
      <c r="I3371" t="s">
        <v>2569</v>
      </c>
      <c r="J3371" t="s">
        <v>1736</v>
      </c>
      <c r="K3371" t="s">
        <v>1736</v>
      </c>
      <c r="L3371" t="s">
        <v>6828</v>
      </c>
      <c r="M3371" t="s">
        <v>3133</v>
      </c>
      <c r="N3371" t="s">
        <v>10</v>
      </c>
      <c r="O3371" t="s">
        <v>54</v>
      </c>
      <c r="P3371" t="s">
        <v>946</v>
      </c>
      <c r="Q3371" t="s">
        <v>2663</v>
      </c>
      <c r="R3371" t="s">
        <v>1735</v>
      </c>
    </row>
    <row r="3372" spans="1:18" x14ac:dyDescent="0.25">
      <c r="A3372" s="28" t="str">
        <f t="shared" si="52"/>
        <v>00391213Somerset Cmty Clg-Laurel South235 S Law RdLondonKY40741</v>
      </c>
      <c r="B3372" s="29" t="s">
        <v>8225</v>
      </c>
      <c r="C3372" t="s">
        <v>3215</v>
      </c>
      <c r="D3372" t="s">
        <v>3741</v>
      </c>
      <c r="E3372" t="s">
        <v>1736</v>
      </c>
      <c r="F3372" t="s">
        <v>3743</v>
      </c>
      <c r="G3372" t="s">
        <v>1806</v>
      </c>
      <c r="H3372" t="s">
        <v>54</v>
      </c>
      <c r="I3372" t="s">
        <v>1807</v>
      </c>
      <c r="J3372" t="s">
        <v>1736</v>
      </c>
      <c r="K3372" t="s">
        <v>3742</v>
      </c>
      <c r="L3372" t="s">
        <v>6828</v>
      </c>
      <c r="M3372" t="s">
        <v>3133</v>
      </c>
      <c r="N3372" t="s">
        <v>10</v>
      </c>
      <c r="O3372" t="s">
        <v>54</v>
      </c>
      <c r="P3372" t="s">
        <v>946</v>
      </c>
      <c r="Q3372" t="s">
        <v>2663</v>
      </c>
      <c r="R3372" t="s">
        <v>3744</v>
      </c>
    </row>
    <row r="3373" spans="1:18" x14ac:dyDescent="0.25">
      <c r="A3373" s="28" t="str">
        <f t="shared" si="52"/>
        <v>FY171060SC KY Comm+Tech College - KATI1127 Morgantown RdBowling GreenKY42101</v>
      </c>
      <c r="B3373" s="29" t="s">
        <v>8225</v>
      </c>
      <c r="C3373" t="s">
        <v>3215</v>
      </c>
      <c r="D3373" t="s">
        <v>3738</v>
      </c>
      <c r="E3373" t="s">
        <v>1736</v>
      </c>
      <c r="F3373" t="s">
        <v>3739</v>
      </c>
      <c r="G3373" t="s">
        <v>267</v>
      </c>
      <c r="H3373" t="s">
        <v>54</v>
      </c>
      <c r="I3373" t="s">
        <v>268</v>
      </c>
      <c r="J3373" t="s">
        <v>1736</v>
      </c>
      <c r="K3373" t="s">
        <v>6842</v>
      </c>
      <c r="L3373" t="s">
        <v>6828</v>
      </c>
      <c r="M3373" t="s">
        <v>3133</v>
      </c>
      <c r="N3373" t="s">
        <v>10</v>
      </c>
      <c r="O3373" t="s">
        <v>54</v>
      </c>
      <c r="P3373" t="s">
        <v>946</v>
      </c>
      <c r="Q3373" t="s">
        <v>2663</v>
      </c>
      <c r="R3373" t="s">
        <v>3740</v>
      </c>
    </row>
    <row r="3374" spans="1:18" x14ac:dyDescent="0.25">
      <c r="A3374" s="28" t="str">
        <f t="shared" si="52"/>
        <v>FY171061Jefferson Comm+Tech College-Admin727 W Chestnut StLouisvilleKY40202</v>
      </c>
      <c r="B3374" s="29" t="s">
        <v>8225</v>
      </c>
      <c r="C3374" t="s">
        <v>3215</v>
      </c>
      <c r="D3374" t="s">
        <v>3535</v>
      </c>
      <c r="E3374" t="s">
        <v>1736</v>
      </c>
      <c r="F3374" t="s">
        <v>3536</v>
      </c>
      <c r="G3374" t="s">
        <v>382</v>
      </c>
      <c r="H3374" t="s">
        <v>54</v>
      </c>
      <c r="I3374" t="s">
        <v>1517</v>
      </c>
      <c r="J3374" t="s">
        <v>1736</v>
      </c>
      <c r="K3374" t="s">
        <v>6843</v>
      </c>
      <c r="L3374" t="s">
        <v>6828</v>
      </c>
      <c r="M3374" t="s">
        <v>3133</v>
      </c>
      <c r="N3374" t="s">
        <v>10</v>
      </c>
      <c r="O3374" t="s">
        <v>54</v>
      </c>
      <c r="P3374" t="s">
        <v>946</v>
      </c>
      <c r="Q3374" t="s">
        <v>2663</v>
      </c>
      <c r="R3374" t="s">
        <v>3537</v>
      </c>
    </row>
    <row r="3375" spans="1:18" x14ac:dyDescent="0.25">
      <c r="A3375" s="28" t="str">
        <f t="shared" si="52"/>
        <v>00378522Kentucky Dept of Education300 Sower Blvd 5th FlFrankfortKY40511</v>
      </c>
      <c r="B3375" s="29" t="s">
        <v>8225</v>
      </c>
      <c r="C3375" t="s">
        <v>3215</v>
      </c>
      <c r="D3375" t="s">
        <v>3664</v>
      </c>
      <c r="E3375" t="s">
        <v>1736</v>
      </c>
      <c r="F3375" t="s">
        <v>3133</v>
      </c>
      <c r="G3375" t="s">
        <v>10</v>
      </c>
      <c r="H3375" t="s">
        <v>54</v>
      </c>
      <c r="I3375" t="s">
        <v>810</v>
      </c>
      <c r="J3375" t="s">
        <v>1736</v>
      </c>
      <c r="K3375" t="s">
        <v>1736</v>
      </c>
      <c r="L3375" t="s">
        <v>6828</v>
      </c>
      <c r="M3375" t="s">
        <v>3133</v>
      </c>
      <c r="N3375" t="s">
        <v>10</v>
      </c>
      <c r="O3375" t="s">
        <v>54</v>
      </c>
      <c r="P3375" t="s">
        <v>946</v>
      </c>
      <c r="Q3375" t="s">
        <v>2663</v>
      </c>
      <c r="R3375" t="s">
        <v>1735</v>
      </c>
    </row>
    <row r="3376" spans="1:18" x14ac:dyDescent="0.25">
      <c r="A3376" s="28" t="str">
        <f t="shared" si="52"/>
        <v>00378522Kentucky Dept of Education300 Sower Blvd 5th FlFrankfortKY40508</v>
      </c>
      <c r="B3376" s="29" t="s">
        <v>8225</v>
      </c>
      <c r="C3376" t="s">
        <v>3215</v>
      </c>
      <c r="D3376" t="s">
        <v>3763</v>
      </c>
      <c r="E3376" t="s">
        <v>1736</v>
      </c>
      <c r="F3376" t="s">
        <v>3133</v>
      </c>
      <c r="G3376" t="s">
        <v>10</v>
      </c>
      <c r="H3376" t="s">
        <v>54</v>
      </c>
      <c r="I3376" t="s">
        <v>792</v>
      </c>
      <c r="J3376" t="s">
        <v>1736</v>
      </c>
      <c r="K3376" t="s">
        <v>1736</v>
      </c>
      <c r="L3376" t="s">
        <v>6828</v>
      </c>
      <c r="M3376" t="s">
        <v>3133</v>
      </c>
      <c r="N3376" t="s">
        <v>10</v>
      </c>
      <c r="O3376" t="s">
        <v>54</v>
      </c>
      <c r="P3376" t="s">
        <v>946</v>
      </c>
      <c r="Q3376" t="s">
        <v>2663</v>
      </c>
      <c r="R3376" t="s">
        <v>1735</v>
      </c>
    </row>
    <row r="3377" spans="1:18" x14ac:dyDescent="0.25">
      <c r="A3377" s="28" t="str">
        <f t="shared" si="52"/>
        <v>03399642Boyd Co Early Childhood Acad12307 Midland Trail RdAshlandKY41102</v>
      </c>
      <c r="B3377" s="29" t="s">
        <v>8225</v>
      </c>
      <c r="C3377" t="s">
        <v>3215</v>
      </c>
      <c r="D3377" t="s">
        <v>6844</v>
      </c>
      <c r="E3377" t="s">
        <v>1736</v>
      </c>
      <c r="F3377" t="s">
        <v>4134</v>
      </c>
      <c r="G3377" t="s">
        <v>84</v>
      </c>
      <c r="H3377" t="s">
        <v>54</v>
      </c>
      <c r="I3377" t="s">
        <v>98</v>
      </c>
      <c r="J3377" t="s">
        <v>1736</v>
      </c>
      <c r="K3377" t="s">
        <v>4133</v>
      </c>
      <c r="L3377" t="s">
        <v>6828</v>
      </c>
      <c r="M3377" t="s">
        <v>3133</v>
      </c>
      <c r="N3377" t="s">
        <v>10</v>
      </c>
      <c r="O3377" t="s">
        <v>54</v>
      </c>
      <c r="P3377" t="s">
        <v>946</v>
      </c>
      <c r="Q3377" t="s">
        <v>2663</v>
      </c>
      <c r="R3377" t="s">
        <v>4132</v>
      </c>
    </row>
    <row r="3378" spans="1:18" x14ac:dyDescent="0.25">
      <c r="A3378" s="28" t="str">
        <f t="shared" si="52"/>
        <v>FY200437Jefferson Co Testing Unit3001 Crittenden Dr CB Young BldgLouisvilleKY40209</v>
      </c>
      <c r="B3378" s="29" t="s">
        <v>8225</v>
      </c>
      <c r="C3378" t="s">
        <v>3215</v>
      </c>
      <c r="D3378" t="s">
        <v>6845</v>
      </c>
      <c r="E3378" t="s">
        <v>1736</v>
      </c>
      <c r="F3378" t="s">
        <v>6847</v>
      </c>
      <c r="G3378" t="s">
        <v>382</v>
      </c>
      <c r="H3378" t="s">
        <v>54</v>
      </c>
      <c r="I3378" t="s">
        <v>3376</v>
      </c>
      <c r="J3378" t="s">
        <v>1736</v>
      </c>
      <c r="K3378" t="s">
        <v>6846</v>
      </c>
      <c r="L3378" t="s">
        <v>6828</v>
      </c>
      <c r="M3378" t="s">
        <v>3133</v>
      </c>
      <c r="N3378" t="s">
        <v>10</v>
      </c>
      <c r="O3378" t="s">
        <v>54</v>
      </c>
      <c r="P3378" t="s">
        <v>946</v>
      </c>
      <c r="Q3378" t="s">
        <v>2663</v>
      </c>
      <c r="R3378" t="s">
        <v>8220</v>
      </c>
    </row>
    <row r="3379" spans="1:18" x14ac:dyDescent="0.25">
      <c r="A3379" s="28" t="str">
        <f t="shared" si="52"/>
        <v>00383644Floyd Co School District442 Ky Route 550PrestonsburgKY41622</v>
      </c>
      <c r="B3379" s="29" t="s">
        <v>8225</v>
      </c>
      <c r="C3379" t="s">
        <v>3215</v>
      </c>
      <c r="D3379" t="s">
        <v>6848</v>
      </c>
      <c r="E3379" t="s">
        <v>1736</v>
      </c>
      <c r="F3379" t="s">
        <v>5305</v>
      </c>
      <c r="G3379" t="s">
        <v>934</v>
      </c>
      <c r="H3379" t="s">
        <v>54</v>
      </c>
      <c r="I3379" t="s">
        <v>920</v>
      </c>
      <c r="J3379" t="s">
        <v>1736</v>
      </c>
      <c r="K3379" t="s">
        <v>908</v>
      </c>
      <c r="L3379" t="s">
        <v>6828</v>
      </c>
      <c r="M3379" t="s">
        <v>3133</v>
      </c>
      <c r="N3379" t="s">
        <v>10</v>
      </c>
      <c r="O3379" t="s">
        <v>54</v>
      </c>
      <c r="P3379" t="s">
        <v>946</v>
      </c>
      <c r="Q3379" t="s">
        <v>2663</v>
      </c>
      <c r="R3379" t="s">
        <v>907</v>
      </c>
    </row>
    <row r="3380" spans="1:18" x14ac:dyDescent="0.25">
      <c r="A3380" s="28" t="str">
        <f t="shared" si="52"/>
        <v>01415381Green Co Area Tech Center102 Carlisle AveGreensburgKY42743</v>
      </c>
      <c r="B3380" s="29" t="s">
        <v>8225</v>
      </c>
      <c r="C3380" t="s">
        <v>3215</v>
      </c>
      <c r="D3380" t="s">
        <v>6849</v>
      </c>
      <c r="E3380" t="s">
        <v>1736</v>
      </c>
      <c r="F3380" t="s">
        <v>4555</v>
      </c>
      <c r="G3380" t="s">
        <v>15</v>
      </c>
      <c r="H3380" t="s">
        <v>54</v>
      </c>
      <c r="I3380" t="s">
        <v>1109</v>
      </c>
      <c r="J3380" t="s">
        <v>1736</v>
      </c>
      <c r="K3380" t="s">
        <v>4554</v>
      </c>
      <c r="L3380" t="s">
        <v>6828</v>
      </c>
      <c r="M3380" t="s">
        <v>3133</v>
      </c>
      <c r="N3380" t="s">
        <v>10</v>
      </c>
      <c r="O3380" t="s">
        <v>54</v>
      </c>
      <c r="P3380" t="s">
        <v>946</v>
      </c>
      <c r="Q3380" t="s">
        <v>2663</v>
      </c>
      <c r="R3380" t="s">
        <v>4553</v>
      </c>
    </row>
    <row r="3381" spans="1:18" x14ac:dyDescent="0.25">
      <c r="A3381" s="28" t="str">
        <f t="shared" si="52"/>
        <v>00388345Shelby Co Area Tech Center230 Rocket LnShelbyvilleKY40065</v>
      </c>
      <c r="B3381" s="29" t="s">
        <v>8225</v>
      </c>
      <c r="C3381" t="s">
        <v>3215</v>
      </c>
      <c r="D3381" t="s">
        <v>6850</v>
      </c>
      <c r="E3381" t="s">
        <v>1736</v>
      </c>
      <c r="F3381" t="s">
        <v>4509</v>
      </c>
      <c r="G3381" t="s">
        <v>2634</v>
      </c>
      <c r="H3381" t="s">
        <v>54</v>
      </c>
      <c r="I3381" t="s">
        <v>2635</v>
      </c>
      <c r="J3381" t="s">
        <v>1736</v>
      </c>
      <c r="K3381" t="s">
        <v>4508</v>
      </c>
      <c r="L3381" t="s">
        <v>6828</v>
      </c>
      <c r="M3381" t="s">
        <v>3133</v>
      </c>
      <c r="N3381" t="s">
        <v>10</v>
      </c>
      <c r="O3381" t="s">
        <v>54</v>
      </c>
      <c r="P3381" t="s">
        <v>946</v>
      </c>
      <c r="Q3381" t="s">
        <v>2663</v>
      </c>
      <c r="R3381" t="s">
        <v>4507</v>
      </c>
    </row>
    <row r="3382" spans="1:18" x14ac:dyDescent="0.25">
      <c r="A3382" s="28" t="str">
        <f t="shared" si="52"/>
        <v>00395960Mason Co Area Tech Center646 Kenton Station RdMaysvilleKY41056</v>
      </c>
      <c r="B3382" s="29" t="s">
        <v>8225</v>
      </c>
      <c r="C3382" t="s">
        <v>3215</v>
      </c>
      <c r="D3382" t="s">
        <v>6851</v>
      </c>
      <c r="E3382" t="s">
        <v>1736</v>
      </c>
      <c r="F3382" t="s">
        <v>4566</v>
      </c>
      <c r="G3382" t="s">
        <v>2078</v>
      </c>
      <c r="H3382" t="s">
        <v>54</v>
      </c>
      <c r="I3382" t="s">
        <v>2079</v>
      </c>
      <c r="J3382" t="s">
        <v>1736</v>
      </c>
      <c r="K3382" t="s">
        <v>4565</v>
      </c>
      <c r="L3382" t="s">
        <v>6828</v>
      </c>
      <c r="M3382" t="s">
        <v>3133</v>
      </c>
      <c r="N3382" t="s">
        <v>10</v>
      </c>
      <c r="O3382" t="s">
        <v>54</v>
      </c>
      <c r="P3382" t="s">
        <v>946</v>
      </c>
      <c r="Q3382" t="s">
        <v>2663</v>
      </c>
      <c r="R3382" t="s">
        <v>4564</v>
      </c>
    </row>
    <row r="3383" spans="1:18" x14ac:dyDescent="0.25">
      <c r="A3383" s="28" t="str">
        <f t="shared" si="52"/>
        <v>00395099Ky Tech Leslie County AtcPo Box 902HydenKY41749</v>
      </c>
      <c r="B3383" s="29" t="s">
        <v>8225</v>
      </c>
      <c r="C3383" t="s">
        <v>3215</v>
      </c>
      <c r="D3383" t="s">
        <v>6852</v>
      </c>
      <c r="E3383" t="s">
        <v>1736</v>
      </c>
      <c r="F3383" t="s">
        <v>4454</v>
      </c>
      <c r="G3383" t="s">
        <v>1870</v>
      </c>
      <c r="H3383" t="s">
        <v>54</v>
      </c>
      <c r="I3383" t="s">
        <v>1871</v>
      </c>
      <c r="J3383" t="s">
        <v>1736</v>
      </c>
      <c r="K3383" t="s">
        <v>4453</v>
      </c>
      <c r="L3383" t="s">
        <v>6828</v>
      </c>
      <c r="M3383" t="s">
        <v>3133</v>
      </c>
      <c r="N3383" t="s">
        <v>10</v>
      </c>
      <c r="O3383" t="s">
        <v>54</v>
      </c>
      <c r="P3383" t="s">
        <v>946</v>
      </c>
      <c r="Q3383" t="s">
        <v>2663</v>
      </c>
      <c r="R3383" t="s">
        <v>4452</v>
      </c>
    </row>
    <row r="3384" spans="1:18" x14ac:dyDescent="0.25">
      <c r="A3384" s="28" t="str">
        <f t="shared" si="52"/>
        <v>00380020Greenup Co Area Tech Center146 Musketeer DrGreenupKY41144</v>
      </c>
      <c r="B3384" s="29" t="s">
        <v>8225</v>
      </c>
      <c r="C3384" t="s">
        <v>3215</v>
      </c>
      <c r="D3384" t="s">
        <v>6853</v>
      </c>
      <c r="E3384" t="s">
        <v>1736</v>
      </c>
      <c r="F3384" t="s">
        <v>4484</v>
      </c>
      <c r="G3384" t="s">
        <v>1120</v>
      </c>
      <c r="H3384" t="s">
        <v>54</v>
      </c>
      <c r="I3384" t="s">
        <v>1121</v>
      </c>
      <c r="J3384" t="s">
        <v>1736</v>
      </c>
      <c r="K3384" t="s">
        <v>4483</v>
      </c>
      <c r="L3384" t="s">
        <v>6828</v>
      </c>
      <c r="M3384" t="s">
        <v>3133</v>
      </c>
      <c r="N3384" t="s">
        <v>10</v>
      </c>
      <c r="O3384" t="s">
        <v>54</v>
      </c>
      <c r="P3384" t="s">
        <v>946</v>
      </c>
      <c r="Q3384" t="s">
        <v>2663</v>
      </c>
      <c r="R3384" t="s">
        <v>4482</v>
      </c>
    </row>
    <row r="3385" spans="1:18" x14ac:dyDescent="0.25">
      <c r="A3385" s="28" t="str">
        <f t="shared" si="52"/>
        <v>00390025Carroll Co Area Tech Center1704 Highland AveCarrolltonKY41008</v>
      </c>
      <c r="B3385" s="29" t="s">
        <v>8225</v>
      </c>
      <c r="C3385" t="s">
        <v>3215</v>
      </c>
      <c r="D3385" t="s">
        <v>6854</v>
      </c>
      <c r="E3385" t="s">
        <v>1736</v>
      </c>
      <c r="F3385" t="s">
        <v>4463</v>
      </c>
      <c r="G3385" t="s">
        <v>468</v>
      </c>
      <c r="H3385" t="s">
        <v>54</v>
      </c>
      <c r="I3385" t="s">
        <v>469</v>
      </c>
      <c r="J3385" t="s">
        <v>1736</v>
      </c>
      <c r="K3385" t="s">
        <v>4462</v>
      </c>
      <c r="L3385" t="s">
        <v>6828</v>
      </c>
      <c r="M3385" t="s">
        <v>3133</v>
      </c>
      <c r="N3385" t="s">
        <v>10</v>
      </c>
      <c r="O3385" t="s">
        <v>54</v>
      </c>
      <c r="P3385" t="s">
        <v>946</v>
      </c>
      <c r="Q3385" t="s">
        <v>2663</v>
      </c>
      <c r="R3385" t="s">
        <v>4461</v>
      </c>
    </row>
    <row r="3386" spans="1:18" x14ac:dyDescent="0.25">
      <c r="A3386" s="28" t="str">
        <f t="shared" si="52"/>
        <v>00395075Knott Co Area Tech Center1996 Highway 160 SHindmanKY41822</v>
      </c>
      <c r="B3386" s="29" t="s">
        <v>8225</v>
      </c>
      <c r="C3386" t="s">
        <v>3215</v>
      </c>
      <c r="D3386" t="s">
        <v>6855</v>
      </c>
      <c r="E3386" t="s">
        <v>1736</v>
      </c>
      <c r="F3386" t="s">
        <v>4552</v>
      </c>
      <c r="G3386" t="s">
        <v>1763</v>
      </c>
      <c r="H3386" t="s">
        <v>54</v>
      </c>
      <c r="I3386" t="s">
        <v>1764</v>
      </c>
      <c r="J3386" t="s">
        <v>1736</v>
      </c>
      <c r="K3386" t="s">
        <v>4551</v>
      </c>
      <c r="L3386" t="s">
        <v>6828</v>
      </c>
      <c r="M3386" t="s">
        <v>3133</v>
      </c>
      <c r="N3386" t="s">
        <v>10</v>
      </c>
      <c r="O3386" t="s">
        <v>54</v>
      </c>
      <c r="P3386" t="s">
        <v>946</v>
      </c>
      <c r="Q3386" t="s">
        <v>2663</v>
      </c>
      <c r="R3386" t="s">
        <v>4550</v>
      </c>
    </row>
    <row r="3387" spans="1:18" x14ac:dyDescent="0.25">
      <c r="A3387" s="28" t="str">
        <f t="shared" si="52"/>
        <v>00390037Campbell Co Area Tech Center909 Camel XingAlexandriaKY41001</v>
      </c>
      <c r="B3387" s="29" t="s">
        <v>8225</v>
      </c>
      <c r="C3387" t="s">
        <v>3215</v>
      </c>
      <c r="D3387" t="s">
        <v>6856</v>
      </c>
      <c r="E3387" t="s">
        <v>1736</v>
      </c>
      <c r="F3387" t="s">
        <v>4163</v>
      </c>
      <c r="G3387" t="s">
        <v>439</v>
      </c>
      <c r="H3387" t="s">
        <v>54</v>
      </c>
      <c r="I3387" t="s">
        <v>440</v>
      </c>
      <c r="J3387" t="s">
        <v>1736</v>
      </c>
      <c r="K3387" t="s">
        <v>4560</v>
      </c>
      <c r="L3387" t="s">
        <v>6828</v>
      </c>
      <c r="M3387" t="s">
        <v>3133</v>
      </c>
      <c r="N3387" t="s">
        <v>10</v>
      </c>
      <c r="O3387" t="s">
        <v>54</v>
      </c>
      <c r="P3387" t="s">
        <v>946</v>
      </c>
      <c r="Q3387" t="s">
        <v>2663</v>
      </c>
      <c r="R3387" t="s">
        <v>4559</v>
      </c>
    </row>
    <row r="3388" spans="1:18" x14ac:dyDescent="0.25">
      <c r="A3388" s="28" t="str">
        <f t="shared" ref="A3388:A3451" si="53">R3388&amp;K3388&amp;F3388&amp;G3388&amp;H3388&amp;I3388</f>
        <v>01415410Wayne Co Area Tech Center150 Cardinal WayMonticelloKY42633</v>
      </c>
      <c r="B3388" s="29" t="s">
        <v>8225</v>
      </c>
      <c r="C3388" t="s">
        <v>3215</v>
      </c>
      <c r="D3388" t="s">
        <v>6857</v>
      </c>
      <c r="E3388" t="s">
        <v>1736</v>
      </c>
      <c r="F3388" t="s">
        <v>4520</v>
      </c>
      <c r="G3388" t="s">
        <v>2804</v>
      </c>
      <c r="H3388" t="s">
        <v>54</v>
      </c>
      <c r="I3388" t="s">
        <v>2805</v>
      </c>
      <c r="J3388" t="s">
        <v>1736</v>
      </c>
      <c r="K3388" t="s">
        <v>4519</v>
      </c>
      <c r="L3388" t="s">
        <v>6828</v>
      </c>
      <c r="M3388" t="s">
        <v>3133</v>
      </c>
      <c r="N3388" t="s">
        <v>10</v>
      </c>
      <c r="O3388" t="s">
        <v>54</v>
      </c>
      <c r="P3388" t="s">
        <v>946</v>
      </c>
      <c r="Q3388" t="s">
        <v>2663</v>
      </c>
      <c r="R3388" t="s">
        <v>4518</v>
      </c>
    </row>
    <row r="3389" spans="1:18" x14ac:dyDescent="0.25">
      <c r="A3389" s="28" t="str">
        <f t="shared" si="53"/>
        <v>00380800Murray-Calloway Co Area Tech126 Robertson Rd NMurrayKY42071</v>
      </c>
      <c r="B3389" s="29" t="s">
        <v>8225</v>
      </c>
      <c r="C3389" t="s">
        <v>3215</v>
      </c>
      <c r="D3389" t="s">
        <v>6858</v>
      </c>
      <c r="E3389" t="s">
        <v>1736</v>
      </c>
      <c r="F3389" t="s">
        <v>4159</v>
      </c>
      <c r="G3389" t="s">
        <v>429</v>
      </c>
      <c r="H3389" t="s">
        <v>54</v>
      </c>
      <c r="I3389" t="s">
        <v>430</v>
      </c>
      <c r="J3389" t="s">
        <v>1736</v>
      </c>
      <c r="K3389" t="s">
        <v>4503</v>
      </c>
      <c r="L3389" t="s">
        <v>6828</v>
      </c>
      <c r="M3389" t="s">
        <v>3133</v>
      </c>
      <c r="N3389" t="s">
        <v>10</v>
      </c>
      <c r="O3389" t="s">
        <v>54</v>
      </c>
      <c r="P3389" t="s">
        <v>946</v>
      </c>
      <c r="Q3389" t="s">
        <v>2663</v>
      </c>
      <c r="R3389" t="s">
        <v>4502</v>
      </c>
    </row>
    <row r="3390" spans="1:18" x14ac:dyDescent="0.25">
      <c r="A3390" s="28" t="str">
        <f t="shared" si="53"/>
        <v>01415393Lake Cumberland Area Tech Ctr2330 S Highway 127Russell SpgsKY42642</v>
      </c>
      <c r="B3390" s="29" t="s">
        <v>8225</v>
      </c>
      <c r="C3390" t="s">
        <v>3215</v>
      </c>
      <c r="D3390" t="s">
        <v>6859</v>
      </c>
      <c r="E3390" t="s">
        <v>1736</v>
      </c>
      <c r="F3390" t="s">
        <v>4523</v>
      </c>
      <c r="G3390" t="s">
        <v>2586</v>
      </c>
      <c r="H3390" t="s">
        <v>54</v>
      </c>
      <c r="I3390" t="s">
        <v>2587</v>
      </c>
      <c r="J3390" t="s">
        <v>1736</v>
      </c>
      <c r="K3390" t="s">
        <v>4522</v>
      </c>
      <c r="L3390" t="s">
        <v>6828</v>
      </c>
      <c r="M3390" t="s">
        <v>3133</v>
      </c>
      <c r="N3390" t="s">
        <v>10</v>
      </c>
      <c r="O3390" t="s">
        <v>54</v>
      </c>
      <c r="P3390" t="s">
        <v>946</v>
      </c>
      <c r="Q3390" t="s">
        <v>2663</v>
      </c>
      <c r="R3390" t="s">
        <v>4521</v>
      </c>
    </row>
    <row r="3391" spans="1:18" x14ac:dyDescent="0.25">
      <c r="A3391" s="28" t="str">
        <f t="shared" si="53"/>
        <v>00395087Lee Co Area Tech CenterPo Box BBeattyvilleKY41311</v>
      </c>
      <c r="B3391" s="29" t="s">
        <v>8225</v>
      </c>
      <c r="C3391" t="s">
        <v>3215</v>
      </c>
      <c r="D3391" t="s">
        <v>6860</v>
      </c>
      <c r="E3391" t="s">
        <v>1736</v>
      </c>
      <c r="F3391" t="s">
        <v>4150</v>
      </c>
      <c r="G3391" t="s">
        <v>1860</v>
      </c>
      <c r="H3391" t="s">
        <v>54</v>
      </c>
      <c r="I3391" t="s">
        <v>1861</v>
      </c>
      <c r="J3391" t="s">
        <v>1736</v>
      </c>
      <c r="K3391" t="s">
        <v>4535</v>
      </c>
      <c r="L3391" t="s">
        <v>6828</v>
      </c>
      <c r="M3391" t="s">
        <v>3133</v>
      </c>
      <c r="N3391" t="s">
        <v>10</v>
      </c>
      <c r="O3391" t="s">
        <v>54</v>
      </c>
      <c r="P3391" t="s">
        <v>946</v>
      </c>
      <c r="Q3391" t="s">
        <v>2663</v>
      </c>
      <c r="R3391" t="s">
        <v>4534</v>
      </c>
    </row>
    <row r="3392" spans="1:18" x14ac:dyDescent="0.25">
      <c r="A3392" s="28" t="str">
        <f t="shared" si="53"/>
        <v>01419284Bullitt Co Area Tech Center395 High School DrShepherdsvlleKY40165</v>
      </c>
      <c r="B3392" s="29" t="s">
        <v>8225</v>
      </c>
      <c r="C3392" t="s">
        <v>3215</v>
      </c>
      <c r="D3392" t="s">
        <v>6861</v>
      </c>
      <c r="E3392" t="s">
        <v>1736</v>
      </c>
      <c r="F3392" t="s">
        <v>4529</v>
      </c>
      <c r="G3392" t="s">
        <v>365</v>
      </c>
      <c r="H3392" t="s">
        <v>54</v>
      </c>
      <c r="I3392" t="s">
        <v>366</v>
      </c>
      <c r="J3392" t="s">
        <v>1736</v>
      </c>
      <c r="K3392" t="s">
        <v>4528</v>
      </c>
      <c r="L3392" t="s">
        <v>6828</v>
      </c>
      <c r="M3392" t="s">
        <v>3133</v>
      </c>
      <c r="N3392" t="s">
        <v>10</v>
      </c>
      <c r="O3392" t="s">
        <v>54</v>
      </c>
      <c r="P3392" t="s">
        <v>946</v>
      </c>
      <c r="Q3392" t="s">
        <v>2663</v>
      </c>
      <c r="R3392" t="s">
        <v>4527</v>
      </c>
    </row>
    <row r="3393" spans="1:18" x14ac:dyDescent="0.25">
      <c r="A3393" s="28" t="str">
        <f t="shared" si="53"/>
        <v>00390013Boone Co Area Technology Ctr3320 Cougar PathHebronKY41048</v>
      </c>
      <c r="B3393" s="29" t="s">
        <v>8225</v>
      </c>
      <c r="C3393" t="s">
        <v>3215</v>
      </c>
      <c r="D3393" t="s">
        <v>6862</v>
      </c>
      <c r="E3393" t="s">
        <v>1736</v>
      </c>
      <c r="F3393" t="s">
        <v>4506</v>
      </c>
      <c r="G3393" t="s">
        <v>223</v>
      </c>
      <c r="H3393" t="s">
        <v>54</v>
      </c>
      <c r="I3393" t="s">
        <v>224</v>
      </c>
      <c r="J3393" t="s">
        <v>1736</v>
      </c>
      <c r="K3393" t="s">
        <v>4505</v>
      </c>
      <c r="L3393" t="s">
        <v>6828</v>
      </c>
      <c r="M3393" t="s">
        <v>3133</v>
      </c>
      <c r="N3393" t="s">
        <v>10</v>
      </c>
      <c r="O3393" t="s">
        <v>54</v>
      </c>
      <c r="P3393" t="s">
        <v>946</v>
      </c>
      <c r="Q3393" t="s">
        <v>2663</v>
      </c>
      <c r="R3393" t="s">
        <v>4504</v>
      </c>
    </row>
    <row r="3394" spans="1:18" x14ac:dyDescent="0.25">
      <c r="A3394" s="28" t="str">
        <f t="shared" si="53"/>
        <v>00391237Rockcastle Co Area Tech CenterPo Box 275Mount VernonKY40456</v>
      </c>
      <c r="B3394" s="29" t="s">
        <v>8225</v>
      </c>
      <c r="C3394" t="s">
        <v>3215</v>
      </c>
      <c r="D3394" t="s">
        <v>6863</v>
      </c>
      <c r="E3394" t="s">
        <v>1736</v>
      </c>
      <c r="F3394" t="s">
        <v>4605</v>
      </c>
      <c r="G3394" t="s">
        <v>8</v>
      </c>
      <c r="H3394" t="s">
        <v>54</v>
      </c>
      <c r="I3394" t="s">
        <v>2555</v>
      </c>
      <c r="J3394" t="s">
        <v>1736</v>
      </c>
      <c r="K3394" t="s">
        <v>4604</v>
      </c>
      <c r="L3394" t="s">
        <v>6828</v>
      </c>
      <c r="M3394" t="s">
        <v>3133</v>
      </c>
      <c r="N3394" t="s">
        <v>10</v>
      </c>
      <c r="O3394" t="s">
        <v>54</v>
      </c>
      <c r="P3394" t="s">
        <v>946</v>
      </c>
      <c r="Q3394" t="s">
        <v>2663</v>
      </c>
      <c r="R3394" t="s">
        <v>4603</v>
      </c>
    </row>
    <row r="3395" spans="1:18" x14ac:dyDescent="0.25">
      <c r="A3395" s="28" t="str">
        <f t="shared" si="53"/>
        <v>00395063Breathitt Co Area Tech Center2303 Bobcat LnJacksonKY41339</v>
      </c>
      <c r="B3395" s="29" t="s">
        <v>8225</v>
      </c>
      <c r="C3395" t="s">
        <v>3215</v>
      </c>
      <c r="D3395" t="s">
        <v>6864</v>
      </c>
      <c r="E3395" t="s">
        <v>1736</v>
      </c>
      <c r="F3395" t="s">
        <v>4451</v>
      </c>
      <c r="G3395" t="s">
        <v>329</v>
      </c>
      <c r="H3395" t="s">
        <v>54</v>
      </c>
      <c r="I3395" t="s">
        <v>330</v>
      </c>
      <c r="J3395" t="s">
        <v>1736</v>
      </c>
      <c r="K3395" t="s">
        <v>4450</v>
      </c>
      <c r="L3395" t="s">
        <v>6828</v>
      </c>
      <c r="M3395" t="s">
        <v>3133</v>
      </c>
      <c r="N3395" t="s">
        <v>10</v>
      </c>
      <c r="O3395" t="s">
        <v>54</v>
      </c>
      <c r="P3395" t="s">
        <v>946</v>
      </c>
      <c r="Q3395" t="s">
        <v>2663</v>
      </c>
      <c r="R3395" t="s">
        <v>4449</v>
      </c>
    </row>
    <row r="3396" spans="1:18" x14ac:dyDescent="0.25">
      <c r="A3396" s="28" t="str">
        <f t="shared" si="53"/>
        <v>00391172Clay Co Area Tech Center1097 N Highway 11ManchesterKY40962</v>
      </c>
      <c r="B3396" s="29" t="s">
        <v>8225</v>
      </c>
      <c r="C3396" t="s">
        <v>3215</v>
      </c>
      <c r="D3396" t="s">
        <v>6865</v>
      </c>
      <c r="E3396" t="s">
        <v>1736</v>
      </c>
      <c r="F3396" t="s">
        <v>4572</v>
      </c>
      <c r="G3396" t="s">
        <v>570</v>
      </c>
      <c r="H3396" t="s">
        <v>54</v>
      </c>
      <c r="I3396" t="s">
        <v>571</v>
      </c>
      <c r="J3396" t="s">
        <v>1736</v>
      </c>
      <c r="K3396" t="s">
        <v>4571</v>
      </c>
      <c r="L3396" t="s">
        <v>6828</v>
      </c>
      <c r="M3396" t="s">
        <v>3133</v>
      </c>
      <c r="N3396" t="s">
        <v>10</v>
      </c>
      <c r="O3396" t="s">
        <v>54</v>
      </c>
      <c r="P3396" t="s">
        <v>946</v>
      </c>
      <c r="Q3396" t="s">
        <v>2663</v>
      </c>
      <c r="R3396" t="s">
        <v>4570</v>
      </c>
    </row>
    <row r="3397" spans="1:18" x14ac:dyDescent="0.25">
      <c r="A3397" s="28" t="str">
        <f t="shared" si="53"/>
        <v>04443985Pine Knot Career InstitutePo Box 1990Pine KnotKY42635</v>
      </c>
      <c r="B3397" s="29" t="s">
        <v>8225</v>
      </c>
      <c r="C3397" t="s">
        <v>3215</v>
      </c>
      <c r="D3397" t="s">
        <v>6866</v>
      </c>
      <c r="E3397" t="s">
        <v>1736</v>
      </c>
      <c r="F3397" t="s">
        <v>4526</v>
      </c>
      <c r="G3397" t="s">
        <v>2110</v>
      </c>
      <c r="H3397" t="s">
        <v>54</v>
      </c>
      <c r="I3397" t="s">
        <v>2111</v>
      </c>
      <c r="J3397" t="s">
        <v>1736</v>
      </c>
      <c r="K3397" t="s">
        <v>4525</v>
      </c>
      <c r="L3397" t="s">
        <v>6828</v>
      </c>
      <c r="M3397" t="s">
        <v>3133</v>
      </c>
      <c r="N3397" t="s">
        <v>10</v>
      </c>
      <c r="O3397" t="s">
        <v>54</v>
      </c>
      <c r="P3397" t="s">
        <v>946</v>
      </c>
      <c r="Q3397" t="s">
        <v>2663</v>
      </c>
      <c r="R3397" t="s">
        <v>4524</v>
      </c>
    </row>
    <row r="3398" spans="1:18" x14ac:dyDescent="0.25">
      <c r="A3398" s="28" t="str">
        <f t="shared" si="53"/>
        <v>01536791Clark Co Area Tech Center2748 Boonesboro RdWinchesterKY40391</v>
      </c>
      <c r="B3398" s="29" t="s">
        <v>8225</v>
      </c>
      <c r="C3398" t="s">
        <v>3215</v>
      </c>
      <c r="D3398" t="s">
        <v>6867</v>
      </c>
      <c r="E3398" t="s">
        <v>1736</v>
      </c>
      <c r="F3398" t="s">
        <v>4578</v>
      </c>
      <c r="G3398" t="s">
        <v>550</v>
      </c>
      <c r="H3398" t="s">
        <v>54</v>
      </c>
      <c r="I3398" t="s">
        <v>551</v>
      </c>
      <c r="J3398" t="s">
        <v>1736</v>
      </c>
      <c r="K3398" t="s">
        <v>4577</v>
      </c>
      <c r="L3398" t="s">
        <v>6828</v>
      </c>
      <c r="M3398" t="s">
        <v>3133</v>
      </c>
      <c r="N3398" t="s">
        <v>10</v>
      </c>
      <c r="O3398" t="s">
        <v>54</v>
      </c>
      <c r="P3398" t="s">
        <v>946</v>
      </c>
      <c r="Q3398" t="s">
        <v>2663</v>
      </c>
      <c r="R3398" t="s">
        <v>4576</v>
      </c>
    </row>
    <row r="3399" spans="1:18" x14ac:dyDescent="0.25">
      <c r="A3399" s="28" t="str">
        <f t="shared" si="53"/>
        <v>01536997Mayfield-Graves Area Tech Ctr710 Douthitt StMayfieldKY42066</v>
      </c>
      <c r="B3399" s="29" t="s">
        <v>8225</v>
      </c>
      <c r="C3399" t="s">
        <v>3215</v>
      </c>
      <c r="D3399" t="s">
        <v>6868</v>
      </c>
      <c r="E3399" t="s">
        <v>1736</v>
      </c>
      <c r="F3399" t="s">
        <v>4544</v>
      </c>
      <c r="G3399" t="s">
        <v>1058</v>
      </c>
      <c r="H3399" t="s">
        <v>54</v>
      </c>
      <c r="I3399" t="s">
        <v>1059</v>
      </c>
      <c r="J3399" t="s">
        <v>1736</v>
      </c>
      <c r="K3399" t="s">
        <v>4543</v>
      </c>
      <c r="L3399" t="s">
        <v>6828</v>
      </c>
      <c r="M3399" t="s">
        <v>3133</v>
      </c>
      <c r="N3399" t="s">
        <v>10</v>
      </c>
      <c r="O3399" t="s">
        <v>54</v>
      </c>
      <c r="P3399" t="s">
        <v>946</v>
      </c>
      <c r="Q3399" t="s">
        <v>2663</v>
      </c>
      <c r="R3399" t="s">
        <v>4542</v>
      </c>
    </row>
    <row r="3400" spans="1:18" x14ac:dyDescent="0.25">
      <c r="A3400" s="28" t="str">
        <f t="shared" si="53"/>
        <v>01536844Harrison Co Area Tech Center327 Webster AveCynthianaKY41031</v>
      </c>
      <c r="B3400" s="29" t="s">
        <v>8225</v>
      </c>
      <c r="C3400" t="s">
        <v>3215</v>
      </c>
      <c r="D3400" t="s">
        <v>6869</v>
      </c>
      <c r="E3400" t="s">
        <v>1736</v>
      </c>
      <c r="F3400" t="s">
        <v>4487</v>
      </c>
      <c r="G3400" t="s">
        <v>1218</v>
      </c>
      <c r="H3400" t="s">
        <v>54</v>
      </c>
      <c r="I3400" t="s">
        <v>1219</v>
      </c>
      <c r="J3400" t="s">
        <v>1736</v>
      </c>
      <c r="K3400" t="s">
        <v>4486</v>
      </c>
      <c r="L3400" t="s">
        <v>6828</v>
      </c>
      <c r="M3400" t="s">
        <v>3133</v>
      </c>
      <c r="N3400" t="s">
        <v>10</v>
      </c>
      <c r="O3400" t="s">
        <v>54</v>
      </c>
      <c r="P3400" t="s">
        <v>946</v>
      </c>
      <c r="Q3400" t="s">
        <v>2663</v>
      </c>
      <c r="R3400" t="s">
        <v>4485</v>
      </c>
    </row>
    <row r="3401" spans="1:18" x14ac:dyDescent="0.25">
      <c r="A3401" s="28" t="str">
        <f t="shared" si="53"/>
        <v>01536911Breckinridge Co Area Tech CtrPo Box 68HarnedKY40144</v>
      </c>
      <c r="B3401" s="29" t="s">
        <v>8225</v>
      </c>
      <c r="C3401" t="s">
        <v>3215</v>
      </c>
      <c r="D3401" t="s">
        <v>6870</v>
      </c>
      <c r="E3401" t="s">
        <v>1736</v>
      </c>
      <c r="F3401" t="s">
        <v>4448</v>
      </c>
      <c r="G3401" t="s">
        <v>4141</v>
      </c>
      <c r="H3401" t="s">
        <v>54</v>
      </c>
      <c r="I3401" t="s">
        <v>4142</v>
      </c>
      <c r="J3401" t="s">
        <v>1736</v>
      </c>
      <c r="K3401" t="s">
        <v>4447</v>
      </c>
      <c r="L3401" t="s">
        <v>6828</v>
      </c>
      <c r="M3401" t="s">
        <v>3133</v>
      </c>
      <c r="N3401" t="s">
        <v>10</v>
      </c>
      <c r="O3401" t="s">
        <v>54</v>
      </c>
      <c r="P3401" t="s">
        <v>946</v>
      </c>
      <c r="Q3401" t="s">
        <v>2663</v>
      </c>
      <c r="R3401" t="s">
        <v>4446</v>
      </c>
    </row>
    <row r="3402" spans="1:18" x14ac:dyDescent="0.25">
      <c r="A3402" s="28" t="str">
        <f t="shared" si="53"/>
        <v>01415367Casey Co Area Tech Center1723 E Ky 70LibertyKY42539</v>
      </c>
      <c r="B3402" s="29" t="s">
        <v>8225</v>
      </c>
      <c r="C3402" t="s">
        <v>3215</v>
      </c>
      <c r="D3402" t="s">
        <v>6871</v>
      </c>
      <c r="E3402" t="s">
        <v>1736</v>
      </c>
      <c r="F3402" t="s">
        <v>4588</v>
      </c>
      <c r="G3402" t="s">
        <v>500</v>
      </c>
      <c r="H3402" t="s">
        <v>54</v>
      </c>
      <c r="I3402" t="s">
        <v>501</v>
      </c>
      <c r="J3402" t="s">
        <v>1736</v>
      </c>
      <c r="K3402" t="s">
        <v>4587</v>
      </c>
      <c r="L3402" t="s">
        <v>6828</v>
      </c>
      <c r="M3402" t="s">
        <v>3133</v>
      </c>
      <c r="N3402" t="s">
        <v>10</v>
      </c>
      <c r="O3402" t="s">
        <v>54</v>
      </c>
      <c r="P3402" t="s">
        <v>946</v>
      </c>
      <c r="Q3402" t="s">
        <v>2663</v>
      </c>
      <c r="R3402" t="s">
        <v>4586</v>
      </c>
    </row>
    <row r="3403" spans="1:18" x14ac:dyDescent="0.25">
      <c r="A3403" s="28" t="str">
        <f t="shared" si="53"/>
        <v>04745989Green River Youth Dev Center352 Boys Camp RdCromwellKY42333</v>
      </c>
      <c r="B3403" s="29" t="s">
        <v>8225</v>
      </c>
      <c r="C3403" t="s">
        <v>3215</v>
      </c>
      <c r="D3403" t="s">
        <v>6872</v>
      </c>
      <c r="E3403" t="s">
        <v>1736</v>
      </c>
      <c r="F3403" t="s">
        <v>4151</v>
      </c>
      <c r="G3403" t="s">
        <v>4152</v>
      </c>
      <c r="H3403" t="s">
        <v>54</v>
      </c>
      <c r="I3403" t="s">
        <v>4153</v>
      </c>
      <c r="J3403" t="s">
        <v>1736</v>
      </c>
      <c r="K3403" t="s">
        <v>4501</v>
      </c>
      <c r="L3403" t="s">
        <v>6828</v>
      </c>
      <c r="M3403" t="s">
        <v>3133</v>
      </c>
      <c r="N3403" t="s">
        <v>10</v>
      </c>
      <c r="O3403" t="s">
        <v>54</v>
      </c>
      <c r="P3403" t="s">
        <v>946</v>
      </c>
      <c r="Q3403" t="s">
        <v>2663</v>
      </c>
      <c r="R3403" t="s">
        <v>4500</v>
      </c>
    </row>
    <row r="3404" spans="1:18" x14ac:dyDescent="0.25">
      <c r="A3404" s="28" t="str">
        <f t="shared" si="53"/>
        <v>01529346Webster Co Area Tech CenterPo Box 230DixonKY42409</v>
      </c>
      <c r="B3404" s="29" t="s">
        <v>8225</v>
      </c>
      <c r="C3404" t="s">
        <v>3215</v>
      </c>
      <c r="D3404" t="s">
        <v>6873</v>
      </c>
      <c r="E3404" t="s">
        <v>1736</v>
      </c>
      <c r="F3404" t="s">
        <v>4541</v>
      </c>
      <c r="G3404" t="s">
        <v>2816</v>
      </c>
      <c r="H3404" t="s">
        <v>54</v>
      </c>
      <c r="I3404" t="s">
        <v>2817</v>
      </c>
      <c r="J3404" t="s">
        <v>1736</v>
      </c>
      <c r="K3404" t="s">
        <v>4540</v>
      </c>
      <c r="L3404" t="s">
        <v>6828</v>
      </c>
      <c r="M3404" t="s">
        <v>3133</v>
      </c>
      <c r="N3404" t="s">
        <v>10</v>
      </c>
      <c r="O3404" t="s">
        <v>54</v>
      </c>
      <c r="P3404" t="s">
        <v>946</v>
      </c>
      <c r="Q3404" t="s">
        <v>2663</v>
      </c>
      <c r="R3404" t="s">
        <v>4539</v>
      </c>
    </row>
    <row r="3405" spans="1:18" x14ac:dyDescent="0.25">
      <c r="A3405" s="28" t="str">
        <f t="shared" si="53"/>
        <v>12318314Delta Academy960 Center StBeattyvilleKY41311</v>
      </c>
      <c r="B3405" s="29" t="s">
        <v>8225</v>
      </c>
      <c r="C3405" t="s">
        <v>3215</v>
      </c>
      <c r="D3405" t="s">
        <v>6874</v>
      </c>
      <c r="E3405" t="s">
        <v>1736</v>
      </c>
      <c r="F3405" t="s">
        <v>4600</v>
      </c>
      <c r="G3405" t="s">
        <v>1860</v>
      </c>
      <c r="H3405" t="s">
        <v>54</v>
      </c>
      <c r="I3405" t="s">
        <v>1861</v>
      </c>
      <c r="J3405" t="s">
        <v>1736</v>
      </c>
      <c r="K3405" t="s">
        <v>4599</v>
      </c>
      <c r="L3405" t="s">
        <v>6828</v>
      </c>
      <c r="M3405" t="s">
        <v>3133</v>
      </c>
      <c r="N3405" t="s">
        <v>10</v>
      </c>
      <c r="O3405" t="s">
        <v>54</v>
      </c>
      <c r="P3405" t="s">
        <v>946</v>
      </c>
      <c r="Q3405" t="s">
        <v>2663</v>
      </c>
      <c r="R3405" t="s">
        <v>4598</v>
      </c>
    </row>
    <row r="3406" spans="1:18" x14ac:dyDescent="0.25">
      <c r="A3406" s="28" t="str">
        <f t="shared" si="53"/>
        <v>11226835Webster Co Adult Educ Center133 N State StSebreeKY42450</v>
      </c>
      <c r="B3406" s="29" t="s">
        <v>8225</v>
      </c>
      <c r="C3406" t="s">
        <v>3215</v>
      </c>
      <c r="D3406" t="s">
        <v>6875</v>
      </c>
      <c r="E3406" t="s">
        <v>1736</v>
      </c>
      <c r="F3406" t="s">
        <v>4472</v>
      </c>
      <c r="G3406" t="s">
        <v>2825</v>
      </c>
      <c r="H3406" t="s">
        <v>54</v>
      </c>
      <c r="I3406" t="s">
        <v>2822</v>
      </c>
      <c r="J3406" t="s">
        <v>1736</v>
      </c>
      <c r="K3406" t="s">
        <v>4471</v>
      </c>
      <c r="L3406" t="s">
        <v>6828</v>
      </c>
      <c r="M3406" t="s">
        <v>3133</v>
      </c>
      <c r="N3406" t="s">
        <v>10</v>
      </c>
      <c r="O3406" t="s">
        <v>54</v>
      </c>
      <c r="P3406" t="s">
        <v>946</v>
      </c>
      <c r="Q3406" t="s">
        <v>2663</v>
      </c>
      <c r="R3406" t="s">
        <v>4470</v>
      </c>
    </row>
    <row r="3407" spans="1:18" x14ac:dyDescent="0.25">
      <c r="A3407" s="28" t="str">
        <f t="shared" si="53"/>
        <v>02113263Monroe Co Area Tech Center757 Old Mulkey RdTompkinsvilleKY42167</v>
      </c>
      <c r="B3407" s="29" t="s">
        <v>8225</v>
      </c>
      <c r="C3407" t="s">
        <v>3215</v>
      </c>
      <c r="D3407" t="s">
        <v>6876</v>
      </c>
      <c r="E3407" t="s">
        <v>1736</v>
      </c>
      <c r="F3407" t="s">
        <v>4591</v>
      </c>
      <c r="G3407" t="s">
        <v>2189</v>
      </c>
      <c r="H3407" t="s">
        <v>54</v>
      </c>
      <c r="I3407" t="s">
        <v>2190</v>
      </c>
      <c r="J3407" t="s">
        <v>1736</v>
      </c>
      <c r="K3407" t="s">
        <v>4590</v>
      </c>
      <c r="L3407" t="s">
        <v>6828</v>
      </c>
      <c r="M3407" t="s">
        <v>3133</v>
      </c>
      <c r="N3407" t="s">
        <v>10</v>
      </c>
      <c r="O3407" t="s">
        <v>54</v>
      </c>
      <c r="P3407" t="s">
        <v>946</v>
      </c>
      <c r="Q3407" t="s">
        <v>2663</v>
      </c>
      <c r="R3407" t="s">
        <v>4589</v>
      </c>
    </row>
    <row r="3408" spans="1:18" x14ac:dyDescent="0.25">
      <c r="A3408" s="28" t="str">
        <f t="shared" si="53"/>
        <v>04340498Carl D Perkins Job Corps Ctr478 Meadows BrPrestonsburgKY41653</v>
      </c>
      <c r="B3408" s="29" t="s">
        <v>8225</v>
      </c>
      <c r="C3408" t="s">
        <v>3215</v>
      </c>
      <c r="D3408" t="s">
        <v>6877</v>
      </c>
      <c r="E3408" t="s">
        <v>1736</v>
      </c>
      <c r="F3408" t="s">
        <v>4512</v>
      </c>
      <c r="G3408" t="s">
        <v>934</v>
      </c>
      <c r="H3408" t="s">
        <v>54</v>
      </c>
      <c r="I3408" t="s">
        <v>935</v>
      </c>
      <c r="J3408" t="s">
        <v>1736</v>
      </c>
      <c r="K3408" t="s">
        <v>4511</v>
      </c>
      <c r="L3408" t="s">
        <v>6828</v>
      </c>
      <c r="M3408" t="s">
        <v>3133</v>
      </c>
      <c r="N3408" t="s">
        <v>10</v>
      </c>
      <c r="O3408" t="s">
        <v>54</v>
      </c>
      <c r="P3408" t="s">
        <v>946</v>
      </c>
      <c r="Q3408" t="s">
        <v>2663</v>
      </c>
      <c r="R3408" t="s">
        <v>4510</v>
      </c>
    </row>
    <row r="3409" spans="1:18" x14ac:dyDescent="0.25">
      <c r="A3409" s="28" t="str">
        <f t="shared" si="53"/>
        <v>01536868Belfry Area Tech Center25369 Us Highway 119 NBelfryKY41514</v>
      </c>
      <c r="B3409" s="29" t="s">
        <v>8225</v>
      </c>
      <c r="C3409" t="s">
        <v>3215</v>
      </c>
      <c r="D3409" t="s">
        <v>6878</v>
      </c>
      <c r="E3409" t="s">
        <v>1736</v>
      </c>
      <c r="F3409" t="s">
        <v>4594</v>
      </c>
      <c r="G3409" t="s">
        <v>2473</v>
      </c>
      <c r="H3409" t="s">
        <v>54</v>
      </c>
      <c r="I3409" t="s">
        <v>2474</v>
      </c>
      <c r="J3409" t="s">
        <v>1736</v>
      </c>
      <c r="K3409" t="s">
        <v>4593</v>
      </c>
      <c r="L3409" t="s">
        <v>6828</v>
      </c>
      <c r="M3409" t="s">
        <v>3133</v>
      </c>
      <c r="N3409" t="s">
        <v>10</v>
      </c>
      <c r="O3409" t="s">
        <v>54</v>
      </c>
      <c r="P3409" t="s">
        <v>946</v>
      </c>
      <c r="Q3409" t="s">
        <v>2663</v>
      </c>
      <c r="R3409" t="s">
        <v>4592</v>
      </c>
    </row>
    <row r="3410" spans="1:18" x14ac:dyDescent="0.25">
      <c r="A3410" s="28" t="str">
        <f t="shared" si="53"/>
        <v>01536947Caldwell Co Reg Career Center130 Vocational School RdPrincetonKY42445</v>
      </c>
      <c r="B3410" s="29" t="s">
        <v>8225</v>
      </c>
      <c r="C3410" t="s">
        <v>3215</v>
      </c>
      <c r="D3410" t="s">
        <v>6879</v>
      </c>
      <c r="E3410" t="s">
        <v>1736</v>
      </c>
      <c r="F3410" t="s">
        <v>4481</v>
      </c>
      <c r="G3410" t="s">
        <v>9</v>
      </c>
      <c r="H3410" t="s">
        <v>54</v>
      </c>
      <c r="I3410" t="s">
        <v>424</v>
      </c>
      <c r="J3410" t="s">
        <v>1736</v>
      </c>
      <c r="K3410" t="s">
        <v>4480</v>
      </c>
      <c r="L3410" t="s">
        <v>6828</v>
      </c>
      <c r="M3410" t="s">
        <v>3133</v>
      </c>
      <c r="N3410" t="s">
        <v>10</v>
      </c>
      <c r="O3410" t="s">
        <v>54</v>
      </c>
      <c r="P3410" t="s">
        <v>946</v>
      </c>
      <c r="Q3410" t="s">
        <v>2663</v>
      </c>
      <c r="R3410" t="s">
        <v>4479</v>
      </c>
    </row>
    <row r="3411" spans="1:18" x14ac:dyDescent="0.25">
      <c r="A3411" s="28" t="str">
        <f t="shared" si="53"/>
        <v>01536832Garrard Co Area Tech Center306 W Maple AveLancasterKY40444</v>
      </c>
      <c r="B3411" s="29" t="s">
        <v>8225</v>
      </c>
      <c r="C3411" t="s">
        <v>3215</v>
      </c>
      <c r="D3411" t="s">
        <v>6880</v>
      </c>
      <c r="E3411" t="s">
        <v>1736</v>
      </c>
      <c r="F3411" t="s">
        <v>4475</v>
      </c>
      <c r="G3411" t="s">
        <v>1020</v>
      </c>
      <c r="H3411" t="s">
        <v>54</v>
      </c>
      <c r="I3411" t="s">
        <v>1021</v>
      </c>
      <c r="J3411" t="s">
        <v>1736</v>
      </c>
      <c r="K3411" t="s">
        <v>4474</v>
      </c>
      <c r="L3411" t="s">
        <v>6828</v>
      </c>
      <c r="M3411" t="s">
        <v>3133</v>
      </c>
      <c r="N3411" t="s">
        <v>10</v>
      </c>
      <c r="O3411" t="s">
        <v>54</v>
      </c>
      <c r="P3411" t="s">
        <v>946</v>
      </c>
      <c r="Q3411" t="s">
        <v>2663</v>
      </c>
      <c r="R3411" t="s">
        <v>4473</v>
      </c>
    </row>
    <row r="3412" spans="1:18" x14ac:dyDescent="0.25">
      <c r="A3412" s="28" t="str">
        <f t="shared" si="53"/>
        <v>01536909Phelps Area Tech Ky Center11500 Phelps 632 RdPhelpsKY41553</v>
      </c>
      <c r="B3412" s="29" t="s">
        <v>8225</v>
      </c>
      <c r="C3412" t="s">
        <v>3215</v>
      </c>
      <c r="D3412" t="s">
        <v>6881</v>
      </c>
      <c r="E3412" t="s">
        <v>1736</v>
      </c>
      <c r="F3412" t="s">
        <v>4490</v>
      </c>
      <c r="G3412" t="s">
        <v>2469</v>
      </c>
      <c r="H3412" t="s">
        <v>54</v>
      </c>
      <c r="I3412" t="s">
        <v>2470</v>
      </c>
      <c r="J3412" t="s">
        <v>1736</v>
      </c>
      <c r="K3412" t="s">
        <v>4489</v>
      </c>
      <c r="L3412" t="s">
        <v>6828</v>
      </c>
      <c r="M3412" t="s">
        <v>3133</v>
      </c>
      <c r="N3412" t="s">
        <v>10</v>
      </c>
      <c r="O3412" t="s">
        <v>54</v>
      </c>
      <c r="P3412" t="s">
        <v>946</v>
      </c>
      <c r="Q3412" t="s">
        <v>2663</v>
      </c>
      <c r="R3412" t="s">
        <v>4488</v>
      </c>
    </row>
    <row r="3413" spans="1:18" x14ac:dyDescent="0.25">
      <c r="A3413" s="28" t="str">
        <f t="shared" si="53"/>
        <v>01536973Four Rivers Career Accademy2740 Moscow AveHickmanKY42050</v>
      </c>
      <c r="B3413" s="29" t="s">
        <v>8225</v>
      </c>
      <c r="C3413" t="s">
        <v>3215</v>
      </c>
      <c r="D3413" t="s">
        <v>6882</v>
      </c>
      <c r="E3413" t="s">
        <v>1736</v>
      </c>
      <c r="F3413" t="s">
        <v>4284</v>
      </c>
      <c r="G3413" t="s">
        <v>1000</v>
      </c>
      <c r="H3413" t="s">
        <v>54</v>
      </c>
      <c r="I3413" t="s">
        <v>1001</v>
      </c>
      <c r="J3413" t="s">
        <v>1736</v>
      </c>
      <c r="K3413" t="s">
        <v>4549</v>
      </c>
      <c r="L3413" t="s">
        <v>6828</v>
      </c>
      <c r="M3413" t="s">
        <v>3133</v>
      </c>
      <c r="N3413" t="s">
        <v>10</v>
      </c>
      <c r="O3413" t="s">
        <v>54</v>
      </c>
      <c r="P3413" t="s">
        <v>946</v>
      </c>
      <c r="Q3413" t="s">
        <v>2663</v>
      </c>
      <c r="R3413" t="s">
        <v>4548</v>
      </c>
    </row>
    <row r="3414" spans="1:18" x14ac:dyDescent="0.25">
      <c r="A3414" s="28" t="str">
        <f t="shared" si="53"/>
        <v>00391184Corbin Area Tech Center1909 Snyder StCorbinKY40701</v>
      </c>
      <c r="B3414" s="29" t="s">
        <v>8225</v>
      </c>
      <c r="C3414" t="s">
        <v>3215</v>
      </c>
      <c r="D3414" t="s">
        <v>6883</v>
      </c>
      <c r="E3414" t="s">
        <v>1736</v>
      </c>
      <c r="F3414" t="s">
        <v>4515</v>
      </c>
      <c r="G3414" t="s">
        <v>604</v>
      </c>
      <c r="H3414" t="s">
        <v>54</v>
      </c>
      <c r="I3414" t="s">
        <v>605</v>
      </c>
      <c r="J3414" t="s">
        <v>1736</v>
      </c>
      <c r="K3414" t="s">
        <v>4514</v>
      </c>
      <c r="L3414" t="s">
        <v>6828</v>
      </c>
      <c r="M3414" t="s">
        <v>3133</v>
      </c>
      <c r="N3414" t="s">
        <v>10</v>
      </c>
      <c r="O3414" t="s">
        <v>54</v>
      </c>
      <c r="P3414" t="s">
        <v>946</v>
      </c>
      <c r="Q3414" t="s">
        <v>2663</v>
      </c>
      <c r="R3414" t="s">
        <v>4513</v>
      </c>
    </row>
    <row r="3415" spans="1:18" x14ac:dyDescent="0.25">
      <c r="A3415" s="28" t="str">
        <f t="shared" si="53"/>
        <v>12110588Ilead Academy99 Floyd DrCarrolltonKY41008</v>
      </c>
      <c r="B3415" s="29" t="s">
        <v>8225</v>
      </c>
      <c r="C3415" t="s">
        <v>3215</v>
      </c>
      <c r="D3415" t="s">
        <v>6884</v>
      </c>
      <c r="E3415" t="s">
        <v>1736</v>
      </c>
      <c r="F3415" t="s">
        <v>4469</v>
      </c>
      <c r="G3415" t="s">
        <v>468</v>
      </c>
      <c r="H3415" t="s">
        <v>54</v>
      </c>
      <c r="I3415" t="s">
        <v>469</v>
      </c>
      <c r="J3415" t="s">
        <v>1736</v>
      </c>
      <c r="K3415" t="s">
        <v>4468</v>
      </c>
      <c r="L3415" t="s">
        <v>6828</v>
      </c>
      <c r="M3415" t="s">
        <v>3133</v>
      </c>
      <c r="N3415" t="s">
        <v>10</v>
      </c>
      <c r="O3415" t="s">
        <v>54</v>
      </c>
      <c r="P3415" t="s">
        <v>946</v>
      </c>
      <c r="Q3415" t="s">
        <v>2663</v>
      </c>
      <c r="R3415" t="s">
        <v>4467</v>
      </c>
    </row>
    <row r="3416" spans="1:18" x14ac:dyDescent="0.25">
      <c r="A3416" s="28" t="str">
        <f t="shared" si="53"/>
        <v>01536882Martin Co Area Technology Ctr7900 Highway 645InezKY41224</v>
      </c>
      <c r="B3416" s="29" t="s">
        <v>8225</v>
      </c>
      <c r="C3416" t="s">
        <v>3215</v>
      </c>
      <c r="D3416" t="s">
        <v>6885</v>
      </c>
      <c r="E3416" t="s">
        <v>1736</v>
      </c>
      <c r="F3416" t="s">
        <v>4569</v>
      </c>
      <c r="G3416" t="s">
        <v>2064</v>
      </c>
      <c r="H3416" t="s">
        <v>54</v>
      </c>
      <c r="I3416" t="s">
        <v>2065</v>
      </c>
      <c r="J3416" t="s">
        <v>1736</v>
      </c>
      <c r="K3416" t="s">
        <v>4568</v>
      </c>
      <c r="L3416" t="s">
        <v>6828</v>
      </c>
      <c r="M3416" t="s">
        <v>3133</v>
      </c>
      <c r="N3416" t="s">
        <v>10</v>
      </c>
      <c r="O3416" t="s">
        <v>54</v>
      </c>
      <c r="P3416" t="s">
        <v>946</v>
      </c>
      <c r="Q3416" t="s">
        <v>2663</v>
      </c>
      <c r="R3416" t="s">
        <v>4567</v>
      </c>
    </row>
    <row r="3417" spans="1:18" x14ac:dyDescent="0.25">
      <c r="A3417" s="28" t="str">
        <f t="shared" si="53"/>
        <v>12378819Appalachian Challenge AcademyPo Box 539Grays KnobKY40829</v>
      </c>
      <c r="B3417" s="29" t="s">
        <v>8225</v>
      </c>
      <c r="C3417" t="s">
        <v>3215</v>
      </c>
      <c r="D3417" t="s">
        <v>6886</v>
      </c>
      <c r="E3417" t="s">
        <v>1736</v>
      </c>
      <c r="F3417" t="s">
        <v>4608</v>
      </c>
      <c r="G3417" t="s">
        <v>4609</v>
      </c>
      <c r="H3417" t="s">
        <v>54</v>
      </c>
      <c r="I3417" t="s">
        <v>4610</v>
      </c>
      <c r="J3417" t="s">
        <v>1736</v>
      </c>
      <c r="K3417" t="s">
        <v>4607</v>
      </c>
      <c r="L3417" t="s">
        <v>6828</v>
      </c>
      <c r="M3417" t="s">
        <v>3133</v>
      </c>
      <c r="N3417" t="s">
        <v>10</v>
      </c>
      <c r="O3417" t="s">
        <v>54</v>
      </c>
      <c r="P3417" t="s">
        <v>946</v>
      </c>
      <c r="Q3417" t="s">
        <v>2663</v>
      </c>
      <c r="R3417" t="s">
        <v>4606</v>
      </c>
    </row>
    <row r="3418" spans="1:18" x14ac:dyDescent="0.25">
      <c r="A3418" s="28" t="str">
        <f t="shared" si="53"/>
        <v>04031879West Kentucky Cmty Tech ClgPo Box 7380PaducahKY42066</v>
      </c>
      <c r="B3418" s="29" t="s">
        <v>8225</v>
      </c>
      <c r="C3418" t="s">
        <v>3215</v>
      </c>
      <c r="D3418" t="s">
        <v>6887</v>
      </c>
      <c r="E3418" t="s">
        <v>1736</v>
      </c>
      <c r="F3418" t="s">
        <v>4532</v>
      </c>
      <c r="G3418" t="s">
        <v>2089</v>
      </c>
      <c r="H3418" t="s">
        <v>54</v>
      </c>
      <c r="I3418" t="s">
        <v>1059</v>
      </c>
      <c r="J3418" t="s">
        <v>1736</v>
      </c>
      <c r="K3418" t="s">
        <v>4531</v>
      </c>
      <c r="L3418" t="s">
        <v>6828</v>
      </c>
      <c r="M3418" t="s">
        <v>3133</v>
      </c>
      <c r="N3418" t="s">
        <v>10</v>
      </c>
      <c r="O3418" t="s">
        <v>54</v>
      </c>
      <c r="P3418" t="s">
        <v>946</v>
      </c>
      <c r="Q3418" t="s">
        <v>2663</v>
      </c>
      <c r="R3418" t="s">
        <v>4530</v>
      </c>
    </row>
    <row r="3419" spans="1:18" x14ac:dyDescent="0.25">
      <c r="A3419" s="28" t="str">
        <f t="shared" si="53"/>
        <v>01529334Russell Area Tech Center705 Red Devil LnRussellKY41169</v>
      </c>
      <c r="B3419" s="29" t="s">
        <v>8225</v>
      </c>
      <c r="C3419" t="s">
        <v>3215</v>
      </c>
      <c r="D3419" t="s">
        <v>6888</v>
      </c>
      <c r="E3419" t="s">
        <v>1736</v>
      </c>
      <c r="F3419" t="s">
        <v>4575</v>
      </c>
      <c r="G3419" t="s">
        <v>2595</v>
      </c>
      <c r="H3419" t="s">
        <v>54</v>
      </c>
      <c r="I3419" t="s">
        <v>2539</v>
      </c>
      <c r="J3419" t="s">
        <v>1736</v>
      </c>
      <c r="K3419" t="s">
        <v>4574</v>
      </c>
      <c r="L3419" t="s">
        <v>6828</v>
      </c>
      <c r="M3419" t="s">
        <v>3133</v>
      </c>
      <c r="N3419" t="s">
        <v>10</v>
      </c>
      <c r="O3419" t="s">
        <v>54</v>
      </c>
      <c r="P3419" t="s">
        <v>946</v>
      </c>
      <c r="Q3419" t="s">
        <v>2663</v>
      </c>
      <c r="R3419" t="s">
        <v>4573</v>
      </c>
    </row>
    <row r="3420" spans="1:18" x14ac:dyDescent="0.25">
      <c r="A3420" s="28" t="str">
        <f t="shared" si="53"/>
        <v>01536856Madison Co Area Tech Center703 N 2nd StRichmondKY40475</v>
      </c>
      <c r="B3420" s="29" t="s">
        <v>8225</v>
      </c>
      <c r="C3420" t="s">
        <v>3215</v>
      </c>
      <c r="D3420" t="s">
        <v>6889</v>
      </c>
      <c r="E3420" t="s">
        <v>1736</v>
      </c>
      <c r="F3420" t="s">
        <v>4496</v>
      </c>
      <c r="G3420" t="s">
        <v>1740</v>
      </c>
      <c r="H3420" t="s">
        <v>54</v>
      </c>
      <c r="I3420" t="s">
        <v>1741</v>
      </c>
      <c r="J3420" t="s">
        <v>1736</v>
      </c>
      <c r="K3420" t="s">
        <v>4495</v>
      </c>
      <c r="L3420" t="s">
        <v>6828</v>
      </c>
      <c r="M3420" t="s">
        <v>3133</v>
      </c>
      <c r="N3420" t="s">
        <v>10</v>
      </c>
      <c r="O3420" t="s">
        <v>54</v>
      </c>
      <c r="P3420" t="s">
        <v>946</v>
      </c>
      <c r="Q3420" t="s">
        <v>2663</v>
      </c>
      <c r="R3420" t="s">
        <v>4494</v>
      </c>
    </row>
    <row r="3421" spans="1:18" x14ac:dyDescent="0.25">
      <c r="A3421" s="28" t="str">
        <f t="shared" si="53"/>
        <v>01536923Marion Co Area Tech Center721 E Main StLebanonKY40033</v>
      </c>
      <c r="B3421" s="29" t="s">
        <v>8225</v>
      </c>
      <c r="C3421" t="s">
        <v>3215</v>
      </c>
      <c r="D3421" t="s">
        <v>6890</v>
      </c>
      <c r="E3421" t="s">
        <v>1736</v>
      </c>
      <c r="F3421" t="s">
        <v>4499</v>
      </c>
      <c r="G3421" t="s">
        <v>2027</v>
      </c>
      <c r="H3421" t="s">
        <v>54</v>
      </c>
      <c r="I3421" t="s">
        <v>2028</v>
      </c>
      <c r="J3421" t="s">
        <v>1736</v>
      </c>
      <c r="K3421" t="s">
        <v>4498</v>
      </c>
      <c r="L3421" t="s">
        <v>6828</v>
      </c>
      <c r="M3421" t="s">
        <v>3133</v>
      </c>
      <c r="N3421" t="s">
        <v>10</v>
      </c>
      <c r="O3421" t="s">
        <v>54</v>
      </c>
      <c r="P3421" t="s">
        <v>946</v>
      </c>
      <c r="Q3421" t="s">
        <v>2663</v>
      </c>
      <c r="R3421" t="s">
        <v>4497</v>
      </c>
    </row>
    <row r="3422" spans="1:18" x14ac:dyDescent="0.25">
      <c r="A3422" s="28" t="str">
        <f t="shared" si="53"/>
        <v>01537006Kentucky Tech Paducah2400 Adams StPaducahKY42003</v>
      </c>
      <c r="B3422" s="29" t="s">
        <v>8225</v>
      </c>
      <c r="C3422" t="s">
        <v>3215</v>
      </c>
      <c r="D3422" t="s">
        <v>6891</v>
      </c>
      <c r="E3422" t="s">
        <v>1736</v>
      </c>
      <c r="F3422" t="s">
        <v>4460</v>
      </c>
      <c r="G3422" t="s">
        <v>2089</v>
      </c>
      <c r="H3422" t="s">
        <v>54</v>
      </c>
      <c r="I3422" t="s">
        <v>2099</v>
      </c>
      <c r="J3422" t="s">
        <v>1736</v>
      </c>
      <c r="K3422" t="s">
        <v>4459</v>
      </c>
      <c r="L3422" t="s">
        <v>6828</v>
      </c>
      <c r="M3422" t="s">
        <v>3133</v>
      </c>
      <c r="N3422" t="s">
        <v>10</v>
      </c>
      <c r="O3422" t="s">
        <v>54</v>
      </c>
      <c r="P3422" t="s">
        <v>946</v>
      </c>
      <c r="Q3422" t="s">
        <v>2663</v>
      </c>
      <c r="R3422" t="s">
        <v>4458</v>
      </c>
    </row>
    <row r="3423" spans="1:18" x14ac:dyDescent="0.25">
      <c r="A3423" s="28" t="str">
        <f t="shared" si="53"/>
        <v>00395972Montgomery Co Area Tech Center682 Woodford DrMt SterlingKY40353</v>
      </c>
      <c r="B3423" s="29" t="s">
        <v>8225</v>
      </c>
      <c r="C3423" t="s">
        <v>3215</v>
      </c>
      <c r="D3423" t="s">
        <v>6892</v>
      </c>
      <c r="E3423" t="s">
        <v>1736</v>
      </c>
      <c r="F3423" t="s">
        <v>4457</v>
      </c>
      <c r="G3423" t="s">
        <v>2199</v>
      </c>
      <c r="H3423" t="s">
        <v>54</v>
      </c>
      <c r="I3423" t="s">
        <v>2200</v>
      </c>
      <c r="J3423" t="s">
        <v>1736</v>
      </c>
      <c r="K3423" t="s">
        <v>4456</v>
      </c>
      <c r="L3423" t="s">
        <v>6828</v>
      </c>
      <c r="M3423" t="s">
        <v>3133</v>
      </c>
      <c r="N3423" t="s">
        <v>10</v>
      </c>
      <c r="O3423" t="s">
        <v>54</v>
      </c>
      <c r="P3423" t="s">
        <v>946</v>
      </c>
      <c r="Q3423" t="s">
        <v>2663</v>
      </c>
      <c r="R3423" t="s">
        <v>4455</v>
      </c>
    </row>
    <row r="3424" spans="1:18" x14ac:dyDescent="0.25">
      <c r="A3424" s="28" t="str">
        <f t="shared" si="53"/>
        <v>00395984Morgan Co Area Tech CenterPo Box 249West LibertyKY41472</v>
      </c>
      <c r="B3424" s="29" t="s">
        <v>8225</v>
      </c>
      <c r="C3424" t="s">
        <v>3215</v>
      </c>
      <c r="D3424" t="s">
        <v>6893</v>
      </c>
      <c r="E3424" t="s">
        <v>1736</v>
      </c>
      <c r="F3424" t="s">
        <v>4251</v>
      </c>
      <c r="G3424" t="s">
        <v>2212</v>
      </c>
      <c r="H3424" t="s">
        <v>54</v>
      </c>
      <c r="I3424" t="s">
        <v>2213</v>
      </c>
      <c r="J3424" t="s">
        <v>1736</v>
      </c>
      <c r="K3424" t="s">
        <v>4602</v>
      </c>
      <c r="L3424" t="s">
        <v>6828</v>
      </c>
      <c r="M3424" t="s">
        <v>3133</v>
      </c>
      <c r="N3424" t="s">
        <v>10</v>
      </c>
      <c r="O3424" t="s">
        <v>54</v>
      </c>
      <c r="P3424" t="s">
        <v>946</v>
      </c>
      <c r="Q3424" t="s">
        <v>2663</v>
      </c>
      <c r="R3424" t="s">
        <v>4601</v>
      </c>
    </row>
    <row r="3425" spans="1:18" x14ac:dyDescent="0.25">
      <c r="A3425" s="28" t="str">
        <f t="shared" si="53"/>
        <v>01556179Clinton Co Area Tech Center1273 Ky Highway 90 W Ste 3AlbanyKY42602</v>
      </c>
      <c r="B3425" s="29" t="s">
        <v>8225</v>
      </c>
      <c r="C3425" t="s">
        <v>3215</v>
      </c>
      <c r="D3425" t="s">
        <v>6894</v>
      </c>
      <c r="E3425" t="s">
        <v>1736</v>
      </c>
      <c r="F3425" t="s">
        <v>4493</v>
      </c>
      <c r="G3425" t="s">
        <v>592</v>
      </c>
      <c r="H3425" t="s">
        <v>54</v>
      </c>
      <c r="I3425" t="s">
        <v>593</v>
      </c>
      <c r="J3425" t="s">
        <v>1736</v>
      </c>
      <c r="K3425" t="s">
        <v>4492</v>
      </c>
      <c r="L3425" t="s">
        <v>6828</v>
      </c>
      <c r="M3425" t="s">
        <v>3133</v>
      </c>
      <c r="N3425" t="s">
        <v>10</v>
      </c>
      <c r="O3425" t="s">
        <v>54</v>
      </c>
      <c r="P3425" t="s">
        <v>946</v>
      </c>
      <c r="Q3425" t="s">
        <v>2663</v>
      </c>
      <c r="R3425" t="s">
        <v>4491</v>
      </c>
    </row>
    <row r="3426" spans="1:18" x14ac:dyDescent="0.25">
      <c r="A3426" s="28" t="str">
        <f t="shared" si="53"/>
        <v>02113251Barren Co Area Tech Center491 Trojan TrlGlasgowKY42141</v>
      </c>
      <c r="B3426" s="29" t="s">
        <v>8225</v>
      </c>
      <c r="C3426" t="s">
        <v>3215</v>
      </c>
      <c r="D3426" t="s">
        <v>6895</v>
      </c>
      <c r="E3426" t="s">
        <v>1736</v>
      </c>
      <c r="F3426" t="s">
        <v>4478</v>
      </c>
      <c r="G3426" t="s">
        <v>134</v>
      </c>
      <c r="H3426" t="s">
        <v>54</v>
      </c>
      <c r="I3426" t="s">
        <v>135</v>
      </c>
      <c r="J3426" t="s">
        <v>1736</v>
      </c>
      <c r="K3426" t="s">
        <v>4477</v>
      </c>
      <c r="L3426" t="s">
        <v>6828</v>
      </c>
      <c r="M3426" t="s">
        <v>3133</v>
      </c>
      <c r="N3426" t="s">
        <v>10</v>
      </c>
      <c r="O3426" t="s">
        <v>54</v>
      </c>
      <c r="P3426" t="s">
        <v>946</v>
      </c>
      <c r="Q3426" t="s">
        <v>2663</v>
      </c>
      <c r="R3426" t="s">
        <v>4476</v>
      </c>
    </row>
    <row r="3427" spans="1:18" x14ac:dyDescent="0.25">
      <c r="A3427" s="28" t="str">
        <f t="shared" si="53"/>
        <v>01536753Ohio Co Area Tech Center1406 S Main StHartfordKY42347</v>
      </c>
      <c r="B3427" s="29" t="s">
        <v>8225</v>
      </c>
      <c r="C3427" t="s">
        <v>3215</v>
      </c>
      <c r="D3427" t="s">
        <v>6896</v>
      </c>
      <c r="E3427" t="s">
        <v>1736</v>
      </c>
      <c r="F3427" t="s">
        <v>4597</v>
      </c>
      <c r="G3427" t="s">
        <v>2314</v>
      </c>
      <c r="H3427" t="s">
        <v>54</v>
      </c>
      <c r="I3427" t="s">
        <v>2315</v>
      </c>
      <c r="J3427" t="s">
        <v>1736</v>
      </c>
      <c r="K3427" t="s">
        <v>4596</v>
      </c>
      <c r="L3427" t="s">
        <v>6828</v>
      </c>
      <c r="M3427" t="s">
        <v>3133</v>
      </c>
      <c r="N3427" t="s">
        <v>10</v>
      </c>
      <c r="O3427" t="s">
        <v>54</v>
      </c>
      <c r="P3427" t="s">
        <v>946</v>
      </c>
      <c r="Q3427" t="s">
        <v>2663</v>
      </c>
      <c r="R3427" t="s">
        <v>4595</v>
      </c>
    </row>
    <row r="3428" spans="1:18" x14ac:dyDescent="0.25">
      <c r="A3428" s="28" t="str">
        <f t="shared" si="53"/>
        <v>01536870Floyd Co Area Tech Center1024 Ky Route 122MartinKY41649</v>
      </c>
      <c r="B3428" s="29" t="s">
        <v>8225</v>
      </c>
      <c r="C3428" t="s">
        <v>3215</v>
      </c>
      <c r="D3428" t="s">
        <v>6897</v>
      </c>
      <c r="E3428" t="s">
        <v>1736</v>
      </c>
      <c r="F3428" t="s">
        <v>4581</v>
      </c>
      <c r="G3428" t="s">
        <v>929</v>
      </c>
      <c r="H3428" t="s">
        <v>54</v>
      </c>
      <c r="I3428" t="s">
        <v>930</v>
      </c>
      <c r="J3428" t="s">
        <v>1736</v>
      </c>
      <c r="K3428" t="s">
        <v>4580</v>
      </c>
      <c r="L3428" t="s">
        <v>6828</v>
      </c>
      <c r="M3428" t="s">
        <v>3133</v>
      </c>
      <c r="N3428" t="s">
        <v>10</v>
      </c>
      <c r="O3428" t="s">
        <v>54</v>
      </c>
      <c r="P3428" t="s">
        <v>946</v>
      </c>
      <c r="Q3428" t="s">
        <v>2663</v>
      </c>
      <c r="R3428" t="s">
        <v>4579</v>
      </c>
    </row>
    <row r="3429" spans="1:18" x14ac:dyDescent="0.25">
      <c r="A3429" s="28" t="str">
        <f t="shared" si="53"/>
        <v>01536765Meade Co Area Tech Center110 Greer StBrandenburgKY40108</v>
      </c>
      <c r="B3429" s="29" t="s">
        <v>8225</v>
      </c>
      <c r="C3429" t="s">
        <v>3215</v>
      </c>
      <c r="D3429" t="s">
        <v>6898</v>
      </c>
      <c r="E3429" t="s">
        <v>1736</v>
      </c>
      <c r="F3429" t="s">
        <v>4547</v>
      </c>
      <c r="G3429" t="s">
        <v>2136</v>
      </c>
      <c r="H3429" t="s">
        <v>54</v>
      </c>
      <c r="I3429" t="s">
        <v>2137</v>
      </c>
      <c r="J3429" t="s">
        <v>1736</v>
      </c>
      <c r="K3429" t="s">
        <v>4546</v>
      </c>
      <c r="L3429" t="s">
        <v>6828</v>
      </c>
      <c r="M3429" t="s">
        <v>3133</v>
      </c>
      <c r="N3429" t="s">
        <v>10</v>
      </c>
      <c r="O3429" t="s">
        <v>54</v>
      </c>
      <c r="P3429" t="s">
        <v>946</v>
      </c>
      <c r="Q3429" t="s">
        <v>2663</v>
      </c>
      <c r="R3429" t="s">
        <v>4545</v>
      </c>
    </row>
    <row r="3430" spans="1:18" x14ac:dyDescent="0.25">
      <c r="A3430" s="28" t="str">
        <f t="shared" si="53"/>
        <v>01535345Harrodsburg Area Tech Center661 Tapp RdHarrodsburgKY40330</v>
      </c>
      <c r="B3430" s="29" t="s">
        <v>8225</v>
      </c>
      <c r="C3430" t="s">
        <v>3215</v>
      </c>
      <c r="D3430" t="s">
        <v>6899</v>
      </c>
      <c r="E3430" t="s">
        <v>1736</v>
      </c>
      <c r="F3430" t="s">
        <v>4558</v>
      </c>
      <c r="G3430" t="s">
        <v>2166</v>
      </c>
      <c r="H3430" t="s">
        <v>54</v>
      </c>
      <c r="I3430" t="s">
        <v>2167</v>
      </c>
      <c r="J3430" t="s">
        <v>1736</v>
      </c>
      <c r="K3430" t="s">
        <v>4557</v>
      </c>
      <c r="L3430" t="s">
        <v>6828</v>
      </c>
      <c r="M3430" t="s">
        <v>3133</v>
      </c>
      <c r="N3430" t="s">
        <v>10</v>
      </c>
      <c r="O3430" t="s">
        <v>54</v>
      </c>
      <c r="P3430" t="s">
        <v>946</v>
      </c>
      <c r="Q3430" t="s">
        <v>2663</v>
      </c>
      <c r="R3430" t="s">
        <v>4556</v>
      </c>
    </row>
    <row r="3431" spans="1:18" x14ac:dyDescent="0.25">
      <c r="A3431" s="28" t="str">
        <f t="shared" si="53"/>
        <v>01536894Millard Area Tech Center7925 Millard HwyPikevilleKY41501</v>
      </c>
      <c r="B3431" s="29" t="s">
        <v>8225</v>
      </c>
      <c r="C3431" t="s">
        <v>3215</v>
      </c>
      <c r="D3431" t="s">
        <v>6900</v>
      </c>
      <c r="E3431" t="s">
        <v>1736</v>
      </c>
      <c r="F3431" t="s">
        <v>4563</v>
      </c>
      <c r="G3431" t="s">
        <v>2455</v>
      </c>
      <c r="H3431" t="s">
        <v>54</v>
      </c>
      <c r="I3431" t="s">
        <v>2456</v>
      </c>
      <c r="J3431" t="s">
        <v>1736</v>
      </c>
      <c r="K3431" t="s">
        <v>4562</v>
      </c>
      <c r="L3431" t="s">
        <v>6828</v>
      </c>
      <c r="M3431" t="s">
        <v>3133</v>
      </c>
      <c r="N3431" t="s">
        <v>10</v>
      </c>
      <c r="O3431" t="s">
        <v>54</v>
      </c>
      <c r="P3431" t="s">
        <v>946</v>
      </c>
      <c r="Q3431" t="s">
        <v>2663</v>
      </c>
      <c r="R3431" t="s">
        <v>4561</v>
      </c>
    </row>
    <row r="3432" spans="1:18" x14ac:dyDescent="0.25">
      <c r="A3432" s="28" t="str">
        <f t="shared" si="53"/>
        <v>00391201Knox Co Area Tech Center210 Wall StBarbourvilleKY40906</v>
      </c>
      <c r="B3432" s="29" t="s">
        <v>8225</v>
      </c>
      <c r="C3432" t="s">
        <v>3215</v>
      </c>
      <c r="D3432" t="s">
        <v>6901</v>
      </c>
      <c r="E3432" t="s">
        <v>1736</v>
      </c>
      <c r="F3432" t="s">
        <v>4466</v>
      </c>
      <c r="G3432" t="s">
        <v>116</v>
      </c>
      <c r="H3432" t="s">
        <v>54</v>
      </c>
      <c r="I3432" t="s">
        <v>117</v>
      </c>
      <c r="J3432" t="s">
        <v>1736</v>
      </c>
      <c r="K3432" t="s">
        <v>4465</v>
      </c>
      <c r="L3432" t="s">
        <v>6828</v>
      </c>
      <c r="M3432" t="s">
        <v>3133</v>
      </c>
      <c r="N3432" t="s">
        <v>10</v>
      </c>
      <c r="O3432" t="s">
        <v>54</v>
      </c>
      <c r="P3432" t="s">
        <v>946</v>
      </c>
      <c r="Q3432" t="s">
        <v>2663</v>
      </c>
      <c r="R3432" t="s">
        <v>4464</v>
      </c>
    </row>
    <row r="3433" spans="1:18" x14ac:dyDescent="0.25">
      <c r="A3433" s="28" t="str">
        <f t="shared" si="53"/>
        <v>11708326Gatton Acad Math-Science in KY1906 College Heights BlvdBowling GreenKY42101</v>
      </c>
      <c r="B3433" s="29" t="s">
        <v>8225</v>
      </c>
      <c r="C3433" t="s">
        <v>3215</v>
      </c>
      <c r="D3433" t="s">
        <v>6902</v>
      </c>
      <c r="E3433" t="s">
        <v>1736</v>
      </c>
      <c r="F3433" t="s">
        <v>4538</v>
      </c>
      <c r="G3433" t="s">
        <v>267</v>
      </c>
      <c r="H3433" t="s">
        <v>54</v>
      </c>
      <c r="I3433" t="s">
        <v>268</v>
      </c>
      <c r="J3433" t="s">
        <v>1736</v>
      </c>
      <c r="K3433" t="s">
        <v>4537</v>
      </c>
      <c r="L3433" t="s">
        <v>6828</v>
      </c>
      <c r="M3433" t="s">
        <v>3133</v>
      </c>
      <c r="N3433" t="s">
        <v>10</v>
      </c>
      <c r="O3433" t="s">
        <v>54</v>
      </c>
      <c r="P3433" t="s">
        <v>946</v>
      </c>
      <c r="Q3433" t="s">
        <v>2663</v>
      </c>
      <c r="R3433" t="s">
        <v>4536</v>
      </c>
    </row>
    <row r="3434" spans="1:18" x14ac:dyDescent="0.25">
      <c r="A3434" s="28" t="str">
        <f t="shared" si="53"/>
        <v>12101680Butler Co Area Technical Ctr178 Academic Way Dept 400MorgantownKY42261</v>
      </c>
      <c r="B3434" s="29" t="s">
        <v>8225</v>
      </c>
      <c r="C3434" t="s">
        <v>3215</v>
      </c>
      <c r="D3434" t="s">
        <v>6903</v>
      </c>
      <c r="E3434" t="s">
        <v>1736</v>
      </c>
      <c r="F3434" t="s">
        <v>4584</v>
      </c>
      <c r="G3434" t="s">
        <v>414</v>
      </c>
      <c r="H3434" t="s">
        <v>54</v>
      </c>
      <c r="I3434" t="s">
        <v>415</v>
      </c>
      <c r="J3434" t="s">
        <v>1736</v>
      </c>
      <c r="K3434" t="s">
        <v>4583</v>
      </c>
      <c r="L3434" t="s">
        <v>6828</v>
      </c>
      <c r="M3434" t="s">
        <v>3133</v>
      </c>
      <c r="N3434" t="s">
        <v>10</v>
      </c>
      <c r="O3434" t="s">
        <v>54</v>
      </c>
      <c r="P3434" t="s">
        <v>946</v>
      </c>
      <c r="Q3434" t="s">
        <v>2663</v>
      </c>
      <c r="R3434" t="s">
        <v>4582</v>
      </c>
    </row>
    <row r="3435" spans="1:18" x14ac:dyDescent="0.25">
      <c r="A3435" s="28" t="str">
        <f t="shared" si="53"/>
        <v>00385317Black Mountain Elem School1555 Highway 215EvartsKY40828</v>
      </c>
      <c r="B3435" s="29" t="s">
        <v>8225</v>
      </c>
      <c r="C3435" t="s">
        <v>3215</v>
      </c>
      <c r="D3435" t="s">
        <v>3280</v>
      </c>
      <c r="E3435" t="s">
        <v>1736</v>
      </c>
      <c r="F3435" t="s">
        <v>1177</v>
      </c>
      <c r="G3435" t="s">
        <v>1178</v>
      </c>
      <c r="H3435" t="s">
        <v>54</v>
      </c>
      <c r="I3435" t="s">
        <v>1179</v>
      </c>
      <c r="J3435" t="s">
        <v>1736</v>
      </c>
      <c r="K3435" t="s">
        <v>1176</v>
      </c>
      <c r="L3435" t="s">
        <v>6828</v>
      </c>
      <c r="M3435" t="s">
        <v>3133</v>
      </c>
      <c r="N3435" t="s">
        <v>10</v>
      </c>
      <c r="O3435" t="s">
        <v>54</v>
      </c>
      <c r="P3435" t="s">
        <v>946</v>
      </c>
      <c r="Q3435" t="s">
        <v>2663</v>
      </c>
      <c r="R3435" t="s">
        <v>1175</v>
      </c>
    </row>
    <row r="3436" spans="1:18" x14ac:dyDescent="0.25">
      <c r="A3436" s="28" t="str">
        <f t="shared" si="53"/>
        <v>00385331Cawood Elementary SchoolPo Box 308CawoodKY40815</v>
      </c>
      <c r="B3436" s="29" t="s">
        <v>8225</v>
      </c>
      <c r="C3436" t="s">
        <v>3215</v>
      </c>
      <c r="D3436" t="s">
        <v>3356</v>
      </c>
      <c r="E3436" t="s">
        <v>1736</v>
      </c>
      <c r="F3436" t="s">
        <v>4379</v>
      </c>
      <c r="G3436" t="s">
        <v>1182</v>
      </c>
      <c r="H3436" t="s">
        <v>54</v>
      </c>
      <c r="I3436" t="s">
        <v>1183</v>
      </c>
      <c r="J3436" t="s">
        <v>1736</v>
      </c>
      <c r="K3436" t="s">
        <v>1181</v>
      </c>
      <c r="L3436" t="s">
        <v>6828</v>
      </c>
      <c r="M3436" t="s">
        <v>3133</v>
      </c>
      <c r="N3436" t="s">
        <v>10</v>
      </c>
      <c r="O3436" t="s">
        <v>54</v>
      </c>
      <c r="P3436" t="s">
        <v>946</v>
      </c>
      <c r="Q3436" t="s">
        <v>2663</v>
      </c>
      <c r="R3436" t="s">
        <v>1180</v>
      </c>
    </row>
    <row r="3437" spans="1:18" x14ac:dyDescent="0.25">
      <c r="A3437" s="28" t="str">
        <f t="shared" si="53"/>
        <v>00385288Harlan Co School District251 Ball Park RdHarlanKY40831</v>
      </c>
      <c r="B3437" s="29" t="s">
        <v>8225</v>
      </c>
      <c r="C3437" t="s">
        <v>3215</v>
      </c>
      <c r="D3437" t="s">
        <v>3502</v>
      </c>
      <c r="E3437" t="s">
        <v>1736</v>
      </c>
      <c r="F3437" t="s">
        <v>3118</v>
      </c>
      <c r="G3437" t="s">
        <v>1199</v>
      </c>
      <c r="H3437" t="s">
        <v>54</v>
      </c>
      <c r="I3437" t="s">
        <v>1200</v>
      </c>
      <c r="J3437" t="s">
        <v>1736</v>
      </c>
      <c r="K3437" t="s">
        <v>1174</v>
      </c>
      <c r="L3437" t="s">
        <v>6828</v>
      </c>
      <c r="M3437" t="s">
        <v>3133</v>
      </c>
      <c r="N3437" t="s">
        <v>10</v>
      </c>
      <c r="O3437" t="s">
        <v>54</v>
      </c>
      <c r="P3437" t="s">
        <v>946</v>
      </c>
      <c r="Q3437" t="s">
        <v>2663</v>
      </c>
      <c r="R3437" t="s">
        <v>1173</v>
      </c>
    </row>
    <row r="3438" spans="1:18" x14ac:dyDescent="0.25">
      <c r="A3438" s="28" t="str">
        <f t="shared" si="53"/>
        <v>04014479Cumberland Elementary School322 Golf Course RdCumberlandKY40823</v>
      </c>
      <c r="B3438" s="29" t="s">
        <v>8225</v>
      </c>
      <c r="C3438" t="s">
        <v>3215</v>
      </c>
      <c r="D3438" t="s">
        <v>3411</v>
      </c>
      <c r="E3438" t="s">
        <v>1736</v>
      </c>
      <c r="F3438" t="s">
        <v>1186</v>
      </c>
      <c r="G3438" t="s">
        <v>1187</v>
      </c>
      <c r="H3438" t="s">
        <v>54</v>
      </c>
      <c r="I3438" t="s">
        <v>1188</v>
      </c>
      <c r="J3438" t="s">
        <v>1736</v>
      </c>
      <c r="K3438" t="s">
        <v>1185</v>
      </c>
      <c r="L3438" t="s">
        <v>6828</v>
      </c>
      <c r="M3438" t="s">
        <v>3133</v>
      </c>
      <c r="N3438" t="s">
        <v>10</v>
      </c>
      <c r="O3438" t="s">
        <v>54</v>
      </c>
      <c r="P3438" t="s">
        <v>946</v>
      </c>
      <c r="Q3438" t="s">
        <v>2663</v>
      </c>
      <c r="R3438" t="s">
        <v>1184</v>
      </c>
    </row>
    <row r="3439" spans="1:18" x14ac:dyDescent="0.25">
      <c r="A3439" s="28" t="str">
        <f t="shared" si="53"/>
        <v>00385381Evarts Elementary School132 Keister StEvartsKY40828</v>
      </c>
      <c r="B3439" s="29" t="s">
        <v>8225</v>
      </c>
      <c r="C3439" t="s">
        <v>3215</v>
      </c>
      <c r="D3439" t="s">
        <v>3456</v>
      </c>
      <c r="E3439" t="s">
        <v>1736</v>
      </c>
      <c r="F3439" t="s">
        <v>1191</v>
      </c>
      <c r="G3439" t="s">
        <v>1178</v>
      </c>
      <c r="H3439" t="s">
        <v>54</v>
      </c>
      <c r="I3439" t="s">
        <v>1179</v>
      </c>
      <c r="J3439" t="s">
        <v>1736</v>
      </c>
      <c r="K3439" t="s">
        <v>1190</v>
      </c>
      <c r="L3439" t="s">
        <v>6828</v>
      </c>
      <c r="M3439" t="s">
        <v>3133</v>
      </c>
      <c r="N3439" t="s">
        <v>10</v>
      </c>
      <c r="O3439" t="s">
        <v>54</v>
      </c>
      <c r="P3439" t="s">
        <v>946</v>
      </c>
      <c r="Q3439" t="s">
        <v>2663</v>
      </c>
      <c r="R3439" t="s">
        <v>1189</v>
      </c>
    </row>
    <row r="3440" spans="1:18" x14ac:dyDescent="0.25">
      <c r="A3440" s="28" t="str">
        <f t="shared" si="53"/>
        <v>00385410Green Hills Elementary SchoolPo Box 9BledsoeKY40810</v>
      </c>
      <c r="B3440" s="29" t="s">
        <v>8225</v>
      </c>
      <c r="C3440" t="s">
        <v>3215</v>
      </c>
      <c r="D3440" t="s">
        <v>3496</v>
      </c>
      <c r="E3440" t="s">
        <v>1736</v>
      </c>
      <c r="F3440" t="s">
        <v>4139</v>
      </c>
      <c r="G3440" t="s">
        <v>1194</v>
      </c>
      <c r="H3440" t="s">
        <v>54</v>
      </c>
      <c r="I3440" t="s">
        <v>1195</v>
      </c>
      <c r="J3440" t="s">
        <v>1736</v>
      </c>
      <c r="K3440" t="s">
        <v>1193</v>
      </c>
      <c r="L3440" t="s">
        <v>6828</v>
      </c>
      <c r="M3440" t="s">
        <v>3133</v>
      </c>
      <c r="N3440" t="s">
        <v>10</v>
      </c>
      <c r="O3440" t="s">
        <v>54</v>
      </c>
      <c r="P3440" t="s">
        <v>946</v>
      </c>
      <c r="Q3440" t="s">
        <v>2663</v>
      </c>
      <c r="R3440" t="s">
        <v>1192</v>
      </c>
    </row>
    <row r="3441" spans="1:18" x14ac:dyDescent="0.25">
      <c r="A3441" s="28" t="str">
        <f t="shared" si="53"/>
        <v>00385422James A Cawood Elem School279 Ball Park RdHarlanKY40831</v>
      </c>
      <c r="B3441" s="29" t="s">
        <v>8225</v>
      </c>
      <c r="C3441" t="s">
        <v>3215</v>
      </c>
      <c r="D3441" t="s">
        <v>3534</v>
      </c>
      <c r="E3441" t="s">
        <v>1736</v>
      </c>
      <c r="F3441" t="s">
        <v>1198</v>
      </c>
      <c r="G3441" t="s">
        <v>1199</v>
      </c>
      <c r="H3441" t="s">
        <v>54</v>
      </c>
      <c r="I3441" t="s">
        <v>1200</v>
      </c>
      <c r="J3441" t="s">
        <v>1736</v>
      </c>
      <c r="K3441" t="s">
        <v>1197</v>
      </c>
      <c r="L3441" t="s">
        <v>6828</v>
      </c>
      <c r="M3441" t="s">
        <v>3133</v>
      </c>
      <c r="N3441" t="s">
        <v>10</v>
      </c>
      <c r="O3441" t="s">
        <v>54</v>
      </c>
      <c r="P3441" t="s">
        <v>946</v>
      </c>
      <c r="Q3441" t="s">
        <v>2663</v>
      </c>
      <c r="R3441" t="s">
        <v>1196</v>
      </c>
    </row>
    <row r="3442" spans="1:18" x14ac:dyDescent="0.25">
      <c r="A3442" s="28" t="str">
        <f t="shared" si="53"/>
        <v>00385460Rosspoint ES132 Highway 522BaxterKY40806</v>
      </c>
      <c r="B3442" s="29" t="s">
        <v>8225</v>
      </c>
      <c r="C3442" t="s">
        <v>3215</v>
      </c>
      <c r="D3442" t="s">
        <v>3720</v>
      </c>
      <c r="E3442" t="s">
        <v>1736</v>
      </c>
      <c r="F3442" t="s">
        <v>1202</v>
      </c>
      <c r="G3442" t="s">
        <v>1203</v>
      </c>
      <c r="H3442" t="s">
        <v>54</v>
      </c>
      <c r="I3442" t="s">
        <v>1204</v>
      </c>
      <c r="J3442" t="s">
        <v>1736</v>
      </c>
      <c r="K3442" t="s">
        <v>4378</v>
      </c>
      <c r="L3442" t="s">
        <v>6828</v>
      </c>
      <c r="M3442" t="s">
        <v>3133</v>
      </c>
      <c r="N3442" t="s">
        <v>10</v>
      </c>
      <c r="O3442" t="s">
        <v>54</v>
      </c>
      <c r="P3442" t="s">
        <v>946</v>
      </c>
      <c r="Q3442" t="s">
        <v>2663</v>
      </c>
      <c r="R3442" t="s">
        <v>1201</v>
      </c>
    </row>
    <row r="3443" spans="1:18" x14ac:dyDescent="0.25">
      <c r="A3443" s="28" t="str">
        <f t="shared" si="53"/>
        <v>00385501Wallins ESPo Box 10Wallins CreekKY40873</v>
      </c>
      <c r="B3443" s="29" t="s">
        <v>8225</v>
      </c>
      <c r="C3443" t="s">
        <v>3215</v>
      </c>
      <c r="D3443" t="s">
        <v>3827</v>
      </c>
      <c r="E3443" t="s">
        <v>1736</v>
      </c>
      <c r="F3443" t="s">
        <v>4140</v>
      </c>
      <c r="G3443" t="s">
        <v>1206</v>
      </c>
      <c r="H3443" t="s">
        <v>54</v>
      </c>
      <c r="I3443" t="s">
        <v>1207</v>
      </c>
      <c r="J3443" t="s">
        <v>1736</v>
      </c>
      <c r="K3443" t="s">
        <v>4377</v>
      </c>
      <c r="L3443" t="s">
        <v>6828</v>
      </c>
      <c r="M3443" t="s">
        <v>3133</v>
      </c>
      <c r="N3443" t="s">
        <v>10</v>
      </c>
      <c r="O3443" t="s">
        <v>54</v>
      </c>
      <c r="P3443" t="s">
        <v>946</v>
      </c>
      <c r="Q3443" t="s">
        <v>2663</v>
      </c>
      <c r="R3443" t="s">
        <v>1205</v>
      </c>
    </row>
    <row r="3444" spans="1:18" x14ac:dyDescent="0.25">
      <c r="A3444" s="28" t="str">
        <f t="shared" si="53"/>
        <v>00383565Fleming Co School District211 W Water StFlemingsburgKY41041</v>
      </c>
      <c r="B3444" s="29" t="s">
        <v>8225</v>
      </c>
      <c r="C3444" t="s">
        <v>3215</v>
      </c>
      <c r="D3444" t="s">
        <v>3476</v>
      </c>
      <c r="E3444" t="s">
        <v>1736</v>
      </c>
      <c r="F3444" t="s">
        <v>3103</v>
      </c>
      <c r="G3444" t="s">
        <v>901</v>
      </c>
      <c r="H3444" t="s">
        <v>54</v>
      </c>
      <c r="I3444" t="s">
        <v>902</v>
      </c>
      <c r="J3444" t="s">
        <v>1736</v>
      </c>
      <c r="K3444" t="s">
        <v>888</v>
      </c>
      <c r="L3444" t="s">
        <v>6828</v>
      </c>
      <c r="M3444" t="s">
        <v>3133</v>
      </c>
      <c r="N3444" t="s">
        <v>10</v>
      </c>
      <c r="O3444" t="s">
        <v>54</v>
      </c>
      <c r="P3444" t="s">
        <v>946</v>
      </c>
      <c r="Q3444" t="s">
        <v>2663</v>
      </c>
      <c r="R3444" t="s">
        <v>887</v>
      </c>
    </row>
    <row r="3445" spans="1:18" x14ac:dyDescent="0.25">
      <c r="A3445" s="28" t="str">
        <f t="shared" si="53"/>
        <v>00383577Ewing Elementary SchoolPo Box 249EwingKY41039</v>
      </c>
      <c r="B3445" s="29" t="s">
        <v>8225</v>
      </c>
      <c r="C3445" t="s">
        <v>3215</v>
      </c>
      <c r="D3445" t="s">
        <v>3457</v>
      </c>
      <c r="E3445" t="s">
        <v>1736</v>
      </c>
      <c r="F3445" t="s">
        <v>4251</v>
      </c>
      <c r="G3445" t="s">
        <v>896</v>
      </c>
      <c r="H3445" t="s">
        <v>54</v>
      </c>
      <c r="I3445" t="s">
        <v>897</v>
      </c>
      <c r="J3445" t="s">
        <v>1736</v>
      </c>
      <c r="K3445" t="s">
        <v>895</v>
      </c>
      <c r="L3445" t="s">
        <v>6828</v>
      </c>
      <c r="M3445" t="s">
        <v>3133</v>
      </c>
      <c r="N3445" t="s">
        <v>10</v>
      </c>
      <c r="O3445" t="s">
        <v>54</v>
      </c>
      <c r="P3445" t="s">
        <v>946</v>
      </c>
      <c r="Q3445" t="s">
        <v>2663</v>
      </c>
      <c r="R3445" t="s">
        <v>894</v>
      </c>
    </row>
    <row r="3446" spans="1:18" x14ac:dyDescent="0.25">
      <c r="A3446" s="28" t="str">
        <f t="shared" si="53"/>
        <v>00383618Ersil P Ward Elementary School12811 Morehead RdWallingfordKY41093</v>
      </c>
      <c r="B3446" s="29" t="s">
        <v>8225</v>
      </c>
      <c r="C3446" t="s">
        <v>3215</v>
      </c>
      <c r="D3446" t="s">
        <v>3450</v>
      </c>
      <c r="E3446" t="s">
        <v>1736</v>
      </c>
      <c r="F3446" t="s">
        <v>891</v>
      </c>
      <c r="G3446" t="s">
        <v>892</v>
      </c>
      <c r="H3446" t="s">
        <v>54</v>
      </c>
      <c r="I3446" t="s">
        <v>893</v>
      </c>
      <c r="J3446" t="s">
        <v>1736</v>
      </c>
      <c r="K3446" t="s">
        <v>890</v>
      </c>
      <c r="L3446" t="s">
        <v>6828</v>
      </c>
      <c r="M3446" t="s">
        <v>3133</v>
      </c>
      <c r="N3446" t="s">
        <v>10</v>
      </c>
      <c r="O3446" t="s">
        <v>54</v>
      </c>
      <c r="P3446" t="s">
        <v>946</v>
      </c>
      <c r="Q3446" t="s">
        <v>2663</v>
      </c>
      <c r="R3446" t="s">
        <v>889</v>
      </c>
    </row>
    <row r="3447" spans="1:18" x14ac:dyDescent="0.25">
      <c r="A3447" s="28" t="str">
        <f t="shared" si="53"/>
        <v>00383620Hillsboro Elementary SchoolPo Box 8HillsboroKY41049</v>
      </c>
      <c r="B3447" s="29" t="s">
        <v>8225</v>
      </c>
      <c r="C3447" t="s">
        <v>3215</v>
      </c>
      <c r="D3447" t="s">
        <v>3515</v>
      </c>
      <c r="E3447" t="s">
        <v>1736</v>
      </c>
      <c r="F3447" t="s">
        <v>4250</v>
      </c>
      <c r="G3447" t="s">
        <v>905</v>
      </c>
      <c r="H3447" t="s">
        <v>54</v>
      </c>
      <c r="I3447" t="s">
        <v>906</v>
      </c>
      <c r="J3447" t="s">
        <v>1736</v>
      </c>
      <c r="K3447" t="s">
        <v>904</v>
      </c>
      <c r="L3447" t="s">
        <v>6828</v>
      </c>
      <c r="M3447" t="s">
        <v>3133</v>
      </c>
      <c r="N3447" t="s">
        <v>10</v>
      </c>
      <c r="O3447" t="s">
        <v>54</v>
      </c>
      <c r="P3447" t="s">
        <v>946</v>
      </c>
      <c r="Q3447" t="s">
        <v>2663</v>
      </c>
      <c r="R3447" t="s">
        <v>903</v>
      </c>
    </row>
    <row r="3448" spans="1:18" x14ac:dyDescent="0.25">
      <c r="A3448" s="28" t="str">
        <f t="shared" si="53"/>
        <v>00383606Flemingsburg Elementary School245 W Water StFlemingsburgKY41041</v>
      </c>
      <c r="B3448" s="29" t="s">
        <v>8225</v>
      </c>
      <c r="C3448" t="s">
        <v>3215</v>
      </c>
      <c r="D3448" t="s">
        <v>3477</v>
      </c>
      <c r="E3448" t="s">
        <v>1736</v>
      </c>
      <c r="F3448" t="s">
        <v>900</v>
      </c>
      <c r="G3448" t="s">
        <v>901</v>
      </c>
      <c r="H3448" t="s">
        <v>54</v>
      </c>
      <c r="I3448" t="s">
        <v>902</v>
      </c>
      <c r="J3448" t="s">
        <v>1736</v>
      </c>
      <c r="K3448" t="s">
        <v>899</v>
      </c>
      <c r="L3448" t="s">
        <v>6828</v>
      </c>
      <c r="M3448" t="s">
        <v>3133</v>
      </c>
      <c r="N3448" t="s">
        <v>10</v>
      </c>
      <c r="O3448" t="s">
        <v>54</v>
      </c>
      <c r="P3448" t="s">
        <v>946</v>
      </c>
      <c r="Q3448" t="s">
        <v>2663</v>
      </c>
      <c r="R3448" t="s">
        <v>898</v>
      </c>
    </row>
    <row r="3449" spans="1:18" x14ac:dyDescent="0.25">
      <c r="A3449" s="28" t="str">
        <f t="shared" si="53"/>
        <v>00378522Kentucky Dept of Education300 Sower Blvd 5th FlFrankfortKY40601</v>
      </c>
      <c r="B3449" s="29" t="s">
        <v>8225</v>
      </c>
      <c r="C3449" t="s">
        <v>3215</v>
      </c>
      <c r="D3449" t="s">
        <v>3553</v>
      </c>
      <c r="E3449" t="s">
        <v>1736</v>
      </c>
      <c r="F3449" t="s">
        <v>3133</v>
      </c>
      <c r="G3449" t="s">
        <v>10</v>
      </c>
      <c r="H3449" t="s">
        <v>54</v>
      </c>
      <c r="I3449" t="s">
        <v>946</v>
      </c>
      <c r="J3449" t="s">
        <v>1736</v>
      </c>
      <c r="K3449" t="s">
        <v>1736</v>
      </c>
      <c r="L3449" t="s">
        <v>6828</v>
      </c>
      <c r="M3449" t="s">
        <v>3133</v>
      </c>
      <c r="N3449" t="s">
        <v>10</v>
      </c>
      <c r="O3449" t="s">
        <v>54</v>
      </c>
      <c r="P3449" t="s">
        <v>946</v>
      </c>
      <c r="Q3449" t="s">
        <v>2663</v>
      </c>
      <c r="R3449" t="s">
        <v>1735</v>
      </c>
    </row>
    <row r="3450" spans="1:18" x14ac:dyDescent="0.25">
      <c r="A3450" s="28" t="str">
        <f t="shared" si="53"/>
        <v>XKY00003Academic Services Department212 Levassor PlaceCovingtonKY40601</v>
      </c>
      <c r="B3450" s="29" t="s">
        <v>8225</v>
      </c>
      <c r="C3450" t="s">
        <v>3215</v>
      </c>
      <c r="D3450" t="s">
        <v>6904</v>
      </c>
      <c r="E3450" t="s">
        <v>1736</v>
      </c>
      <c r="F3450" t="s">
        <v>3227</v>
      </c>
      <c r="G3450" t="s">
        <v>614</v>
      </c>
      <c r="H3450" t="s">
        <v>54</v>
      </c>
      <c r="I3450" t="s">
        <v>946</v>
      </c>
      <c r="J3450" t="s">
        <v>1736</v>
      </c>
      <c r="K3450" t="s">
        <v>3226</v>
      </c>
      <c r="L3450" t="s">
        <v>6828</v>
      </c>
      <c r="M3450" t="s">
        <v>3133</v>
      </c>
      <c r="N3450" t="s">
        <v>10</v>
      </c>
      <c r="O3450" t="s">
        <v>54</v>
      </c>
      <c r="P3450" t="s">
        <v>946</v>
      </c>
      <c r="Q3450" t="s">
        <v>2663</v>
      </c>
      <c r="R3450" t="s">
        <v>3228</v>
      </c>
    </row>
    <row r="3451" spans="1:18" x14ac:dyDescent="0.25">
      <c r="A3451" s="28" t="str">
        <f t="shared" si="53"/>
        <v>00391603Beattyville Elementary School144 Highway 11 NBeattyvilleKY41311</v>
      </c>
      <c r="B3451" s="29" t="s">
        <v>8225</v>
      </c>
      <c r="C3451" t="s">
        <v>3215</v>
      </c>
      <c r="D3451" t="s">
        <v>6905</v>
      </c>
      <c r="E3451" t="s">
        <v>1736</v>
      </c>
      <c r="F3451" t="s">
        <v>3248</v>
      </c>
      <c r="G3451" t="s">
        <v>1860</v>
      </c>
      <c r="H3451" t="s">
        <v>54</v>
      </c>
      <c r="I3451" t="s">
        <v>1861</v>
      </c>
      <c r="J3451" t="s">
        <v>1736</v>
      </c>
      <c r="K3451" t="s">
        <v>3247</v>
      </c>
      <c r="L3451" t="s">
        <v>6828</v>
      </c>
      <c r="M3451" t="s">
        <v>3133</v>
      </c>
      <c r="N3451" t="s">
        <v>10</v>
      </c>
      <c r="O3451" t="s">
        <v>54</v>
      </c>
      <c r="P3451" t="s">
        <v>946</v>
      </c>
      <c r="Q3451" t="s">
        <v>2663</v>
      </c>
      <c r="R3451" t="s">
        <v>3250</v>
      </c>
    </row>
    <row r="3452" spans="1:18" x14ac:dyDescent="0.25">
      <c r="A3452" s="28" t="str">
        <f t="shared" ref="A3452:A3515" si="54">R3452&amp;K3452&amp;F3452&amp;G3452&amp;H3452&amp;I3452</f>
        <v>00381505Belmont Elementary School814 Belmont StHopkinsvilleKY42240</v>
      </c>
      <c r="B3452" s="29" t="s">
        <v>8225</v>
      </c>
      <c r="C3452" t="s">
        <v>3215</v>
      </c>
      <c r="D3452" t="s">
        <v>6906</v>
      </c>
      <c r="E3452" t="s">
        <v>1736</v>
      </c>
      <c r="F3452" t="s">
        <v>3262</v>
      </c>
      <c r="G3452" t="s">
        <v>522</v>
      </c>
      <c r="H3452" t="s">
        <v>54</v>
      </c>
      <c r="I3452" t="s">
        <v>523</v>
      </c>
      <c r="J3452" t="s">
        <v>1736</v>
      </c>
      <c r="K3452" t="s">
        <v>3261</v>
      </c>
      <c r="L3452" t="s">
        <v>6828</v>
      </c>
      <c r="M3452" t="s">
        <v>3133</v>
      </c>
      <c r="N3452" t="s">
        <v>10</v>
      </c>
      <c r="O3452" t="s">
        <v>54</v>
      </c>
      <c r="P3452" t="s">
        <v>946</v>
      </c>
      <c r="Q3452" t="s">
        <v>2663</v>
      </c>
      <c r="R3452" t="s">
        <v>8212</v>
      </c>
    </row>
    <row r="3453" spans="1:18" x14ac:dyDescent="0.25">
      <c r="A3453" s="28" t="str">
        <f t="shared" si="54"/>
        <v>XKY00013Big Creek Elementary47 Big Creek RdAvawamKY41713</v>
      </c>
      <c r="B3453" s="29" t="s">
        <v>8225</v>
      </c>
      <c r="C3453" t="s">
        <v>3215</v>
      </c>
      <c r="D3453" t="s">
        <v>6907</v>
      </c>
      <c r="E3453" t="s">
        <v>1736</v>
      </c>
      <c r="F3453" t="s">
        <v>3273</v>
      </c>
      <c r="G3453" t="s">
        <v>3274</v>
      </c>
      <c r="H3453" t="s">
        <v>54</v>
      </c>
      <c r="I3453" t="s">
        <v>3271</v>
      </c>
      <c r="J3453" t="s">
        <v>1736</v>
      </c>
      <c r="K3453" t="s">
        <v>3272</v>
      </c>
      <c r="L3453" t="s">
        <v>6828</v>
      </c>
      <c r="M3453" t="s">
        <v>3133</v>
      </c>
      <c r="N3453" t="s">
        <v>10</v>
      </c>
      <c r="O3453" t="s">
        <v>54</v>
      </c>
      <c r="P3453" t="s">
        <v>946</v>
      </c>
      <c r="Q3453" t="s">
        <v>2663</v>
      </c>
      <c r="R3453" t="s">
        <v>3275</v>
      </c>
    </row>
    <row r="3454" spans="1:18" x14ac:dyDescent="0.25">
      <c r="A3454" s="28" t="str">
        <f t="shared" si="54"/>
        <v>XKY00019Carter City Elementary (Clsd 2013)12954 St Hwy 2Olive HillKY41164</v>
      </c>
      <c r="B3454" s="29" t="s">
        <v>8225</v>
      </c>
      <c r="C3454" t="s">
        <v>3215</v>
      </c>
      <c r="D3454" t="s">
        <v>6908</v>
      </c>
      <c r="E3454" t="s">
        <v>1736</v>
      </c>
      <c r="F3454" t="s">
        <v>3350</v>
      </c>
      <c r="G3454" t="s">
        <v>482</v>
      </c>
      <c r="H3454" t="s">
        <v>54</v>
      </c>
      <c r="I3454" t="s">
        <v>483</v>
      </c>
      <c r="J3454" t="s">
        <v>1736</v>
      </c>
      <c r="K3454" t="s">
        <v>3349</v>
      </c>
      <c r="L3454" t="s">
        <v>6828</v>
      </c>
      <c r="M3454" t="s">
        <v>3133</v>
      </c>
      <c r="N3454" t="s">
        <v>10</v>
      </c>
      <c r="O3454" t="s">
        <v>54</v>
      </c>
      <c r="P3454" t="s">
        <v>946</v>
      </c>
      <c r="Q3454" t="s">
        <v>2663</v>
      </c>
      <c r="R3454" t="s">
        <v>3351</v>
      </c>
    </row>
    <row r="3455" spans="1:18" x14ac:dyDescent="0.25">
      <c r="A3455" s="28" t="str">
        <f t="shared" si="54"/>
        <v>XKY00020Central Elementary School330 Mount Sterling RdWinchesterKY40391</v>
      </c>
      <c r="B3455" s="29" t="s">
        <v>8225</v>
      </c>
      <c r="C3455" t="s">
        <v>3215</v>
      </c>
      <c r="D3455" t="s">
        <v>6909</v>
      </c>
      <c r="E3455" t="s">
        <v>1736</v>
      </c>
      <c r="F3455" t="s">
        <v>3364</v>
      </c>
      <c r="G3455" t="s">
        <v>550</v>
      </c>
      <c r="H3455" t="s">
        <v>54</v>
      </c>
      <c r="I3455" t="s">
        <v>551</v>
      </c>
      <c r="J3455" t="s">
        <v>1736</v>
      </c>
      <c r="K3455" t="s">
        <v>1056</v>
      </c>
      <c r="L3455" t="s">
        <v>6828</v>
      </c>
      <c r="M3455" t="s">
        <v>3133</v>
      </c>
      <c r="N3455" t="s">
        <v>10</v>
      </c>
      <c r="O3455" t="s">
        <v>54</v>
      </c>
      <c r="P3455" t="s">
        <v>946</v>
      </c>
      <c r="Q3455" t="s">
        <v>2663</v>
      </c>
      <c r="R3455" t="s">
        <v>3366</v>
      </c>
    </row>
    <row r="3456" spans="1:18" x14ac:dyDescent="0.25">
      <c r="A3456" s="28" t="str">
        <f t="shared" si="54"/>
        <v>XKY00030Cuba Elementary School92 Cuba School RdMayfieldKY42066</v>
      </c>
      <c r="B3456" s="29" t="s">
        <v>8225</v>
      </c>
      <c r="C3456" t="s">
        <v>3215</v>
      </c>
      <c r="D3456" t="s">
        <v>6910</v>
      </c>
      <c r="E3456" t="s">
        <v>1736</v>
      </c>
      <c r="F3456" t="s">
        <v>3409</v>
      </c>
      <c r="G3456" t="s">
        <v>1058</v>
      </c>
      <c r="H3456" t="s">
        <v>54</v>
      </c>
      <c r="I3456" t="s">
        <v>1059</v>
      </c>
      <c r="J3456" t="s">
        <v>1736</v>
      </c>
      <c r="K3456" t="s">
        <v>3408</v>
      </c>
      <c r="L3456" t="s">
        <v>6828</v>
      </c>
      <c r="M3456" t="s">
        <v>3133</v>
      </c>
      <c r="N3456" t="s">
        <v>10</v>
      </c>
      <c r="O3456" t="s">
        <v>54</v>
      </c>
      <c r="P3456" t="s">
        <v>946</v>
      </c>
      <c r="Q3456" t="s">
        <v>2663</v>
      </c>
      <c r="R3456" t="s">
        <v>3410</v>
      </c>
    </row>
    <row r="3457" spans="1:18" x14ac:dyDescent="0.25">
      <c r="A3457" s="28" t="str">
        <f t="shared" si="54"/>
        <v>XKY00037Fanny Bush Elementary School250 North Main StreetWinchesterKY40391</v>
      </c>
      <c r="B3457" s="29" t="s">
        <v>8225</v>
      </c>
      <c r="C3457" t="s">
        <v>3215</v>
      </c>
      <c r="D3457" t="s">
        <v>6911</v>
      </c>
      <c r="E3457" t="s">
        <v>1736</v>
      </c>
      <c r="F3457" t="s">
        <v>3463</v>
      </c>
      <c r="G3457" t="s">
        <v>550</v>
      </c>
      <c r="H3457" t="s">
        <v>54</v>
      </c>
      <c r="I3457" t="s">
        <v>551</v>
      </c>
      <c r="J3457" t="s">
        <v>1736</v>
      </c>
      <c r="K3457" t="s">
        <v>3462</v>
      </c>
      <c r="L3457" t="s">
        <v>6828</v>
      </c>
      <c r="M3457" t="s">
        <v>3133</v>
      </c>
      <c r="N3457" t="s">
        <v>10</v>
      </c>
      <c r="O3457" t="s">
        <v>54</v>
      </c>
      <c r="P3457" t="s">
        <v>946</v>
      </c>
      <c r="Q3457" t="s">
        <v>2663</v>
      </c>
      <c r="R3457" t="s">
        <v>3464</v>
      </c>
    </row>
    <row r="3458" spans="1:18" x14ac:dyDescent="0.25">
      <c r="A3458" s="28" t="str">
        <f t="shared" si="54"/>
        <v>XKY00038Farley Elementary School1250 Husbands RdPaducahKY42003</v>
      </c>
      <c r="B3458" s="29" t="s">
        <v>8225</v>
      </c>
      <c r="C3458" t="s">
        <v>3215</v>
      </c>
      <c r="D3458" t="s">
        <v>6912</v>
      </c>
      <c r="E3458" t="s">
        <v>1736</v>
      </c>
      <c r="F3458" t="s">
        <v>3466</v>
      </c>
      <c r="G3458" t="s">
        <v>2089</v>
      </c>
      <c r="H3458" t="s">
        <v>54</v>
      </c>
      <c r="I3458" t="s">
        <v>2099</v>
      </c>
      <c r="J3458" t="s">
        <v>1736</v>
      </c>
      <c r="K3458" t="s">
        <v>3465</v>
      </c>
      <c r="L3458" t="s">
        <v>6828</v>
      </c>
      <c r="M3458" t="s">
        <v>3133</v>
      </c>
      <c r="N3458" t="s">
        <v>10</v>
      </c>
      <c r="O3458" t="s">
        <v>54</v>
      </c>
      <c r="P3458" t="s">
        <v>946</v>
      </c>
      <c r="Q3458" t="s">
        <v>2663</v>
      </c>
      <c r="R3458" t="s">
        <v>3467</v>
      </c>
    </row>
    <row r="3459" spans="1:18" x14ac:dyDescent="0.25">
      <c r="A3459" s="28" t="str">
        <f t="shared" si="54"/>
        <v>XKY00041Hannah McClure Elementary School30 Beckner StWinchesterKY40391</v>
      </c>
      <c r="B3459" s="29" t="s">
        <v>8225</v>
      </c>
      <c r="C3459" t="s">
        <v>3215</v>
      </c>
      <c r="D3459" t="s">
        <v>6913</v>
      </c>
      <c r="E3459" t="s">
        <v>1736</v>
      </c>
      <c r="F3459" t="s">
        <v>3500</v>
      </c>
      <c r="G3459" t="s">
        <v>550</v>
      </c>
      <c r="H3459" t="s">
        <v>54</v>
      </c>
      <c r="I3459" t="s">
        <v>551</v>
      </c>
      <c r="J3459" t="s">
        <v>1736</v>
      </c>
      <c r="K3459" t="s">
        <v>3499</v>
      </c>
      <c r="L3459" t="s">
        <v>6828</v>
      </c>
      <c r="M3459" t="s">
        <v>3133</v>
      </c>
      <c r="N3459" t="s">
        <v>10</v>
      </c>
      <c r="O3459" t="s">
        <v>54</v>
      </c>
      <c r="P3459" t="s">
        <v>946</v>
      </c>
      <c r="Q3459" t="s">
        <v>2663</v>
      </c>
      <c r="R3459" t="s">
        <v>3501</v>
      </c>
    </row>
    <row r="3460" spans="1:18" x14ac:dyDescent="0.25">
      <c r="A3460" s="28" t="str">
        <f t="shared" si="54"/>
        <v>XKY00043Holiday Elementary School3910 Nassau CircleHopkinsvilleKY42240</v>
      </c>
      <c r="B3460" s="29" t="s">
        <v>8225</v>
      </c>
      <c r="C3460" t="s">
        <v>3215</v>
      </c>
      <c r="D3460" t="s">
        <v>6914</v>
      </c>
      <c r="E3460" t="s">
        <v>1736</v>
      </c>
      <c r="F3460" t="s">
        <v>3518</v>
      </c>
      <c r="G3460" t="s">
        <v>522</v>
      </c>
      <c r="H3460" t="s">
        <v>54</v>
      </c>
      <c r="I3460" t="s">
        <v>523</v>
      </c>
      <c r="J3460" t="s">
        <v>1736</v>
      </c>
      <c r="K3460" t="s">
        <v>3517</v>
      </c>
      <c r="L3460" t="s">
        <v>6828</v>
      </c>
      <c r="M3460" t="s">
        <v>3133</v>
      </c>
      <c r="N3460" t="s">
        <v>10</v>
      </c>
      <c r="O3460" t="s">
        <v>54</v>
      </c>
      <c r="P3460" t="s">
        <v>946</v>
      </c>
      <c r="Q3460" t="s">
        <v>2663</v>
      </c>
      <c r="R3460" t="s">
        <v>3519</v>
      </c>
    </row>
    <row r="3461" spans="1:18" x14ac:dyDescent="0.25">
      <c r="A3461" s="28" t="str">
        <f t="shared" si="54"/>
        <v>00381593Lacy Elementary School12015 Greenville RdHopkinsvilleKY42240</v>
      </c>
      <c r="B3461" s="29" t="s">
        <v>8225</v>
      </c>
      <c r="C3461" t="s">
        <v>3215</v>
      </c>
      <c r="D3461" t="s">
        <v>6915</v>
      </c>
      <c r="E3461" t="s">
        <v>1736</v>
      </c>
      <c r="F3461" t="s">
        <v>3569</v>
      </c>
      <c r="G3461" t="s">
        <v>522</v>
      </c>
      <c r="H3461" t="s">
        <v>54</v>
      </c>
      <c r="I3461" t="s">
        <v>523</v>
      </c>
      <c r="J3461" t="s">
        <v>1736</v>
      </c>
      <c r="K3461" t="s">
        <v>5881</v>
      </c>
      <c r="L3461" t="s">
        <v>6828</v>
      </c>
      <c r="M3461" t="s">
        <v>3133</v>
      </c>
      <c r="N3461" t="s">
        <v>10</v>
      </c>
      <c r="O3461" t="s">
        <v>54</v>
      </c>
      <c r="P3461" t="s">
        <v>946</v>
      </c>
      <c r="Q3461" t="s">
        <v>2663</v>
      </c>
      <c r="R3461" t="s">
        <v>8211</v>
      </c>
    </row>
    <row r="3462" spans="1:18" x14ac:dyDescent="0.25">
      <c r="A3462" s="28" t="str">
        <f t="shared" si="54"/>
        <v>XKY00049Liberty Elementary School8120 W Hwy 42GoshenKY40026</v>
      </c>
      <c r="B3462" s="29" t="s">
        <v>8225</v>
      </c>
      <c r="C3462" t="s">
        <v>3215</v>
      </c>
      <c r="D3462" t="s">
        <v>6916</v>
      </c>
      <c r="E3462" t="s">
        <v>1736</v>
      </c>
      <c r="F3462" t="s">
        <v>3590</v>
      </c>
      <c r="G3462" t="s">
        <v>12</v>
      </c>
      <c r="H3462" t="s">
        <v>54</v>
      </c>
      <c r="I3462" t="s">
        <v>2344</v>
      </c>
      <c r="J3462" t="s">
        <v>1736</v>
      </c>
      <c r="K3462" t="s">
        <v>6</v>
      </c>
      <c r="L3462" t="s">
        <v>6828</v>
      </c>
      <c r="M3462" t="s">
        <v>3133</v>
      </c>
      <c r="N3462" t="s">
        <v>10</v>
      </c>
      <c r="O3462" t="s">
        <v>54</v>
      </c>
      <c r="P3462" t="s">
        <v>946</v>
      </c>
      <c r="Q3462" t="s">
        <v>2663</v>
      </c>
      <c r="R3462" t="s">
        <v>3591</v>
      </c>
    </row>
    <row r="3463" spans="1:18" x14ac:dyDescent="0.25">
      <c r="A3463" s="28" t="str">
        <f t="shared" si="54"/>
        <v>XKY00052London Elementary School539 Hitchins AveOlive HillKY41164</v>
      </c>
      <c r="B3463" s="29" t="s">
        <v>8225</v>
      </c>
      <c r="C3463" t="s">
        <v>3215</v>
      </c>
      <c r="D3463" t="s">
        <v>6917</v>
      </c>
      <c r="E3463" t="s">
        <v>1736</v>
      </c>
      <c r="F3463" t="s">
        <v>3473</v>
      </c>
      <c r="G3463" t="s">
        <v>482</v>
      </c>
      <c r="H3463" t="s">
        <v>54</v>
      </c>
      <c r="I3463" t="s">
        <v>483</v>
      </c>
      <c r="J3463" t="s">
        <v>1736</v>
      </c>
      <c r="K3463" t="s">
        <v>1832</v>
      </c>
      <c r="L3463" t="s">
        <v>6828</v>
      </c>
      <c r="M3463" t="s">
        <v>3133</v>
      </c>
      <c r="N3463" t="s">
        <v>10</v>
      </c>
      <c r="O3463" t="s">
        <v>54</v>
      </c>
      <c r="P3463" t="s">
        <v>946</v>
      </c>
      <c r="Q3463" t="s">
        <v>2663</v>
      </c>
      <c r="R3463" t="s">
        <v>3474</v>
      </c>
    </row>
    <row r="3464" spans="1:18" x14ac:dyDescent="0.25">
      <c r="A3464" s="28" t="str">
        <f t="shared" si="54"/>
        <v>XKY00055Majestic Elementary51765 Hwy 194 EMajesticKY41547</v>
      </c>
      <c r="B3464" s="29" t="s">
        <v>8225</v>
      </c>
      <c r="C3464" t="s">
        <v>3215</v>
      </c>
      <c r="D3464" t="s">
        <v>6918</v>
      </c>
      <c r="E3464" t="s">
        <v>1736</v>
      </c>
      <c r="F3464" t="s">
        <v>3608</v>
      </c>
      <c r="G3464" t="s">
        <v>3609</v>
      </c>
      <c r="H3464" t="s">
        <v>54</v>
      </c>
      <c r="I3464" t="s">
        <v>3606</v>
      </c>
      <c r="J3464" t="s">
        <v>1736</v>
      </c>
      <c r="K3464" t="s">
        <v>3607</v>
      </c>
      <c r="L3464" t="s">
        <v>6828</v>
      </c>
      <c r="M3464" t="s">
        <v>3133</v>
      </c>
      <c r="N3464" t="s">
        <v>10</v>
      </c>
      <c r="O3464" t="s">
        <v>54</v>
      </c>
      <c r="P3464" t="s">
        <v>946</v>
      </c>
      <c r="Q3464" t="s">
        <v>2663</v>
      </c>
      <c r="R3464" t="s">
        <v>3610</v>
      </c>
    </row>
    <row r="3465" spans="1:18" x14ac:dyDescent="0.25">
      <c r="A3465" s="28" t="str">
        <f t="shared" si="54"/>
        <v>XKY00076Pilot View Elementary School7501 Iron Works Rd Rte 15WinchesterKY40391</v>
      </c>
      <c r="B3465" s="29" t="s">
        <v>8225</v>
      </c>
      <c r="C3465" t="s">
        <v>3215</v>
      </c>
      <c r="D3465" t="s">
        <v>6919</v>
      </c>
      <c r="E3465" t="s">
        <v>1736</v>
      </c>
      <c r="F3465" t="s">
        <v>3697</v>
      </c>
      <c r="G3465" t="s">
        <v>550</v>
      </c>
      <c r="H3465" t="s">
        <v>54</v>
      </c>
      <c r="I3465" t="s">
        <v>551</v>
      </c>
      <c r="J3465" t="s">
        <v>1736</v>
      </c>
      <c r="K3465" t="s">
        <v>3696</v>
      </c>
      <c r="L3465" t="s">
        <v>6828</v>
      </c>
      <c r="M3465" t="s">
        <v>3133</v>
      </c>
      <c r="N3465" t="s">
        <v>10</v>
      </c>
      <c r="O3465" t="s">
        <v>54</v>
      </c>
      <c r="P3465" t="s">
        <v>946</v>
      </c>
      <c r="Q3465" t="s">
        <v>2663</v>
      </c>
      <c r="R3465" t="s">
        <v>3698</v>
      </c>
    </row>
    <row r="3466" spans="1:18" x14ac:dyDescent="0.25">
      <c r="A3466" s="28" t="str">
        <f t="shared" si="54"/>
        <v>XKY00080Providence Elementary School7076 Old BoonesboroWinchesterKY40391</v>
      </c>
      <c r="B3466" s="29" t="s">
        <v>8225</v>
      </c>
      <c r="C3466" t="s">
        <v>3215</v>
      </c>
      <c r="D3466" t="s">
        <v>6920</v>
      </c>
      <c r="E3466" t="s">
        <v>1736</v>
      </c>
      <c r="F3466" t="s">
        <v>3706</v>
      </c>
      <c r="G3466" t="s">
        <v>550</v>
      </c>
      <c r="H3466" t="s">
        <v>54</v>
      </c>
      <c r="I3466" t="s">
        <v>551</v>
      </c>
      <c r="J3466" t="s">
        <v>1736</v>
      </c>
      <c r="K3466" t="s">
        <v>2819</v>
      </c>
      <c r="L3466" t="s">
        <v>6828</v>
      </c>
      <c r="M3466" t="s">
        <v>3133</v>
      </c>
      <c r="N3466" t="s">
        <v>10</v>
      </c>
      <c r="O3466" t="s">
        <v>54</v>
      </c>
      <c r="P3466" t="s">
        <v>946</v>
      </c>
      <c r="Q3466" t="s">
        <v>2663</v>
      </c>
      <c r="R3466" t="s">
        <v>3707</v>
      </c>
    </row>
    <row r="3467" spans="1:18" x14ac:dyDescent="0.25">
      <c r="A3467" s="28" t="str">
        <f t="shared" si="54"/>
        <v>XKY00083Rousseau Elementary School13462 Hwy 30 EastRousseauKY41366</v>
      </c>
      <c r="B3467" s="29" t="s">
        <v>8225</v>
      </c>
      <c r="C3467" t="s">
        <v>3215</v>
      </c>
      <c r="D3467" t="s">
        <v>6921</v>
      </c>
      <c r="E3467" t="s">
        <v>1736</v>
      </c>
      <c r="F3467" t="s">
        <v>3723</v>
      </c>
      <c r="G3467" t="s">
        <v>3724</v>
      </c>
      <c r="H3467" t="s">
        <v>54</v>
      </c>
      <c r="I3467" t="s">
        <v>3721</v>
      </c>
      <c r="J3467" t="s">
        <v>1736</v>
      </c>
      <c r="K3467" t="s">
        <v>3722</v>
      </c>
      <c r="L3467" t="s">
        <v>6828</v>
      </c>
      <c r="M3467" t="s">
        <v>3133</v>
      </c>
      <c r="N3467" t="s">
        <v>10</v>
      </c>
      <c r="O3467" t="s">
        <v>54</v>
      </c>
      <c r="P3467" t="s">
        <v>946</v>
      </c>
      <c r="Q3467" t="s">
        <v>2663</v>
      </c>
      <c r="R3467" t="s">
        <v>3725</v>
      </c>
    </row>
    <row r="3468" spans="1:18" x14ac:dyDescent="0.25">
      <c r="A3468" s="28" t="str">
        <f t="shared" si="54"/>
        <v>XKY00090St Joseph Children's Home2823 Frankfort AveLouisvilleKY40206</v>
      </c>
      <c r="B3468" s="29" t="s">
        <v>8225</v>
      </c>
      <c r="C3468" t="s">
        <v>3215</v>
      </c>
      <c r="D3468" t="s">
        <v>6922</v>
      </c>
      <c r="E3468" t="s">
        <v>1736</v>
      </c>
      <c r="F3468" t="s">
        <v>3778</v>
      </c>
      <c r="G3468" t="s">
        <v>382</v>
      </c>
      <c r="H3468" t="s">
        <v>54</v>
      </c>
      <c r="I3468" t="s">
        <v>1402</v>
      </c>
      <c r="J3468" t="s">
        <v>1736</v>
      </c>
      <c r="K3468" t="s">
        <v>3777</v>
      </c>
      <c r="L3468" t="s">
        <v>6828</v>
      </c>
      <c r="M3468" t="s">
        <v>3133</v>
      </c>
      <c r="N3468" t="s">
        <v>10</v>
      </c>
      <c r="O3468" t="s">
        <v>54</v>
      </c>
      <c r="P3468" t="s">
        <v>946</v>
      </c>
      <c r="Q3468" t="s">
        <v>2663</v>
      </c>
      <c r="R3468" t="s">
        <v>3779</v>
      </c>
    </row>
    <row r="3469" spans="1:18" x14ac:dyDescent="0.25">
      <c r="A3469" s="28" t="str">
        <f t="shared" si="54"/>
        <v>XKY00093Trapp Elementary School11400 Irvine RdWinchesterKY40391</v>
      </c>
      <c r="B3469" s="29" t="s">
        <v>8225</v>
      </c>
      <c r="C3469" t="s">
        <v>3215</v>
      </c>
      <c r="D3469" t="s">
        <v>6923</v>
      </c>
      <c r="E3469" t="s">
        <v>1736</v>
      </c>
      <c r="F3469" t="s">
        <v>3801</v>
      </c>
      <c r="G3469" t="s">
        <v>550</v>
      </c>
      <c r="H3469" t="s">
        <v>54</v>
      </c>
      <c r="I3469" t="s">
        <v>551</v>
      </c>
      <c r="J3469" t="s">
        <v>1736</v>
      </c>
      <c r="K3469" t="s">
        <v>3800</v>
      </c>
      <c r="L3469" t="s">
        <v>6828</v>
      </c>
      <c r="M3469" t="s">
        <v>3133</v>
      </c>
      <c r="N3469" t="s">
        <v>10</v>
      </c>
      <c r="O3469" t="s">
        <v>54</v>
      </c>
      <c r="P3469" t="s">
        <v>946</v>
      </c>
      <c r="Q3469" t="s">
        <v>2663</v>
      </c>
      <c r="R3469" t="s">
        <v>3802</v>
      </c>
    </row>
    <row r="3470" spans="1:18" x14ac:dyDescent="0.25">
      <c r="A3470" s="28" t="str">
        <f t="shared" si="54"/>
        <v>XKY00094Union Chapel ES1085 Hwy 1058JamestownKY42629</v>
      </c>
      <c r="B3470" s="29" t="s">
        <v>8225</v>
      </c>
      <c r="C3470" t="s">
        <v>3215</v>
      </c>
      <c r="D3470" t="s">
        <v>6924</v>
      </c>
      <c r="E3470" t="s">
        <v>1736</v>
      </c>
      <c r="F3470" t="s">
        <v>3813</v>
      </c>
      <c r="G3470" t="s">
        <v>2582</v>
      </c>
      <c r="H3470" t="s">
        <v>54</v>
      </c>
      <c r="I3470" t="s">
        <v>2583</v>
      </c>
      <c r="J3470" t="s">
        <v>1736</v>
      </c>
      <c r="K3470" t="s">
        <v>6925</v>
      </c>
      <c r="L3470" t="s">
        <v>6828</v>
      </c>
      <c r="M3470" t="s">
        <v>3133</v>
      </c>
      <c r="N3470" t="s">
        <v>10</v>
      </c>
      <c r="O3470" t="s">
        <v>54</v>
      </c>
      <c r="P3470" t="s">
        <v>946</v>
      </c>
      <c r="Q3470" t="s">
        <v>2663</v>
      </c>
      <c r="R3470" t="s">
        <v>3814</v>
      </c>
    </row>
    <row r="3471" spans="1:18" x14ac:dyDescent="0.25">
      <c r="A3471" s="28" t="str">
        <f t="shared" si="54"/>
        <v>XKY00104West Liberty Elementary208 University DrWest LibertyKY41472</v>
      </c>
      <c r="B3471" s="29" t="s">
        <v>8225</v>
      </c>
      <c r="C3471" t="s">
        <v>3215</v>
      </c>
      <c r="D3471" t="s">
        <v>6926</v>
      </c>
      <c r="E3471" t="s">
        <v>1736</v>
      </c>
      <c r="F3471" t="s">
        <v>3821</v>
      </c>
      <c r="G3471" t="s">
        <v>2212</v>
      </c>
      <c r="H3471" t="s">
        <v>54</v>
      </c>
      <c r="I3471" t="s">
        <v>2213</v>
      </c>
      <c r="J3471" t="s">
        <v>1736</v>
      </c>
      <c r="K3471" t="s">
        <v>3820</v>
      </c>
      <c r="L3471" t="s">
        <v>6828</v>
      </c>
      <c r="M3471" t="s">
        <v>3133</v>
      </c>
      <c r="N3471" t="s">
        <v>10</v>
      </c>
      <c r="O3471" t="s">
        <v>54</v>
      </c>
      <c r="P3471" t="s">
        <v>946</v>
      </c>
      <c r="Q3471" t="s">
        <v>2663</v>
      </c>
      <c r="R3471" t="s">
        <v>3822</v>
      </c>
    </row>
    <row r="3472" spans="1:18" x14ac:dyDescent="0.25">
      <c r="A3472" s="28" t="str">
        <f t="shared" si="54"/>
        <v>00380252Sebastian ES244 L B J RdJacksonKY41339</v>
      </c>
      <c r="B3472" s="29" t="s">
        <v>8225</v>
      </c>
      <c r="C3472" t="s">
        <v>3215</v>
      </c>
      <c r="D3472" t="s">
        <v>6927</v>
      </c>
      <c r="E3472" t="s">
        <v>1736</v>
      </c>
      <c r="F3472" t="s">
        <v>4136</v>
      </c>
      <c r="G3472" t="s">
        <v>329</v>
      </c>
      <c r="H3472" t="s">
        <v>54</v>
      </c>
      <c r="I3472" t="s">
        <v>330</v>
      </c>
      <c r="J3472" t="s">
        <v>1736</v>
      </c>
      <c r="K3472" t="s">
        <v>4135</v>
      </c>
      <c r="L3472" t="s">
        <v>6828</v>
      </c>
      <c r="M3472" t="s">
        <v>3133</v>
      </c>
      <c r="N3472" t="s">
        <v>10</v>
      </c>
      <c r="O3472" t="s">
        <v>54</v>
      </c>
      <c r="P3472" t="s">
        <v>946</v>
      </c>
      <c r="Q3472" t="s">
        <v>2663</v>
      </c>
      <c r="R3472" t="s">
        <v>328</v>
      </c>
    </row>
    <row r="3473" spans="1:18" x14ac:dyDescent="0.25">
      <c r="A3473" s="28" t="str">
        <f t="shared" si="54"/>
        <v>00391067Dewitt Elementary School139 Kentucky 718Flat LickKY40935</v>
      </c>
      <c r="B3473" s="29" t="s">
        <v>8225</v>
      </c>
      <c r="C3473" t="s">
        <v>3215</v>
      </c>
      <c r="D3473" t="s">
        <v>6928</v>
      </c>
      <c r="E3473" t="s">
        <v>1736</v>
      </c>
      <c r="F3473" t="s">
        <v>4613</v>
      </c>
      <c r="G3473" t="s">
        <v>1775</v>
      </c>
      <c r="H3473" t="s">
        <v>54</v>
      </c>
      <c r="I3473" t="s">
        <v>1776</v>
      </c>
      <c r="J3473" t="s">
        <v>1736</v>
      </c>
      <c r="K3473" t="s">
        <v>1774</v>
      </c>
      <c r="L3473" t="s">
        <v>6828</v>
      </c>
      <c r="M3473" t="s">
        <v>3133</v>
      </c>
      <c r="N3473" t="s">
        <v>10</v>
      </c>
      <c r="O3473" t="s">
        <v>54</v>
      </c>
      <c r="P3473" t="s">
        <v>946</v>
      </c>
      <c r="Q3473" t="s">
        <v>2663</v>
      </c>
      <c r="R3473" t="s">
        <v>1773</v>
      </c>
    </row>
    <row r="3474" spans="1:18" x14ac:dyDescent="0.25">
      <c r="A3474" s="28" t="str">
        <f t="shared" si="54"/>
        <v>00385422James A Cawood Elem School279 Ball Park RdHarlanKY40831</v>
      </c>
      <c r="B3474" s="29" t="s">
        <v>8225</v>
      </c>
      <c r="C3474" t="s">
        <v>3215</v>
      </c>
      <c r="D3474" t="s">
        <v>6929</v>
      </c>
      <c r="E3474" t="s">
        <v>1736</v>
      </c>
      <c r="F3474" t="s">
        <v>1198</v>
      </c>
      <c r="G3474" t="s">
        <v>1199</v>
      </c>
      <c r="H3474" t="s">
        <v>54</v>
      </c>
      <c r="I3474" t="s">
        <v>1200</v>
      </c>
      <c r="J3474" t="s">
        <v>1736</v>
      </c>
      <c r="K3474" t="s">
        <v>1197</v>
      </c>
      <c r="L3474" t="s">
        <v>6828</v>
      </c>
      <c r="M3474" t="s">
        <v>3133</v>
      </c>
      <c r="N3474" t="s">
        <v>10</v>
      </c>
      <c r="O3474" t="s">
        <v>54</v>
      </c>
      <c r="P3474" t="s">
        <v>946</v>
      </c>
      <c r="Q3474" t="s">
        <v>2663</v>
      </c>
      <c r="R3474" t="s">
        <v>1196</v>
      </c>
    </row>
    <row r="3475" spans="1:18" x14ac:dyDescent="0.25">
      <c r="A3475" s="28" t="str">
        <f t="shared" si="54"/>
        <v>00385422James A Cawood Elem School279 Ball Park RdHarlanKY40831</v>
      </c>
      <c r="B3475" s="29" t="s">
        <v>8225</v>
      </c>
      <c r="C3475" t="s">
        <v>3215</v>
      </c>
      <c r="D3475" t="s">
        <v>6930</v>
      </c>
      <c r="E3475" t="s">
        <v>1736</v>
      </c>
      <c r="F3475" t="s">
        <v>1198</v>
      </c>
      <c r="G3475" t="s">
        <v>1199</v>
      </c>
      <c r="H3475" t="s">
        <v>54</v>
      </c>
      <c r="I3475" t="s">
        <v>1200</v>
      </c>
      <c r="J3475" t="s">
        <v>1736</v>
      </c>
      <c r="K3475" t="s">
        <v>1197</v>
      </c>
      <c r="L3475" t="s">
        <v>6828</v>
      </c>
      <c r="M3475" t="s">
        <v>3133</v>
      </c>
      <c r="N3475" t="s">
        <v>10</v>
      </c>
      <c r="O3475" t="s">
        <v>54</v>
      </c>
      <c r="P3475" t="s">
        <v>946</v>
      </c>
      <c r="Q3475" t="s">
        <v>2663</v>
      </c>
      <c r="R3475" t="s">
        <v>1196</v>
      </c>
    </row>
    <row r="3476" spans="1:18" x14ac:dyDescent="0.25">
      <c r="A3476" s="28" t="str">
        <f t="shared" si="54"/>
        <v>00378522Kentucky Dept of Education300 Sower Blvd 5th FlFrankfortKY40601</v>
      </c>
      <c r="B3476" s="29" t="s">
        <v>8225</v>
      </c>
      <c r="C3476" t="s">
        <v>3215</v>
      </c>
      <c r="D3476" t="s">
        <v>6931</v>
      </c>
      <c r="E3476" t="s">
        <v>1736</v>
      </c>
      <c r="F3476" t="s">
        <v>3133</v>
      </c>
      <c r="G3476" t="s">
        <v>10</v>
      </c>
      <c r="H3476" t="s">
        <v>54</v>
      </c>
      <c r="I3476" t="s">
        <v>946</v>
      </c>
      <c r="J3476" t="s">
        <v>1736</v>
      </c>
      <c r="K3476" t="s">
        <v>1736</v>
      </c>
      <c r="L3476" t="s">
        <v>6828</v>
      </c>
      <c r="M3476" t="s">
        <v>3133</v>
      </c>
      <c r="N3476" t="s">
        <v>10</v>
      </c>
      <c r="O3476" t="s">
        <v>54</v>
      </c>
      <c r="P3476" t="s">
        <v>946</v>
      </c>
      <c r="Q3476" t="s">
        <v>2663</v>
      </c>
      <c r="R3476" t="s">
        <v>1735</v>
      </c>
    </row>
    <row r="3477" spans="1:18" x14ac:dyDescent="0.25">
      <c r="A3477" s="28" t="str">
        <f t="shared" si="54"/>
        <v>00378522Kentucky Dept of Education300 Sower Blvd 5th FlFrankfortKY42567</v>
      </c>
      <c r="B3477" s="29" t="s">
        <v>8225</v>
      </c>
      <c r="C3477" t="s">
        <v>3215</v>
      </c>
      <c r="D3477" t="s">
        <v>6932</v>
      </c>
      <c r="E3477" t="s">
        <v>1736</v>
      </c>
      <c r="F3477" t="s">
        <v>3133</v>
      </c>
      <c r="G3477" t="s">
        <v>10</v>
      </c>
      <c r="H3477" t="s">
        <v>54</v>
      </c>
      <c r="I3477" t="s">
        <v>2512</v>
      </c>
      <c r="J3477" t="s">
        <v>1736</v>
      </c>
      <c r="K3477" t="s">
        <v>1736</v>
      </c>
      <c r="L3477" t="s">
        <v>6828</v>
      </c>
      <c r="M3477" t="s">
        <v>3133</v>
      </c>
      <c r="N3477" t="s">
        <v>10</v>
      </c>
      <c r="O3477" t="s">
        <v>54</v>
      </c>
      <c r="P3477" t="s">
        <v>946</v>
      </c>
      <c r="Q3477" t="s">
        <v>2663</v>
      </c>
      <c r="R3477" t="s">
        <v>1735</v>
      </c>
    </row>
    <row r="3478" spans="1:18" x14ac:dyDescent="0.25">
      <c r="A3478" s="28" t="str">
        <f t="shared" si="54"/>
        <v>00378962Caverna Elementary School1106 N Dixie HwyCave CityKY42127</v>
      </c>
      <c r="B3478" s="29" t="s">
        <v>8225</v>
      </c>
      <c r="C3478" t="s">
        <v>3215</v>
      </c>
      <c r="D3478" t="s">
        <v>6933</v>
      </c>
      <c r="E3478" t="s">
        <v>1736</v>
      </c>
      <c r="F3478" t="s">
        <v>510</v>
      </c>
      <c r="G3478" t="s">
        <v>511</v>
      </c>
      <c r="H3478" t="s">
        <v>54</v>
      </c>
      <c r="I3478" t="s">
        <v>512</v>
      </c>
      <c r="J3478" t="s">
        <v>1736</v>
      </c>
      <c r="K3478" t="s">
        <v>509</v>
      </c>
      <c r="L3478" t="s">
        <v>6828</v>
      </c>
      <c r="M3478" t="s">
        <v>3133</v>
      </c>
      <c r="N3478" t="s">
        <v>10</v>
      </c>
      <c r="O3478" t="s">
        <v>54</v>
      </c>
      <c r="P3478" t="s">
        <v>946</v>
      </c>
      <c r="Q3478" t="s">
        <v>2663</v>
      </c>
      <c r="R3478" t="s">
        <v>508</v>
      </c>
    </row>
    <row r="3479" spans="1:18" x14ac:dyDescent="0.25">
      <c r="A3479" s="28" t="str">
        <f t="shared" si="54"/>
        <v>00379227Page School Center239 Page School RdPinevilleKY40977</v>
      </c>
      <c r="B3479" s="29" t="s">
        <v>8225</v>
      </c>
      <c r="C3479" t="s">
        <v>3215</v>
      </c>
      <c r="D3479" t="s">
        <v>6934</v>
      </c>
      <c r="E3479" t="s">
        <v>1736</v>
      </c>
      <c r="F3479" t="s">
        <v>185</v>
      </c>
      <c r="G3479" t="s">
        <v>173</v>
      </c>
      <c r="H3479" t="s">
        <v>54</v>
      </c>
      <c r="I3479" t="s">
        <v>174</v>
      </c>
      <c r="J3479" t="s">
        <v>1736</v>
      </c>
      <c r="K3479" t="s">
        <v>184</v>
      </c>
      <c r="L3479" t="s">
        <v>6828</v>
      </c>
      <c r="M3479" t="s">
        <v>3133</v>
      </c>
      <c r="N3479" t="s">
        <v>10</v>
      </c>
      <c r="O3479" t="s">
        <v>54</v>
      </c>
      <c r="P3479" t="s">
        <v>946</v>
      </c>
      <c r="Q3479" t="s">
        <v>2663</v>
      </c>
      <c r="R3479" t="s">
        <v>183</v>
      </c>
    </row>
    <row r="3480" spans="1:18" x14ac:dyDescent="0.25">
      <c r="A3480" s="28" t="str">
        <f t="shared" si="54"/>
        <v>00394746Owsley Co ES372 Kentucky 28BoonevilleKY41314</v>
      </c>
      <c r="B3480" s="29" t="s">
        <v>8225</v>
      </c>
      <c r="C3480" t="s">
        <v>3215</v>
      </c>
      <c r="D3480" t="s">
        <v>6935</v>
      </c>
      <c r="E3480" t="s">
        <v>1736</v>
      </c>
      <c r="F3480" t="s">
        <v>2373</v>
      </c>
      <c r="G3480" t="s">
        <v>326</v>
      </c>
      <c r="H3480" t="s">
        <v>54</v>
      </c>
      <c r="I3480" t="s">
        <v>327</v>
      </c>
      <c r="J3480" t="s">
        <v>1736</v>
      </c>
      <c r="K3480" t="s">
        <v>4949</v>
      </c>
      <c r="L3480" t="s">
        <v>6828</v>
      </c>
      <c r="M3480" t="s">
        <v>3133</v>
      </c>
      <c r="N3480" t="s">
        <v>10</v>
      </c>
      <c r="O3480" t="s">
        <v>54</v>
      </c>
      <c r="P3480" t="s">
        <v>946</v>
      </c>
      <c r="Q3480" t="s">
        <v>2663</v>
      </c>
      <c r="R3480" t="s">
        <v>2372</v>
      </c>
    </row>
    <row r="3481" spans="1:18" x14ac:dyDescent="0.25">
      <c r="A3481" s="28" t="str">
        <f t="shared" si="54"/>
        <v>00394942East Perry Elementary School301 Perry Circle RdHazardKY41701</v>
      </c>
      <c r="B3481" s="29" t="s">
        <v>8225</v>
      </c>
      <c r="C3481" t="s">
        <v>3215</v>
      </c>
      <c r="D3481" t="s">
        <v>6936</v>
      </c>
      <c r="E3481" t="s">
        <v>1736</v>
      </c>
      <c r="F3481" t="s">
        <v>3429</v>
      </c>
      <c r="G3481" t="s">
        <v>1258</v>
      </c>
      <c r="H3481" t="s">
        <v>54</v>
      </c>
      <c r="I3481" t="s">
        <v>1259</v>
      </c>
      <c r="J3481" t="s">
        <v>1736</v>
      </c>
      <c r="K3481" t="s">
        <v>2409</v>
      </c>
      <c r="L3481" t="s">
        <v>6828</v>
      </c>
      <c r="M3481" t="s">
        <v>3133</v>
      </c>
      <c r="N3481" t="s">
        <v>10</v>
      </c>
      <c r="O3481" t="s">
        <v>54</v>
      </c>
      <c r="P3481" t="s">
        <v>946</v>
      </c>
      <c r="Q3481" t="s">
        <v>2663</v>
      </c>
      <c r="R3481" t="s">
        <v>2408</v>
      </c>
    </row>
    <row r="3482" spans="1:18" x14ac:dyDescent="0.25">
      <c r="A3482" s="28" t="str">
        <f t="shared" si="54"/>
        <v>00394942East Perry Elementary School301 Perry Circle RdHazardKY41701</v>
      </c>
      <c r="B3482" s="29" t="s">
        <v>8225</v>
      </c>
      <c r="C3482" t="s">
        <v>3215</v>
      </c>
      <c r="D3482" t="s">
        <v>6937</v>
      </c>
      <c r="E3482" t="s">
        <v>1736</v>
      </c>
      <c r="F3482" t="s">
        <v>3429</v>
      </c>
      <c r="G3482" t="s">
        <v>1258</v>
      </c>
      <c r="H3482" t="s">
        <v>54</v>
      </c>
      <c r="I3482" t="s">
        <v>1259</v>
      </c>
      <c r="J3482" t="s">
        <v>1736</v>
      </c>
      <c r="K3482" t="s">
        <v>2409</v>
      </c>
      <c r="L3482" t="s">
        <v>6828</v>
      </c>
      <c r="M3482" t="s">
        <v>3133</v>
      </c>
      <c r="N3482" t="s">
        <v>10</v>
      </c>
      <c r="O3482" t="s">
        <v>54</v>
      </c>
      <c r="P3482" t="s">
        <v>946</v>
      </c>
      <c r="Q3482" t="s">
        <v>2663</v>
      </c>
      <c r="R3482" t="s">
        <v>2408</v>
      </c>
    </row>
    <row r="3483" spans="1:18" x14ac:dyDescent="0.25">
      <c r="A3483" s="28" t="str">
        <f t="shared" si="54"/>
        <v>00394899Buckhorn School18392 Ky Highway 28BuckhornKY41721</v>
      </c>
      <c r="B3483" s="29" t="s">
        <v>8225</v>
      </c>
      <c r="C3483" t="s">
        <v>3215</v>
      </c>
      <c r="D3483" t="s">
        <v>6938</v>
      </c>
      <c r="E3483" t="s">
        <v>1736</v>
      </c>
      <c r="F3483" t="s">
        <v>2405</v>
      </c>
      <c r="G3483" t="s">
        <v>2406</v>
      </c>
      <c r="H3483" t="s">
        <v>54</v>
      </c>
      <c r="I3483" t="s">
        <v>2407</v>
      </c>
      <c r="J3483" t="s">
        <v>1736</v>
      </c>
      <c r="K3483" t="s">
        <v>2404</v>
      </c>
      <c r="L3483" t="s">
        <v>6828</v>
      </c>
      <c r="M3483" t="s">
        <v>3133</v>
      </c>
      <c r="N3483" t="s">
        <v>10</v>
      </c>
      <c r="O3483" t="s">
        <v>54</v>
      </c>
      <c r="P3483" t="s">
        <v>946</v>
      </c>
      <c r="Q3483" t="s">
        <v>2663</v>
      </c>
      <c r="R3483" t="s">
        <v>2403</v>
      </c>
    </row>
    <row r="3484" spans="1:18" x14ac:dyDescent="0.25">
      <c r="A3484" s="28" t="str">
        <f t="shared" si="54"/>
        <v>00378560Adair Co Primary Center158 Col Casey DrColumbiaKY42728</v>
      </c>
      <c r="B3484" s="29" t="s">
        <v>8225</v>
      </c>
      <c r="C3484" t="s">
        <v>3215</v>
      </c>
      <c r="D3484" t="s">
        <v>6939</v>
      </c>
      <c r="E3484" t="s">
        <v>1736</v>
      </c>
      <c r="F3484" t="s">
        <v>52</v>
      </c>
      <c r="G3484" t="s">
        <v>53</v>
      </c>
      <c r="H3484" t="s">
        <v>54</v>
      </c>
      <c r="I3484" t="s">
        <v>55</v>
      </c>
      <c r="J3484" t="s">
        <v>1736</v>
      </c>
      <c r="K3484" t="s">
        <v>51</v>
      </c>
      <c r="L3484" t="s">
        <v>6828</v>
      </c>
      <c r="M3484" t="s">
        <v>3133</v>
      </c>
      <c r="N3484" t="s">
        <v>10</v>
      </c>
      <c r="O3484" t="s">
        <v>54</v>
      </c>
      <c r="P3484" t="s">
        <v>946</v>
      </c>
      <c r="Q3484" t="s">
        <v>2663</v>
      </c>
      <c r="R3484" t="s">
        <v>50</v>
      </c>
    </row>
    <row r="3485" spans="1:18" x14ac:dyDescent="0.25">
      <c r="A3485" s="28" t="str">
        <f t="shared" si="54"/>
        <v>00378560Adair Co Primary Center158 Col Casey DrColumbiaKY42728</v>
      </c>
      <c r="B3485" s="29" t="s">
        <v>8225</v>
      </c>
      <c r="C3485" t="s">
        <v>3215</v>
      </c>
      <c r="D3485" t="s">
        <v>6940</v>
      </c>
      <c r="E3485" t="s">
        <v>1736</v>
      </c>
      <c r="F3485" t="s">
        <v>52</v>
      </c>
      <c r="G3485" t="s">
        <v>53</v>
      </c>
      <c r="H3485" t="s">
        <v>54</v>
      </c>
      <c r="I3485" t="s">
        <v>55</v>
      </c>
      <c r="J3485" t="s">
        <v>1736</v>
      </c>
      <c r="K3485" t="s">
        <v>51</v>
      </c>
      <c r="L3485" t="s">
        <v>6828</v>
      </c>
      <c r="M3485" t="s">
        <v>3133</v>
      </c>
      <c r="N3485" t="s">
        <v>10</v>
      </c>
      <c r="O3485" t="s">
        <v>54</v>
      </c>
      <c r="P3485" t="s">
        <v>946</v>
      </c>
      <c r="Q3485" t="s">
        <v>2663</v>
      </c>
      <c r="R3485" t="s">
        <v>50</v>
      </c>
    </row>
    <row r="3486" spans="1:18" x14ac:dyDescent="0.25">
      <c r="A3486" s="28" t="str">
        <f t="shared" si="54"/>
        <v>00379277Yellow Creek School Center4840 W Cumberland AveMiddlesboroKY40965</v>
      </c>
      <c r="B3486" s="29" t="s">
        <v>8225</v>
      </c>
      <c r="C3486" t="s">
        <v>3215</v>
      </c>
      <c r="D3486" t="s">
        <v>6941</v>
      </c>
      <c r="E3486" t="s">
        <v>1736</v>
      </c>
      <c r="F3486" t="s">
        <v>193</v>
      </c>
      <c r="G3486" t="s">
        <v>194</v>
      </c>
      <c r="H3486" t="s">
        <v>54</v>
      </c>
      <c r="I3486" t="s">
        <v>195</v>
      </c>
      <c r="J3486" t="s">
        <v>1736</v>
      </c>
      <c r="K3486" t="s">
        <v>192</v>
      </c>
      <c r="L3486" t="s">
        <v>6828</v>
      </c>
      <c r="M3486" t="s">
        <v>3133</v>
      </c>
      <c r="N3486" t="s">
        <v>10</v>
      </c>
      <c r="O3486" t="s">
        <v>54</v>
      </c>
      <c r="P3486" t="s">
        <v>946</v>
      </c>
      <c r="Q3486" t="s">
        <v>2663</v>
      </c>
      <c r="R3486" t="s">
        <v>191</v>
      </c>
    </row>
    <row r="3487" spans="1:18" x14ac:dyDescent="0.25">
      <c r="A3487" s="28" t="str">
        <f t="shared" si="54"/>
        <v>00379291Middlesboro Elementary School3400 Cumberland AveMiddlesboroKY40965</v>
      </c>
      <c r="B3487" s="29" t="s">
        <v>8225</v>
      </c>
      <c r="C3487" t="s">
        <v>3215</v>
      </c>
      <c r="D3487" t="s">
        <v>6942</v>
      </c>
      <c r="E3487" t="s">
        <v>1736</v>
      </c>
      <c r="F3487" t="s">
        <v>2178</v>
      </c>
      <c r="G3487" t="s">
        <v>194</v>
      </c>
      <c r="H3487" t="s">
        <v>54</v>
      </c>
      <c r="I3487" t="s">
        <v>195</v>
      </c>
      <c r="J3487" t="s">
        <v>1736</v>
      </c>
      <c r="K3487" t="s">
        <v>2177</v>
      </c>
      <c r="L3487" t="s">
        <v>6828</v>
      </c>
      <c r="M3487" t="s">
        <v>3133</v>
      </c>
      <c r="N3487" t="s">
        <v>10</v>
      </c>
      <c r="O3487" t="s">
        <v>54</v>
      </c>
      <c r="P3487" t="s">
        <v>946</v>
      </c>
      <c r="Q3487" t="s">
        <v>2663</v>
      </c>
      <c r="R3487" t="s">
        <v>2176</v>
      </c>
    </row>
    <row r="3488" spans="1:18" x14ac:dyDescent="0.25">
      <c r="A3488" s="28" t="str">
        <f t="shared" si="54"/>
        <v>00379291Middlesboro Elementary School3400 Cumberland AveMiddlesboroKY40965</v>
      </c>
      <c r="B3488" s="29" t="s">
        <v>8225</v>
      </c>
      <c r="C3488" t="s">
        <v>3215</v>
      </c>
      <c r="D3488" t="s">
        <v>6943</v>
      </c>
      <c r="E3488" t="s">
        <v>1736</v>
      </c>
      <c r="F3488" t="s">
        <v>2178</v>
      </c>
      <c r="G3488" t="s">
        <v>194</v>
      </c>
      <c r="H3488" t="s">
        <v>54</v>
      </c>
      <c r="I3488" t="s">
        <v>195</v>
      </c>
      <c r="J3488" t="s">
        <v>1736</v>
      </c>
      <c r="K3488" t="s">
        <v>2177</v>
      </c>
      <c r="L3488" t="s">
        <v>6828</v>
      </c>
      <c r="M3488" t="s">
        <v>3133</v>
      </c>
      <c r="N3488" t="s">
        <v>10</v>
      </c>
      <c r="O3488" t="s">
        <v>54</v>
      </c>
      <c r="P3488" t="s">
        <v>946</v>
      </c>
      <c r="Q3488" t="s">
        <v>2663</v>
      </c>
      <c r="R3488" t="s">
        <v>2176</v>
      </c>
    </row>
    <row r="3489" spans="1:18" x14ac:dyDescent="0.25">
      <c r="A3489" s="28" t="str">
        <f t="shared" si="54"/>
        <v>00379174Frakes School Center29 Henderson Settlement LoopFrakesKY40940</v>
      </c>
      <c r="B3489" s="29" t="s">
        <v>8225</v>
      </c>
      <c r="C3489" t="s">
        <v>3215</v>
      </c>
      <c r="D3489" t="s">
        <v>6944</v>
      </c>
      <c r="E3489" t="s">
        <v>1736</v>
      </c>
      <c r="F3489" t="s">
        <v>4100</v>
      </c>
      <c r="G3489" t="s">
        <v>177</v>
      </c>
      <c r="H3489" t="s">
        <v>54</v>
      </c>
      <c r="I3489" t="s">
        <v>178</v>
      </c>
      <c r="J3489" t="s">
        <v>1736</v>
      </c>
      <c r="K3489" t="s">
        <v>176</v>
      </c>
      <c r="L3489" t="s">
        <v>6828</v>
      </c>
      <c r="M3489" t="s">
        <v>3133</v>
      </c>
      <c r="N3489" t="s">
        <v>10</v>
      </c>
      <c r="O3489" t="s">
        <v>54</v>
      </c>
      <c r="P3489" t="s">
        <v>946</v>
      </c>
      <c r="Q3489" t="s">
        <v>2663</v>
      </c>
      <c r="R3489" t="s">
        <v>175</v>
      </c>
    </row>
    <row r="3490" spans="1:18" x14ac:dyDescent="0.25">
      <c r="A3490" s="28" t="str">
        <f t="shared" si="54"/>
        <v>00379344Pineville Elementary School401 W Virginia AvePinevilleKY40977</v>
      </c>
      <c r="B3490" s="29" t="s">
        <v>8225</v>
      </c>
      <c r="C3490" t="s">
        <v>3215</v>
      </c>
      <c r="D3490" t="s">
        <v>6945</v>
      </c>
      <c r="E3490" t="s">
        <v>1736</v>
      </c>
      <c r="F3490" t="s">
        <v>2487</v>
      </c>
      <c r="G3490" t="s">
        <v>173</v>
      </c>
      <c r="H3490" t="s">
        <v>54</v>
      </c>
      <c r="I3490" t="s">
        <v>174</v>
      </c>
      <c r="J3490" t="s">
        <v>1736</v>
      </c>
      <c r="K3490" t="s">
        <v>2486</v>
      </c>
      <c r="L3490" t="s">
        <v>6828</v>
      </c>
      <c r="M3490" t="s">
        <v>3133</v>
      </c>
      <c r="N3490" t="s">
        <v>10</v>
      </c>
      <c r="O3490" t="s">
        <v>54</v>
      </c>
      <c r="P3490" t="s">
        <v>946</v>
      </c>
      <c r="Q3490" t="s">
        <v>2663</v>
      </c>
      <c r="R3490" t="s">
        <v>2485</v>
      </c>
    </row>
    <row r="3491" spans="1:18" x14ac:dyDescent="0.25">
      <c r="A3491" s="28" t="str">
        <f t="shared" si="54"/>
        <v>00379203Lone Jack School CenterPo Box 98FourmileKY40977</v>
      </c>
      <c r="B3491" s="29" t="s">
        <v>8225</v>
      </c>
      <c r="C3491" t="s">
        <v>3215</v>
      </c>
      <c r="D3491" t="s">
        <v>6946</v>
      </c>
      <c r="E3491" t="s">
        <v>1736</v>
      </c>
      <c r="F3491" t="s">
        <v>4110</v>
      </c>
      <c r="G3491" t="s">
        <v>181</v>
      </c>
      <c r="H3491" t="s">
        <v>54</v>
      </c>
      <c r="I3491" t="s">
        <v>174</v>
      </c>
      <c r="J3491" t="s">
        <v>1736</v>
      </c>
      <c r="K3491" t="s">
        <v>180</v>
      </c>
      <c r="L3491" t="s">
        <v>6828</v>
      </c>
      <c r="M3491" t="s">
        <v>3133</v>
      </c>
      <c r="N3491" t="s">
        <v>10</v>
      </c>
      <c r="O3491" t="s">
        <v>54</v>
      </c>
      <c r="P3491" t="s">
        <v>946</v>
      </c>
      <c r="Q3491" t="s">
        <v>2663</v>
      </c>
      <c r="R3491" t="s">
        <v>179</v>
      </c>
    </row>
    <row r="3492" spans="1:18" x14ac:dyDescent="0.25">
      <c r="A3492" s="28" t="str">
        <f t="shared" si="54"/>
        <v>00381854Goose Rock Elementary School364 Highway 1524ManchesterKY40962</v>
      </c>
      <c r="B3492" s="29" t="s">
        <v>8225</v>
      </c>
      <c r="C3492" t="s">
        <v>3215</v>
      </c>
      <c r="D3492" t="s">
        <v>6947</v>
      </c>
      <c r="E3492" t="s">
        <v>1736</v>
      </c>
      <c r="F3492" t="s">
        <v>574</v>
      </c>
      <c r="G3492" t="s">
        <v>570</v>
      </c>
      <c r="H3492" t="s">
        <v>54</v>
      </c>
      <c r="I3492" t="s">
        <v>571</v>
      </c>
      <c r="J3492" t="s">
        <v>1736</v>
      </c>
      <c r="K3492" t="s">
        <v>573</v>
      </c>
      <c r="L3492" t="s">
        <v>6828</v>
      </c>
      <c r="M3492" t="s">
        <v>3133</v>
      </c>
      <c r="N3492" t="s">
        <v>10</v>
      </c>
      <c r="O3492" t="s">
        <v>54</v>
      </c>
      <c r="P3492" t="s">
        <v>946</v>
      </c>
      <c r="Q3492" t="s">
        <v>2663</v>
      </c>
      <c r="R3492" t="s">
        <v>572</v>
      </c>
    </row>
    <row r="3493" spans="1:18" x14ac:dyDescent="0.25">
      <c r="A3493" s="28" t="str">
        <f t="shared" si="54"/>
        <v>00379241Right Fork School Center5296 Highway 221Stoney ForkKY40988</v>
      </c>
      <c r="B3493" s="29" t="s">
        <v>8225</v>
      </c>
      <c r="C3493" t="s">
        <v>3215</v>
      </c>
      <c r="D3493" t="s">
        <v>6948</v>
      </c>
      <c r="E3493" t="s">
        <v>1736</v>
      </c>
      <c r="F3493" t="s">
        <v>188</v>
      </c>
      <c r="G3493" t="s">
        <v>189</v>
      </c>
      <c r="H3493" t="s">
        <v>54</v>
      </c>
      <c r="I3493" t="s">
        <v>190</v>
      </c>
      <c r="J3493" t="s">
        <v>1736</v>
      </c>
      <c r="K3493" t="s">
        <v>187</v>
      </c>
      <c r="L3493" t="s">
        <v>6828</v>
      </c>
      <c r="M3493" t="s">
        <v>3133</v>
      </c>
      <c r="N3493" t="s">
        <v>10</v>
      </c>
      <c r="O3493" t="s">
        <v>54</v>
      </c>
      <c r="P3493" t="s">
        <v>946</v>
      </c>
      <c r="Q3493" t="s">
        <v>2663</v>
      </c>
      <c r="R3493" t="s">
        <v>186</v>
      </c>
    </row>
    <row r="3494" spans="1:18" x14ac:dyDescent="0.25">
      <c r="A3494" s="28" t="str">
        <f t="shared" si="54"/>
        <v>00380276Marie Roberts-Caney Elem Sch115 Red Skin RunLost CreekKY41348</v>
      </c>
      <c r="B3494" s="29" t="s">
        <v>8225</v>
      </c>
      <c r="C3494" t="s">
        <v>3215</v>
      </c>
      <c r="D3494" t="s">
        <v>6949</v>
      </c>
      <c r="E3494" t="s">
        <v>1736</v>
      </c>
      <c r="F3494" t="s">
        <v>333</v>
      </c>
      <c r="G3494" t="s">
        <v>334</v>
      </c>
      <c r="H3494" t="s">
        <v>54</v>
      </c>
      <c r="I3494" t="s">
        <v>335</v>
      </c>
      <c r="J3494" t="s">
        <v>1736</v>
      </c>
      <c r="K3494" t="s">
        <v>332</v>
      </c>
      <c r="L3494" t="s">
        <v>6828</v>
      </c>
      <c r="M3494" t="s">
        <v>3133</v>
      </c>
      <c r="N3494" t="s">
        <v>10</v>
      </c>
      <c r="O3494" t="s">
        <v>54</v>
      </c>
      <c r="P3494" t="s">
        <v>946</v>
      </c>
      <c r="Q3494" t="s">
        <v>2663</v>
      </c>
      <c r="R3494" t="s">
        <v>331</v>
      </c>
    </row>
    <row r="3495" spans="1:18" x14ac:dyDescent="0.25">
      <c r="A3495" s="28" t="str">
        <f t="shared" si="54"/>
        <v>00380290Highland-Turner Elem School10355 Highway 30 WBoonevilleKY41314</v>
      </c>
      <c r="B3495" s="29" t="s">
        <v>8225</v>
      </c>
      <c r="C3495" t="s">
        <v>3215</v>
      </c>
      <c r="D3495" t="s">
        <v>6950</v>
      </c>
      <c r="E3495" t="s">
        <v>1736</v>
      </c>
      <c r="F3495" t="s">
        <v>325</v>
      </c>
      <c r="G3495" t="s">
        <v>326</v>
      </c>
      <c r="H3495" t="s">
        <v>54</v>
      </c>
      <c r="I3495" t="s">
        <v>327</v>
      </c>
      <c r="J3495" t="s">
        <v>1736</v>
      </c>
      <c r="K3495" t="s">
        <v>324</v>
      </c>
      <c r="L3495" t="s">
        <v>6828</v>
      </c>
      <c r="M3495" t="s">
        <v>3133</v>
      </c>
      <c r="N3495" t="s">
        <v>10</v>
      </c>
      <c r="O3495" t="s">
        <v>54</v>
      </c>
      <c r="P3495" t="s">
        <v>946</v>
      </c>
      <c r="Q3495" t="s">
        <v>2663</v>
      </c>
      <c r="R3495" t="s">
        <v>323</v>
      </c>
    </row>
    <row r="3496" spans="1:18" x14ac:dyDescent="0.25">
      <c r="A3496" s="28" t="str">
        <f t="shared" si="54"/>
        <v>00385317Black Mountain Elem School1555 Highway 215EvartsKY40828</v>
      </c>
      <c r="B3496" s="29" t="s">
        <v>8225</v>
      </c>
      <c r="C3496" t="s">
        <v>3215</v>
      </c>
      <c r="D3496" t="s">
        <v>6951</v>
      </c>
      <c r="E3496" t="s">
        <v>1736</v>
      </c>
      <c r="F3496" t="s">
        <v>1177</v>
      </c>
      <c r="G3496" t="s">
        <v>1178</v>
      </c>
      <c r="H3496" t="s">
        <v>54</v>
      </c>
      <c r="I3496" t="s">
        <v>1179</v>
      </c>
      <c r="J3496" t="s">
        <v>1736</v>
      </c>
      <c r="K3496" t="s">
        <v>1176</v>
      </c>
      <c r="L3496" t="s">
        <v>6828</v>
      </c>
      <c r="M3496" t="s">
        <v>3133</v>
      </c>
      <c r="N3496" t="s">
        <v>10</v>
      </c>
      <c r="O3496" t="s">
        <v>54</v>
      </c>
      <c r="P3496" t="s">
        <v>946</v>
      </c>
      <c r="Q3496" t="s">
        <v>2663</v>
      </c>
      <c r="R3496" t="s">
        <v>1175</v>
      </c>
    </row>
    <row r="3497" spans="1:18" x14ac:dyDescent="0.25">
      <c r="A3497" s="28" t="str">
        <f t="shared" si="54"/>
        <v>00385317Black Mountain Elem School1555 Highway 215EvartsKY40847</v>
      </c>
      <c r="B3497" s="29" t="s">
        <v>8225</v>
      </c>
      <c r="C3497" t="s">
        <v>3215</v>
      </c>
      <c r="D3497" t="s">
        <v>6952</v>
      </c>
      <c r="E3497" t="s">
        <v>1736</v>
      </c>
      <c r="F3497" t="s">
        <v>1177</v>
      </c>
      <c r="G3497" t="s">
        <v>1178</v>
      </c>
      <c r="H3497" t="s">
        <v>54</v>
      </c>
      <c r="I3497" t="s">
        <v>3281</v>
      </c>
      <c r="J3497" t="s">
        <v>1736</v>
      </c>
      <c r="K3497" t="s">
        <v>1176</v>
      </c>
      <c r="L3497" t="s">
        <v>6828</v>
      </c>
      <c r="M3497" t="s">
        <v>3133</v>
      </c>
      <c r="N3497" t="s">
        <v>10</v>
      </c>
      <c r="O3497" t="s">
        <v>54</v>
      </c>
      <c r="P3497" t="s">
        <v>946</v>
      </c>
      <c r="Q3497" t="s">
        <v>2663</v>
      </c>
      <c r="R3497" t="s">
        <v>1175</v>
      </c>
    </row>
    <row r="3498" spans="1:18" x14ac:dyDescent="0.25">
      <c r="A3498" s="28" t="str">
        <f t="shared" si="54"/>
        <v>00385501Wallins ESPo Box 10Wallins CreekKY40873</v>
      </c>
      <c r="B3498" s="29" t="s">
        <v>8225</v>
      </c>
      <c r="C3498" t="s">
        <v>3215</v>
      </c>
      <c r="D3498" t="s">
        <v>6953</v>
      </c>
      <c r="E3498" t="s">
        <v>1736</v>
      </c>
      <c r="F3498" t="s">
        <v>4140</v>
      </c>
      <c r="G3498" t="s">
        <v>1206</v>
      </c>
      <c r="H3498" t="s">
        <v>54</v>
      </c>
      <c r="I3498" t="s">
        <v>1207</v>
      </c>
      <c r="J3498" t="s">
        <v>1736</v>
      </c>
      <c r="K3498" t="s">
        <v>4377</v>
      </c>
      <c r="L3498" t="s">
        <v>6828</v>
      </c>
      <c r="M3498" t="s">
        <v>3133</v>
      </c>
      <c r="N3498" t="s">
        <v>10</v>
      </c>
      <c r="O3498" t="s">
        <v>54</v>
      </c>
      <c r="P3498" t="s">
        <v>946</v>
      </c>
      <c r="Q3498" t="s">
        <v>2663</v>
      </c>
      <c r="R3498" t="s">
        <v>1205</v>
      </c>
    </row>
    <row r="3499" spans="1:18" x14ac:dyDescent="0.25">
      <c r="A3499" s="28" t="str">
        <f t="shared" si="54"/>
        <v>00385501Wallins ESPo Box 10Wallins CreekKY40873</v>
      </c>
      <c r="B3499" s="29" t="s">
        <v>8225</v>
      </c>
      <c r="C3499" t="s">
        <v>3215</v>
      </c>
      <c r="D3499" t="s">
        <v>6954</v>
      </c>
      <c r="E3499" t="s">
        <v>1736</v>
      </c>
      <c r="F3499" t="s">
        <v>4140</v>
      </c>
      <c r="G3499" t="s">
        <v>1206</v>
      </c>
      <c r="H3499" t="s">
        <v>54</v>
      </c>
      <c r="I3499" t="s">
        <v>1207</v>
      </c>
      <c r="J3499" t="s">
        <v>1736</v>
      </c>
      <c r="K3499" t="s">
        <v>4377</v>
      </c>
      <c r="L3499" t="s">
        <v>6828</v>
      </c>
      <c r="M3499" t="s">
        <v>3133</v>
      </c>
      <c r="N3499" t="s">
        <v>10</v>
      </c>
      <c r="O3499" t="s">
        <v>54</v>
      </c>
      <c r="P3499" t="s">
        <v>946</v>
      </c>
      <c r="Q3499" t="s">
        <v>2663</v>
      </c>
      <c r="R3499" t="s">
        <v>1205</v>
      </c>
    </row>
    <row r="3500" spans="1:18" x14ac:dyDescent="0.25">
      <c r="A3500" s="28" t="str">
        <f t="shared" si="54"/>
        <v>00386402Tyner ESPo Box 190TynerKY40486</v>
      </c>
      <c r="B3500" s="29" t="s">
        <v>8225</v>
      </c>
      <c r="C3500" t="s">
        <v>3215</v>
      </c>
      <c r="D3500" t="s">
        <v>6955</v>
      </c>
      <c r="E3500" t="s">
        <v>1736</v>
      </c>
      <c r="F3500" t="s">
        <v>4411</v>
      </c>
      <c r="G3500" t="s">
        <v>1353</v>
      </c>
      <c r="H3500" t="s">
        <v>54</v>
      </c>
      <c r="I3500" t="s">
        <v>1354</v>
      </c>
      <c r="J3500" t="s">
        <v>1736</v>
      </c>
      <c r="K3500" t="s">
        <v>4410</v>
      </c>
      <c r="L3500" t="s">
        <v>6828</v>
      </c>
      <c r="M3500" t="s">
        <v>3133</v>
      </c>
      <c r="N3500" t="s">
        <v>10</v>
      </c>
      <c r="O3500" t="s">
        <v>54</v>
      </c>
      <c r="P3500" t="s">
        <v>946</v>
      </c>
      <c r="Q3500" t="s">
        <v>2663</v>
      </c>
      <c r="R3500" t="s">
        <v>1352</v>
      </c>
    </row>
    <row r="3501" spans="1:18" x14ac:dyDescent="0.25">
      <c r="A3501" s="28" t="str">
        <f t="shared" si="54"/>
        <v>00381048Newport Primary School1102 York StNewportKY41071</v>
      </c>
      <c r="B3501" s="29" t="s">
        <v>8225</v>
      </c>
      <c r="C3501" t="s">
        <v>3215</v>
      </c>
      <c r="D3501" t="s">
        <v>6956</v>
      </c>
      <c r="E3501" t="s">
        <v>1736</v>
      </c>
      <c r="F3501" t="s">
        <v>2283</v>
      </c>
      <c r="G3501" t="s">
        <v>2284</v>
      </c>
      <c r="H3501" t="s">
        <v>54</v>
      </c>
      <c r="I3501" t="s">
        <v>2285</v>
      </c>
      <c r="J3501" t="s">
        <v>1736</v>
      </c>
      <c r="K3501" t="s">
        <v>2282</v>
      </c>
      <c r="L3501" t="s">
        <v>6828</v>
      </c>
      <c r="M3501" t="s">
        <v>3133</v>
      </c>
      <c r="N3501" t="s">
        <v>10</v>
      </c>
      <c r="O3501" t="s">
        <v>54</v>
      </c>
      <c r="P3501" t="s">
        <v>946</v>
      </c>
      <c r="Q3501" t="s">
        <v>2663</v>
      </c>
      <c r="R3501" t="s">
        <v>2281</v>
      </c>
    </row>
    <row r="3502" spans="1:18" x14ac:dyDescent="0.25">
      <c r="A3502" s="28" t="str">
        <f t="shared" si="54"/>
        <v>00381402Walnut Hill ES2834 S Us 127LibertyKY42539</v>
      </c>
      <c r="B3502" s="29" t="s">
        <v>8225</v>
      </c>
      <c r="C3502" t="s">
        <v>3215</v>
      </c>
      <c r="D3502" t="s">
        <v>6957</v>
      </c>
      <c r="E3502" t="s">
        <v>1736</v>
      </c>
      <c r="F3502" t="s">
        <v>505</v>
      </c>
      <c r="G3502" t="s">
        <v>500</v>
      </c>
      <c r="H3502" t="s">
        <v>54</v>
      </c>
      <c r="I3502" t="s">
        <v>501</v>
      </c>
      <c r="J3502" t="s">
        <v>1736</v>
      </c>
      <c r="K3502" t="s">
        <v>4178</v>
      </c>
      <c r="L3502" t="s">
        <v>6828</v>
      </c>
      <c r="M3502" t="s">
        <v>3133</v>
      </c>
      <c r="N3502" t="s">
        <v>10</v>
      </c>
      <c r="O3502" t="s">
        <v>54</v>
      </c>
      <c r="P3502" t="s">
        <v>946</v>
      </c>
      <c r="Q3502" t="s">
        <v>2663</v>
      </c>
      <c r="R3502" t="s">
        <v>504</v>
      </c>
    </row>
    <row r="3503" spans="1:18" x14ac:dyDescent="0.25">
      <c r="A3503" s="28" t="str">
        <f t="shared" si="54"/>
        <v>00381816Burning Springs Elem School9847 N Highway 421ManchesterKY40962</v>
      </c>
      <c r="B3503" s="29" t="s">
        <v>8225</v>
      </c>
      <c r="C3503" t="s">
        <v>3215</v>
      </c>
      <c r="D3503" t="s">
        <v>6958</v>
      </c>
      <c r="E3503" t="s">
        <v>1736</v>
      </c>
      <c r="F3503" t="s">
        <v>569</v>
      </c>
      <c r="G3503" t="s">
        <v>570</v>
      </c>
      <c r="H3503" t="s">
        <v>54</v>
      </c>
      <c r="I3503" t="s">
        <v>571</v>
      </c>
      <c r="J3503" t="s">
        <v>1736</v>
      </c>
      <c r="K3503" t="s">
        <v>568</v>
      </c>
      <c r="L3503" t="s">
        <v>6828</v>
      </c>
      <c r="M3503" t="s">
        <v>3133</v>
      </c>
      <c r="N3503" t="s">
        <v>10</v>
      </c>
      <c r="O3503" t="s">
        <v>54</v>
      </c>
      <c r="P3503" t="s">
        <v>946</v>
      </c>
      <c r="Q3503" t="s">
        <v>2663</v>
      </c>
      <c r="R3503" t="s">
        <v>567</v>
      </c>
    </row>
    <row r="3504" spans="1:18" x14ac:dyDescent="0.25">
      <c r="A3504" s="28" t="str">
        <f t="shared" si="54"/>
        <v>00381919Oneida Elementary School435 Newfound RdOneidaKY40972</v>
      </c>
      <c r="B3504" s="29" t="s">
        <v>8225</v>
      </c>
      <c r="C3504" t="s">
        <v>3215</v>
      </c>
      <c r="D3504" t="s">
        <v>6959</v>
      </c>
      <c r="E3504" t="s">
        <v>1736</v>
      </c>
      <c r="F3504" t="s">
        <v>583</v>
      </c>
      <c r="G3504" t="s">
        <v>565</v>
      </c>
      <c r="H3504" t="s">
        <v>54</v>
      </c>
      <c r="I3504" t="s">
        <v>566</v>
      </c>
      <c r="J3504" t="s">
        <v>1736</v>
      </c>
      <c r="K3504" t="s">
        <v>582</v>
      </c>
      <c r="L3504" t="s">
        <v>6828</v>
      </c>
      <c r="M3504" t="s">
        <v>3133</v>
      </c>
      <c r="N3504" t="s">
        <v>10</v>
      </c>
      <c r="O3504" t="s">
        <v>54</v>
      </c>
      <c r="P3504" t="s">
        <v>946</v>
      </c>
      <c r="Q3504" t="s">
        <v>2663</v>
      </c>
      <c r="R3504" t="s">
        <v>581</v>
      </c>
    </row>
    <row r="3505" spans="1:18" x14ac:dyDescent="0.25">
      <c r="A3505" s="28" t="str">
        <f t="shared" si="54"/>
        <v>00381426Liberty Elementary School75 College StLibertyKY42539</v>
      </c>
      <c r="B3505" s="29" t="s">
        <v>8225</v>
      </c>
      <c r="C3505" t="s">
        <v>3215</v>
      </c>
      <c r="D3505" t="s">
        <v>6960</v>
      </c>
      <c r="E3505" t="s">
        <v>1736</v>
      </c>
      <c r="F3505" t="s">
        <v>503</v>
      </c>
      <c r="G3505" t="s">
        <v>500</v>
      </c>
      <c r="H3505" t="s">
        <v>54</v>
      </c>
      <c r="I3505" t="s">
        <v>501</v>
      </c>
      <c r="J3505" t="s">
        <v>1736</v>
      </c>
      <c r="K3505" t="s">
        <v>6</v>
      </c>
      <c r="L3505" t="s">
        <v>6828</v>
      </c>
      <c r="M3505" t="s">
        <v>3133</v>
      </c>
      <c r="N3505" t="s">
        <v>10</v>
      </c>
      <c r="O3505" t="s">
        <v>54</v>
      </c>
      <c r="P3505" t="s">
        <v>946</v>
      </c>
      <c r="Q3505" t="s">
        <v>2663</v>
      </c>
      <c r="R3505" t="s">
        <v>502</v>
      </c>
    </row>
    <row r="3506" spans="1:18" x14ac:dyDescent="0.25">
      <c r="A3506" s="28" t="str">
        <f t="shared" si="54"/>
        <v>00383802South Floyd Elementary School299 Mt Raider DrHi HatKY41647</v>
      </c>
      <c r="B3506" s="29" t="s">
        <v>8225</v>
      </c>
      <c r="C3506" t="s">
        <v>3215</v>
      </c>
      <c r="D3506" t="s">
        <v>6961</v>
      </c>
      <c r="E3506" t="s">
        <v>1736</v>
      </c>
      <c r="F3506" t="s">
        <v>938</v>
      </c>
      <c r="G3506" t="s">
        <v>939</v>
      </c>
      <c r="H3506" t="s">
        <v>54</v>
      </c>
      <c r="I3506" t="s">
        <v>3617</v>
      </c>
      <c r="J3506" t="s">
        <v>1736</v>
      </c>
      <c r="K3506" t="s">
        <v>937</v>
      </c>
      <c r="L3506" t="s">
        <v>6828</v>
      </c>
      <c r="M3506" t="s">
        <v>3133</v>
      </c>
      <c r="N3506" t="s">
        <v>10</v>
      </c>
      <c r="O3506" t="s">
        <v>54</v>
      </c>
      <c r="P3506" t="s">
        <v>946</v>
      </c>
      <c r="Q3506" t="s">
        <v>2663</v>
      </c>
      <c r="R3506" t="s">
        <v>936</v>
      </c>
    </row>
    <row r="3507" spans="1:18" x14ac:dyDescent="0.25">
      <c r="A3507" s="28" t="str">
        <f t="shared" si="54"/>
        <v>00381141Southgate Public School6 William F Blatt StSouthgateKY41071</v>
      </c>
      <c r="B3507" s="29" t="s">
        <v>8225</v>
      </c>
      <c r="C3507" t="s">
        <v>3215</v>
      </c>
      <c r="D3507" t="s">
        <v>6962</v>
      </c>
      <c r="E3507" t="s">
        <v>1736</v>
      </c>
      <c r="F3507" t="s">
        <v>2674</v>
      </c>
      <c r="G3507" t="s">
        <v>2675</v>
      </c>
      <c r="H3507" t="s">
        <v>54</v>
      </c>
      <c r="I3507" t="s">
        <v>2285</v>
      </c>
      <c r="J3507" t="s">
        <v>1736</v>
      </c>
      <c r="K3507" t="s">
        <v>2673</v>
      </c>
      <c r="L3507" t="s">
        <v>6828</v>
      </c>
      <c r="M3507" t="s">
        <v>3133</v>
      </c>
      <c r="N3507" t="s">
        <v>10</v>
      </c>
      <c r="O3507" t="s">
        <v>54</v>
      </c>
      <c r="P3507" t="s">
        <v>946</v>
      </c>
      <c r="Q3507" t="s">
        <v>2663</v>
      </c>
      <c r="R3507" t="s">
        <v>2672</v>
      </c>
    </row>
    <row r="3508" spans="1:18" x14ac:dyDescent="0.25">
      <c r="A3508" s="28" t="str">
        <f t="shared" si="54"/>
        <v>00381414Jones Park Elementary School6295 E Kentucky 70LibertyKY42539</v>
      </c>
      <c r="B3508" s="29" t="s">
        <v>8225</v>
      </c>
      <c r="C3508" t="s">
        <v>3215</v>
      </c>
      <c r="D3508" t="s">
        <v>6963</v>
      </c>
      <c r="E3508" t="s">
        <v>1736</v>
      </c>
      <c r="F3508" t="s">
        <v>499</v>
      </c>
      <c r="G3508" t="s">
        <v>500</v>
      </c>
      <c r="H3508" t="s">
        <v>54</v>
      </c>
      <c r="I3508" t="s">
        <v>501</v>
      </c>
      <c r="J3508" t="s">
        <v>1736</v>
      </c>
      <c r="K3508" t="s">
        <v>498</v>
      </c>
      <c r="L3508" t="s">
        <v>6828</v>
      </c>
      <c r="M3508" t="s">
        <v>3133</v>
      </c>
      <c r="N3508" t="s">
        <v>10</v>
      </c>
      <c r="O3508" t="s">
        <v>54</v>
      </c>
      <c r="P3508" t="s">
        <v>946</v>
      </c>
      <c r="Q3508" t="s">
        <v>2663</v>
      </c>
      <c r="R3508" t="s">
        <v>497</v>
      </c>
    </row>
    <row r="3509" spans="1:18" x14ac:dyDescent="0.25">
      <c r="A3509" s="28" t="str">
        <f t="shared" si="54"/>
        <v>00381804Big Creek Elementary School523 N Highway 66OneidaKY40972</v>
      </c>
      <c r="B3509" s="29" t="s">
        <v>8225</v>
      </c>
      <c r="C3509" t="s">
        <v>3215</v>
      </c>
      <c r="D3509" t="s">
        <v>6964</v>
      </c>
      <c r="E3509" t="s">
        <v>1736</v>
      </c>
      <c r="F3509" t="s">
        <v>564</v>
      </c>
      <c r="G3509" t="s">
        <v>565</v>
      </c>
      <c r="H3509" t="s">
        <v>54</v>
      </c>
      <c r="I3509" t="s">
        <v>566</v>
      </c>
      <c r="J3509" t="s">
        <v>1736</v>
      </c>
      <c r="K3509" t="s">
        <v>563</v>
      </c>
      <c r="L3509" t="s">
        <v>6828</v>
      </c>
      <c r="M3509" t="s">
        <v>3133</v>
      </c>
      <c r="N3509" t="s">
        <v>10</v>
      </c>
      <c r="O3509" t="s">
        <v>54</v>
      </c>
      <c r="P3509" t="s">
        <v>946</v>
      </c>
      <c r="Q3509" t="s">
        <v>2663</v>
      </c>
      <c r="R3509" t="s">
        <v>562</v>
      </c>
    </row>
    <row r="3510" spans="1:18" x14ac:dyDescent="0.25">
      <c r="A3510" s="28" t="str">
        <f t="shared" si="54"/>
        <v>00381907Manchester Elementary School1908 N Highway 421ManchesterKY40962</v>
      </c>
      <c r="B3510" s="29" t="s">
        <v>8225</v>
      </c>
      <c r="C3510" t="s">
        <v>3215</v>
      </c>
      <c r="D3510" t="s">
        <v>6965</v>
      </c>
      <c r="E3510" t="s">
        <v>1736</v>
      </c>
      <c r="F3510" t="s">
        <v>580</v>
      </c>
      <c r="G3510" t="s">
        <v>570</v>
      </c>
      <c r="H3510" t="s">
        <v>54</v>
      </c>
      <c r="I3510" t="s">
        <v>571</v>
      </c>
      <c r="J3510" t="s">
        <v>1736</v>
      </c>
      <c r="K3510" t="s">
        <v>579</v>
      </c>
      <c r="L3510" t="s">
        <v>6828</v>
      </c>
      <c r="M3510" t="s">
        <v>3133</v>
      </c>
      <c r="N3510" t="s">
        <v>10</v>
      </c>
      <c r="O3510" t="s">
        <v>54</v>
      </c>
      <c r="P3510" t="s">
        <v>946</v>
      </c>
      <c r="Q3510" t="s">
        <v>2663</v>
      </c>
      <c r="R3510" t="s">
        <v>578</v>
      </c>
    </row>
    <row r="3511" spans="1:18" x14ac:dyDescent="0.25">
      <c r="A3511" s="28" t="str">
        <f t="shared" si="54"/>
        <v>00383840Prestonsburg Elementary School140 Clark DrPrestonsburgKY41653</v>
      </c>
      <c r="B3511" s="29" t="s">
        <v>8225</v>
      </c>
      <c r="C3511" t="s">
        <v>3215</v>
      </c>
      <c r="D3511" t="s">
        <v>6966</v>
      </c>
      <c r="E3511" t="s">
        <v>1736</v>
      </c>
      <c r="F3511" t="s">
        <v>933</v>
      </c>
      <c r="G3511" t="s">
        <v>934</v>
      </c>
      <c r="H3511" t="s">
        <v>54</v>
      </c>
      <c r="I3511" t="s">
        <v>935</v>
      </c>
      <c r="J3511" t="s">
        <v>1736</v>
      </c>
      <c r="K3511" t="s">
        <v>932</v>
      </c>
      <c r="L3511" t="s">
        <v>6828</v>
      </c>
      <c r="M3511" t="s">
        <v>3133</v>
      </c>
      <c r="N3511" t="s">
        <v>10</v>
      </c>
      <c r="O3511" t="s">
        <v>54</v>
      </c>
      <c r="P3511" t="s">
        <v>946</v>
      </c>
      <c r="Q3511" t="s">
        <v>2663</v>
      </c>
      <c r="R3511" t="s">
        <v>931</v>
      </c>
    </row>
    <row r="3512" spans="1:18" x14ac:dyDescent="0.25">
      <c r="A3512" s="28" t="str">
        <f t="shared" si="54"/>
        <v>00381866Hacker Elementary School84 Hooker RdManchesterKY40962</v>
      </c>
      <c r="B3512" s="29" t="s">
        <v>8225</v>
      </c>
      <c r="C3512" t="s">
        <v>3215</v>
      </c>
      <c r="D3512" t="s">
        <v>6967</v>
      </c>
      <c r="E3512" t="s">
        <v>1736</v>
      </c>
      <c r="F3512" t="s">
        <v>577</v>
      </c>
      <c r="G3512" t="s">
        <v>570</v>
      </c>
      <c r="H3512" t="s">
        <v>54</v>
      </c>
      <c r="I3512" t="s">
        <v>571</v>
      </c>
      <c r="J3512" t="s">
        <v>1736</v>
      </c>
      <c r="K3512" t="s">
        <v>576</v>
      </c>
      <c r="L3512" t="s">
        <v>6828</v>
      </c>
      <c r="M3512" t="s">
        <v>3133</v>
      </c>
      <c r="N3512" t="s">
        <v>10</v>
      </c>
      <c r="O3512" t="s">
        <v>54</v>
      </c>
      <c r="P3512" t="s">
        <v>946</v>
      </c>
      <c r="Q3512" t="s">
        <v>2663</v>
      </c>
      <c r="R3512" t="s">
        <v>575</v>
      </c>
    </row>
    <row r="3513" spans="1:18" x14ac:dyDescent="0.25">
      <c r="A3513" s="28" t="str">
        <f t="shared" si="54"/>
        <v>00382080Cumberland Co Elem School150 Glasgow RdBurkesvilleKY42717</v>
      </c>
      <c r="B3513" s="29" t="s">
        <v>8225</v>
      </c>
      <c r="C3513" t="s">
        <v>3215</v>
      </c>
      <c r="D3513" t="s">
        <v>6968</v>
      </c>
      <c r="E3513" t="s">
        <v>1736</v>
      </c>
      <c r="F3513" t="s">
        <v>640</v>
      </c>
      <c r="G3513" t="s">
        <v>641</v>
      </c>
      <c r="H3513" t="s">
        <v>54</v>
      </c>
      <c r="I3513" t="s">
        <v>642</v>
      </c>
      <c r="J3513" t="s">
        <v>1736</v>
      </c>
      <c r="K3513" t="s">
        <v>639</v>
      </c>
      <c r="L3513" t="s">
        <v>6828</v>
      </c>
      <c r="M3513" t="s">
        <v>3133</v>
      </c>
      <c r="N3513" t="s">
        <v>10</v>
      </c>
      <c r="O3513" t="s">
        <v>54</v>
      </c>
      <c r="P3513" t="s">
        <v>946</v>
      </c>
      <c r="Q3513" t="s">
        <v>2663</v>
      </c>
      <c r="R3513" t="s">
        <v>638</v>
      </c>
    </row>
    <row r="3514" spans="1:18" x14ac:dyDescent="0.25">
      <c r="A3514" s="28" t="str">
        <f t="shared" si="54"/>
        <v>00382080Cumberland Co Elem School150 Glasgow RdBurkesvilleKY42717</v>
      </c>
      <c r="B3514" s="29" t="s">
        <v>8225</v>
      </c>
      <c r="C3514" t="s">
        <v>3215</v>
      </c>
      <c r="D3514" t="s">
        <v>6969</v>
      </c>
      <c r="E3514" t="s">
        <v>1736</v>
      </c>
      <c r="F3514" t="s">
        <v>640</v>
      </c>
      <c r="G3514" t="s">
        <v>641</v>
      </c>
      <c r="H3514" t="s">
        <v>54</v>
      </c>
      <c r="I3514" t="s">
        <v>642</v>
      </c>
      <c r="J3514" t="s">
        <v>1736</v>
      </c>
      <c r="K3514" t="s">
        <v>639</v>
      </c>
      <c r="L3514" t="s">
        <v>6828</v>
      </c>
      <c r="M3514" t="s">
        <v>3133</v>
      </c>
      <c r="N3514" t="s">
        <v>10</v>
      </c>
      <c r="O3514" t="s">
        <v>54</v>
      </c>
      <c r="P3514" t="s">
        <v>946</v>
      </c>
      <c r="Q3514" t="s">
        <v>2663</v>
      </c>
      <c r="R3514" t="s">
        <v>638</v>
      </c>
    </row>
    <row r="3515" spans="1:18" x14ac:dyDescent="0.25">
      <c r="A3515" s="28" t="str">
        <f t="shared" si="54"/>
        <v>00383668Allen ES112 Eagle LnAllenKY41601</v>
      </c>
      <c r="B3515" s="29" t="s">
        <v>8225</v>
      </c>
      <c r="C3515" t="s">
        <v>3215</v>
      </c>
      <c r="D3515" t="s">
        <v>6970</v>
      </c>
      <c r="E3515" t="s">
        <v>1736</v>
      </c>
      <c r="F3515" t="s">
        <v>910</v>
      </c>
      <c r="G3515" t="s">
        <v>911</v>
      </c>
      <c r="H3515" t="s">
        <v>54</v>
      </c>
      <c r="I3515" t="s">
        <v>912</v>
      </c>
      <c r="J3515" t="s">
        <v>1736</v>
      </c>
      <c r="K3515" t="s">
        <v>4274</v>
      </c>
      <c r="L3515" t="s">
        <v>6828</v>
      </c>
      <c r="M3515" t="s">
        <v>3133</v>
      </c>
      <c r="N3515" t="s">
        <v>10</v>
      </c>
      <c r="O3515" t="s">
        <v>54</v>
      </c>
      <c r="P3515" t="s">
        <v>946</v>
      </c>
      <c r="Q3515" t="s">
        <v>2663</v>
      </c>
      <c r="R3515" t="s">
        <v>909</v>
      </c>
    </row>
    <row r="3516" spans="1:18" x14ac:dyDescent="0.25">
      <c r="A3516" s="28" t="str">
        <f t="shared" ref="A3516:A3579" si="55">R3516&amp;K3516&amp;F3516&amp;G3516&amp;H3516&amp;I3516</f>
        <v>00383682Betsy Layne Elementary SchoolPo Box 128Betsy LayneKY41605</v>
      </c>
      <c r="B3516" s="29" t="s">
        <v>8225</v>
      </c>
      <c r="C3516" t="s">
        <v>3215</v>
      </c>
      <c r="D3516" t="s">
        <v>6971</v>
      </c>
      <c r="E3516" t="s">
        <v>1736</v>
      </c>
      <c r="F3516" t="s">
        <v>4199</v>
      </c>
      <c r="G3516" t="s">
        <v>915</v>
      </c>
      <c r="H3516" t="s">
        <v>54</v>
      </c>
      <c r="I3516" t="s">
        <v>916</v>
      </c>
      <c r="J3516" t="s">
        <v>1736</v>
      </c>
      <c r="K3516" t="s">
        <v>914</v>
      </c>
      <c r="L3516" t="s">
        <v>6828</v>
      </c>
      <c r="M3516" t="s">
        <v>3133</v>
      </c>
      <c r="N3516" t="s">
        <v>10</v>
      </c>
      <c r="O3516" t="s">
        <v>54</v>
      </c>
      <c r="P3516" t="s">
        <v>946</v>
      </c>
      <c r="Q3516" t="s">
        <v>2663</v>
      </c>
      <c r="R3516" t="s">
        <v>913</v>
      </c>
    </row>
    <row r="3517" spans="1:18" x14ac:dyDescent="0.25">
      <c r="A3517" s="28" t="str">
        <f t="shared" si="55"/>
        <v>00384076Fulton Ind School District304 W State Line StFultonKY42041</v>
      </c>
      <c r="B3517" s="29" t="s">
        <v>8225</v>
      </c>
      <c r="C3517" t="s">
        <v>3215</v>
      </c>
      <c r="D3517" t="s">
        <v>6972</v>
      </c>
      <c r="E3517" t="s">
        <v>1736</v>
      </c>
      <c r="F3517" t="s">
        <v>3110</v>
      </c>
      <c r="G3517" t="s">
        <v>1007</v>
      </c>
      <c r="H3517" t="s">
        <v>54</v>
      </c>
      <c r="I3517" t="s">
        <v>1008</v>
      </c>
      <c r="J3517" t="s">
        <v>1736</v>
      </c>
      <c r="K3517" t="s">
        <v>1003</v>
      </c>
      <c r="L3517" t="s">
        <v>6828</v>
      </c>
      <c r="M3517" t="s">
        <v>3133</v>
      </c>
      <c r="N3517" t="s">
        <v>10</v>
      </c>
      <c r="O3517" t="s">
        <v>54</v>
      </c>
      <c r="P3517" t="s">
        <v>946</v>
      </c>
      <c r="Q3517" t="s">
        <v>2663</v>
      </c>
      <c r="R3517" t="s">
        <v>1002</v>
      </c>
    </row>
    <row r="3518" spans="1:18" x14ac:dyDescent="0.25">
      <c r="A3518" s="28" t="str">
        <f t="shared" si="55"/>
        <v>00383773J M Stumbo Elementary School6945 Ky Route 979GrethelKY41631</v>
      </c>
      <c r="B3518" s="29" t="s">
        <v>8225</v>
      </c>
      <c r="C3518" t="s">
        <v>3215</v>
      </c>
      <c r="D3518" t="s">
        <v>6973</v>
      </c>
      <c r="E3518" t="s">
        <v>1736</v>
      </c>
      <c r="F3518" t="s">
        <v>923</v>
      </c>
      <c r="G3518" t="s">
        <v>924</v>
      </c>
      <c r="H3518" t="s">
        <v>54</v>
      </c>
      <c r="I3518" t="s">
        <v>925</v>
      </c>
      <c r="J3518" t="s">
        <v>1736</v>
      </c>
      <c r="K3518" t="s">
        <v>922</v>
      </c>
      <c r="L3518" t="s">
        <v>6828</v>
      </c>
      <c r="M3518" t="s">
        <v>3133</v>
      </c>
      <c r="N3518" t="s">
        <v>10</v>
      </c>
      <c r="O3518" t="s">
        <v>54</v>
      </c>
      <c r="P3518" t="s">
        <v>946</v>
      </c>
      <c r="Q3518" t="s">
        <v>2663</v>
      </c>
      <c r="R3518" t="s">
        <v>921</v>
      </c>
    </row>
    <row r="3519" spans="1:18" x14ac:dyDescent="0.25">
      <c r="A3519" s="28" t="str">
        <f t="shared" si="55"/>
        <v>00383797May Valley Elementary School481 Stephens Branch RdMartinKY41649</v>
      </c>
      <c r="B3519" s="29" t="s">
        <v>8225</v>
      </c>
      <c r="C3519" t="s">
        <v>3215</v>
      </c>
      <c r="D3519" t="s">
        <v>6974</v>
      </c>
      <c r="E3519" t="s">
        <v>1736</v>
      </c>
      <c r="F3519" t="s">
        <v>928</v>
      </c>
      <c r="G3519" t="s">
        <v>929</v>
      </c>
      <c r="H3519" t="s">
        <v>54</v>
      </c>
      <c r="I3519" t="s">
        <v>930</v>
      </c>
      <c r="J3519" t="s">
        <v>1736</v>
      </c>
      <c r="K3519" t="s">
        <v>927</v>
      </c>
      <c r="L3519" t="s">
        <v>6828</v>
      </c>
      <c r="M3519" t="s">
        <v>3133</v>
      </c>
      <c r="N3519" t="s">
        <v>10</v>
      </c>
      <c r="O3519" t="s">
        <v>54</v>
      </c>
      <c r="P3519" t="s">
        <v>946</v>
      </c>
      <c r="Q3519" t="s">
        <v>2663</v>
      </c>
      <c r="R3519" t="s">
        <v>926</v>
      </c>
    </row>
    <row r="3520" spans="1:18" x14ac:dyDescent="0.25">
      <c r="A3520" s="28" t="str">
        <f t="shared" si="55"/>
        <v>00384088Carr Elementary School400 W State Line StFultonKY42041</v>
      </c>
      <c r="B3520" s="29" t="s">
        <v>8225</v>
      </c>
      <c r="C3520" t="s">
        <v>3215</v>
      </c>
      <c r="D3520" t="s">
        <v>6975</v>
      </c>
      <c r="E3520" t="s">
        <v>1736</v>
      </c>
      <c r="F3520" t="s">
        <v>1006</v>
      </c>
      <c r="G3520" t="s">
        <v>1007</v>
      </c>
      <c r="H3520" t="s">
        <v>54</v>
      </c>
      <c r="I3520" t="s">
        <v>1008</v>
      </c>
      <c r="J3520" t="s">
        <v>1736</v>
      </c>
      <c r="K3520" t="s">
        <v>1005</v>
      </c>
      <c r="L3520" t="s">
        <v>6828</v>
      </c>
      <c r="M3520" t="s">
        <v>3133</v>
      </c>
      <c r="N3520" t="s">
        <v>10</v>
      </c>
      <c r="O3520" t="s">
        <v>54</v>
      </c>
      <c r="P3520" t="s">
        <v>946</v>
      </c>
      <c r="Q3520" t="s">
        <v>2663</v>
      </c>
      <c r="R3520" t="s">
        <v>1004</v>
      </c>
    </row>
    <row r="3521" spans="1:18" x14ac:dyDescent="0.25">
      <c r="A3521" s="28" t="str">
        <f t="shared" si="55"/>
        <v>00385381Evarts Elementary School132 Keister StEvartsKY40828</v>
      </c>
      <c r="B3521" s="29" t="s">
        <v>8225</v>
      </c>
      <c r="C3521" t="s">
        <v>3215</v>
      </c>
      <c r="D3521" t="s">
        <v>6976</v>
      </c>
      <c r="E3521" t="s">
        <v>1736</v>
      </c>
      <c r="F3521" t="s">
        <v>1191</v>
      </c>
      <c r="G3521" t="s">
        <v>1178</v>
      </c>
      <c r="H3521" t="s">
        <v>54</v>
      </c>
      <c r="I3521" t="s">
        <v>1179</v>
      </c>
      <c r="J3521" t="s">
        <v>1736</v>
      </c>
      <c r="K3521" t="s">
        <v>1190</v>
      </c>
      <c r="L3521" t="s">
        <v>6828</v>
      </c>
      <c r="M3521" t="s">
        <v>3133</v>
      </c>
      <c r="N3521" t="s">
        <v>10</v>
      </c>
      <c r="O3521" t="s">
        <v>54</v>
      </c>
      <c r="P3521" t="s">
        <v>946</v>
      </c>
      <c r="Q3521" t="s">
        <v>2663</v>
      </c>
      <c r="R3521" t="s">
        <v>1189</v>
      </c>
    </row>
    <row r="3522" spans="1:18" x14ac:dyDescent="0.25">
      <c r="A3522" s="28" t="str">
        <f t="shared" si="55"/>
        <v>00385410Green Hills Elementary SchoolPo Box 9BledsoeKY40810</v>
      </c>
      <c r="B3522" s="29" t="s">
        <v>8225</v>
      </c>
      <c r="C3522" t="s">
        <v>3215</v>
      </c>
      <c r="D3522" t="s">
        <v>6977</v>
      </c>
      <c r="E3522" t="s">
        <v>1736</v>
      </c>
      <c r="F3522" t="s">
        <v>4139</v>
      </c>
      <c r="G3522" t="s">
        <v>1194</v>
      </c>
      <c r="H3522" t="s">
        <v>54</v>
      </c>
      <c r="I3522" t="s">
        <v>1195</v>
      </c>
      <c r="J3522" t="s">
        <v>1736</v>
      </c>
      <c r="K3522" t="s">
        <v>1193</v>
      </c>
      <c r="L3522" t="s">
        <v>6828</v>
      </c>
      <c r="M3522" t="s">
        <v>3133</v>
      </c>
      <c r="N3522" t="s">
        <v>10</v>
      </c>
      <c r="O3522" t="s">
        <v>54</v>
      </c>
      <c r="P3522" t="s">
        <v>946</v>
      </c>
      <c r="Q3522" t="s">
        <v>2663</v>
      </c>
      <c r="R3522" t="s">
        <v>1192</v>
      </c>
    </row>
    <row r="3523" spans="1:18" x14ac:dyDescent="0.25">
      <c r="A3523" s="28" t="str">
        <f t="shared" si="55"/>
        <v>00385410Green Hills Elementary SchoolPo Box 9BledsoeKY40810</v>
      </c>
      <c r="B3523" s="29" t="s">
        <v>8225</v>
      </c>
      <c r="C3523" t="s">
        <v>3215</v>
      </c>
      <c r="D3523" t="s">
        <v>6978</v>
      </c>
      <c r="E3523" t="s">
        <v>1736</v>
      </c>
      <c r="F3523" t="s">
        <v>4139</v>
      </c>
      <c r="G3523" t="s">
        <v>1194</v>
      </c>
      <c r="H3523" t="s">
        <v>54</v>
      </c>
      <c r="I3523" t="s">
        <v>1195</v>
      </c>
      <c r="J3523" t="s">
        <v>1736</v>
      </c>
      <c r="K3523" t="s">
        <v>1193</v>
      </c>
      <c r="L3523" t="s">
        <v>6828</v>
      </c>
      <c r="M3523" t="s">
        <v>3133</v>
      </c>
      <c r="N3523" t="s">
        <v>10</v>
      </c>
      <c r="O3523" t="s">
        <v>54</v>
      </c>
      <c r="P3523" t="s">
        <v>946</v>
      </c>
      <c r="Q3523" t="s">
        <v>2663</v>
      </c>
      <c r="R3523" t="s">
        <v>1192</v>
      </c>
    </row>
    <row r="3524" spans="1:18" x14ac:dyDescent="0.25">
      <c r="A3524" s="28" t="str">
        <f t="shared" si="55"/>
        <v>00384507Mayfield Elementary School1004 Backusburg RdMayfieldKY42066</v>
      </c>
      <c r="B3524" s="29" t="s">
        <v>8225</v>
      </c>
      <c r="C3524" t="s">
        <v>3215</v>
      </c>
      <c r="D3524" t="s">
        <v>6979</v>
      </c>
      <c r="E3524" t="s">
        <v>1736</v>
      </c>
      <c r="F3524" t="s">
        <v>2084</v>
      </c>
      <c r="G3524" t="s">
        <v>1058</v>
      </c>
      <c r="H3524" t="s">
        <v>54</v>
      </c>
      <c r="I3524" t="s">
        <v>1059</v>
      </c>
      <c r="J3524" t="s">
        <v>1736</v>
      </c>
      <c r="K3524" t="s">
        <v>2083</v>
      </c>
      <c r="L3524" t="s">
        <v>6828</v>
      </c>
      <c r="M3524" t="s">
        <v>3133</v>
      </c>
      <c r="N3524" t="s">
        <v>10</v>
      </c>
      <c r="O3524" t="s">
        <v>54</v>
      </c>
      <c r="P3524" t="s">
        <v>946</v>
      </c>
      <c r="Q3524" t="s">
        <v>2663</v>
      </c>
      <c r="R3524" t="s">
        <v>2082</v>
      </c>
    </row>
    <row r="3525" spans="1:18" x14ac:dyDescent="0.25">
      <c r="A3525" s="28" t="str">
        <f t="shared" si="55"/>
        <v>00385460Rosspoint ES132 Highway 522BaxterKY40806</v>
      </c>
      <c r="B3525" s="29" t="s">
        <v>8225</v>
      </c>
      <c r="C3525" t="s">
        <v>3215</v>
      </c>
      <c r="D3525" t="s">
        <v>6980</v>
      </c>
      <c r="E3525" t="s">
        <v>1736</v>
      </c>
      <c r="F3525" t="s">
        <v>1202</v>
      </c>
      <c r="G3525" t="s">
        <v>1203</v>
      </c>
      <c r="H3525" t="s">
        <v>54</v>
      </c>
      <c r="I3525" t="s">
        <v>1204</v>
      </c>
      <c r="J3525" t="s">
        <v>1736</v>
      </c>
      <c r="K3525" t="s">
        <v>4378</v>
      </c>
      <c r="L3525" t="s">
        <v>6828</v>
      </c>
      <c r="M3525" t="s">
        <v>3133</v>
      </c>
      <c r="N3525" t="s">
        <v>10</v>
      </c>
      <c r="O3525" t="s">
        <v>54</v>
      </c>
      <c r="P3525" t="s">
        <v>946</v>
      </c>
      <c r="Q3525" t="s">
        <v>2663</v>
      </c>
      <c r="R3525" t="s">
        <v>1201</v>
      </c>
    </row>
    <row r="3526" spans="1:18" x14ac:dyDescent="0.25">
      <c r="A3526" s="28" t="str">
        <f t="shared" si="55"/>
        <v>00391110Jesse D Lay Elementary School220 N Allison AveBarbourvilleKY40906</v>
      </c>
      <c r="B3526" s="29" t="s">
        <v>8225</v>
      </c>
      <c r="C3526" t="s">
        <v>3215</v>
      </c>
      <c r="D3526" t="s">
        <v>6981</v>
      </c>
      <c r="E3526" t="s">
        <v>1736</v>
      </c>
      <c r="F3526" t="s">
        <v>1789</v>
      </c>
      <c r="G3526" t="s">
        <v>116</v>
      </c>
      <c r="H3526" t="s">
        <v>54</v>
      </c>
      <c r="I3526" t="s">
        <v>117</v>
      </c>
      <c r="J3526" t="s">
        <v>1736</v>
      </c>
      <c r="K3526" t="s">
        <v>1788</v>
      </c>
      <c r="L3526" t="s">
        <v>6828</v>
      </c>
      <c r="M3526" t="s">
        <v>3133</v>
      </c>
      <c r="N3526" t="s">
        <v>10</v>
      </c>
      <c r="O3526" t="s">
        <v>54</v>
      </c>
      <c r="P3526" t="s">
        <v>946</v>
      </c>
      <c r="Q3526" t="s">
        <v>2663</v>
      </c>
      <c r="R3526" t="s">
        <v>1787</v>
      </c>
    </row>
    <row r="3527" spans="1:18" x14ac:dyDescent="0.25">
      <c r="A3527" s="28" t="str">
        <f t="shared" si="55"/>
        <v>00391110Jesse D Lay Elementary School220 N Allison AveBarbourvilleKY40906</v>
      </c>
      <c r="B3527" s="29" t="s">
        <v>8225</v>
      </c>
      <c r="C3527" t="s">
        <v>3215</v>
      </c>
      <c r="D3527" t="s">
        <v>6982</v>
      </c>
      <c r="E3527" t="s">
        <v>1736</v>
      </c>
      <c r="F3527" t="s">
        <v>1789</v>
      </c>
      <c r="G3527" t="s">
        <v>116</v>
      </c>
      <c r="H3527" t="s">
        <v>54</v>
      </c>
      <c r="I3527" t="s">
        <v>117</v>
      </c>
      <c r="J3527" t="s">
        <v>1736</v>
      </c>
      <c r="K3527" t="s">
        <v>1788</v>
      </c>
      <c r="L3527" t="s">
        <v>6828</v>
      </c>
      <c r="M3527" t="s">
        <v>3133</v>
      </c>
      <c r="N3527" t="s">
        <v>10</v>
      </c>
      <c r="O3527" t="s">
        <v>54</v>
      </c>
      <c r="P3527" t="s">
        <v>946</v>
      </c>
      <c r="Q3527" t="s">
        <v>2663</v>
      </c>
      <c r="R3527" t="s">
        <v>1787</v>
      </c>
    </row>
    <row r="3528" spans="1:18" x14ac:dyDescent="0.25">
      <c r="A3528" s="28" t="str">
        <f t="shared" si="55"/>
        <v>00386397Sand Gap ESPo Box 320SandgapKY40481</v>
      </c>
      <c r="B3528" s="29" t="s">
        <v>8225</v>
      </c>
      <c r="C3528" t="s">
        <v>3215</v>
      </c>
      <c r="D3528" t="s">
        <v>6983</v>
      </c>
      <c r="E3528" t="s">
        <v>1736</v>
      </c>
      <c r="F3528" t="s">
        <v>4407</v>
      </c>
      <c r="G3528" t="s">
        <v>1350</v>
      </c>
      <c r="H3528" t="s">
        <v>54</v>
      </c>
      <c r="I3528" t="s">
        <v>1351</v>
      </c>
      <c r="J3528" t="s">
        <v>1736</v>
      </c>
      <c r="K3528" t="s">
        <v>4406</v>
      </c>
      <c r="L3528" t="s">
        <v>6828</v>
      </c>
      <c r="M3528" t="s">
        <v>3133</v>
      </c>
      <c r="N3528" t="s">
        <v>10</v>
      </c>
      <c r="O3528" t="s">
        <v>54</v>
      </c>
      <c r="P3528" t="s">
        <v>946</v>
      </c>
      <c r="Q3528" t="s">
        <v>2663</v>
      </c>
      <c r="R3528" t="s">
        <v>1349</v>
      </c>
    </row>
    <row r="3529" spans="1:18" x14ac:dyDescent="0.25">
      <c r="A3529" s="28" t="str">
        <f t="shared" si="55"/>
        <v>00386373McKee ESPo Box 429Mc KeeKY40447</v>
      </c>
      <c r="B3529" s="29" t="s">
        <v>8225</v>
      </c>
      <c r="C3529" t="s">
        <v>3215</v>
      </c>
      <c r="D3529" t="s">
        <v>6984</v>
      </c>
      <c r="E3529" t="s">
        <v>1736</v>
      </c>
      <c r="F3529" t="s">
        <v>4409</v>
      </c>
      <c r="G3529" t="s">
        <v>1347</v>
      </c>
      <c r="H3529" t="s">
        <v>54</v>
      </c>
      <c r="I3529" t="s">
        <v>1348</v>
      </c>
      <c r="J3529" t="s">
        <v>1736</v>
      </c>
      <c r="K3529" t="s">
        <v>4408</v>
      </c>
      <c r="L3529" t="s">
        <v>6828</v>
      </c>
      <c r="M3529" t="s">
        <v>3133</v>
      </c>
      <c r="N3529" t="s">
        <v>10</v>
      </c>
      <c r="O3529" t="s">
        <v>54</v>
      </c>
      <c r="P3529" t="s">
        <v>946</v>
      </c>
      <c r="Q3529" t="s">
        <v>2663</v>
      </c>
      <c r="R3529" t="s">
        <v>1346</v>
      </c>
    </row>
    <row r="3530" spans="1:18" x14ac:dyDescent="0.25">
      <c r="A3530" s="28" t="str">
        <f t="shared" si="55"/>
        <v>00389650Glenn O Swing Elem School501 W 19th StCovingtonKY41014</v>
      </c>
      <c r="B3530" s="29" t="s">
        <v>8225</v>
      </c>
      <c r="C3530" t="s">
        <v>3215</v>
      </c>
      <c r="D3530" t="s">
        <v>6985</v>
      </c>
      <c r="E3530" t="s">
        <v>1736</v>
      </c>
      <c r="F3530" t="s">
        <v>613</v>
      </c>
      <c r="G3530" t="s">
        <v>614</v>
      </c>
      <c r="H3530" t="s">
        <v>54</v>
      </c>
      <c r="I3530" t="s">
        <v>615</v>
      </c>
      <c r="J3530" t="s">
        <v>1736</v>
      </c>
      <c r="K3530" t="s">
        <v>612</v>
      </c>
      <c r="L3530" t="s">
        <v>6828</v>
      </c>
      <c r="M3530" t="s">
        <v>3133</v>
      </c>
      <c r="N3530" t="s">
        <v>10</v>
      </c>
      <c r="O3530" t="s">
        <v>54</v>
      </c>
      <c r="P3530" t="s">
        <v>946</v>
      </c>
      <c r="Q3530" t="s">
        <v>2663</v>
      </c>
      <c r="R3530" t="s">
        <v>611</v>
      </c>
    </row>
    <row r="3531" spans="1:18" x14ac:dyDescent="0.25">
      <c r="A3531" s="28" t="str">
        <f t="shared" si="55"/>
        <v>00391146Lynn Camp Schs-Mid HS Campus100 N Ky 830CorbinKY40701</v>
      </c>
      <c r="B3531" s="29" t="s">
        <v>8225</v>
      </c>
      <c r="C3531" t="s">
        <v>3215</v>
      </c>
      <c r="D3531" t="s">
        <v>6986</v>
      </c>
      <c r="E3531" t="s">
        <v>1736</v>
      </c>
      <c r="F3531" t="s">
        <v>3602</v>
      </c>
      <c r="G3531" t="s">
        <v>604</v>
      </c>
      <c r="H3531" t="s">
        <v>54</v>
      </c>
      <c r="I3531" t="s">
        <v>605</v>
      </c>
      <c r="J3531" t="s">
        <v>1736</v>
      </c>
      <c r="K3531" t="s">
        <v>4617</v>
      </c>
      <c r="L3531" t="s">
        <v>6828</v>
      </c>
      <c r="M3531" t="s">
        <v>3133</v>
      </c>
      <c r="N3531" t="s">
        <v>10</v>
      </c>
      <c r="O3531" t="s">
        <v>54</v>
      </c>
      <c r="P3531" t="s">
        <v>946</v>
      </c>
      <c r="Q3531" t="s">
        <v>2663</v>
      </c>
      <c r="R3531" t="s">
        <v>3603</v>
      </c>
    </row>
    <row r="3532" spans="1:18" x14ac:dyDescent="0.25">
      <c r="A3532" s="28" t="str">
        <f t="shared" si="55"/>
        <v>00391768Jenkins Ind School DistrictPo Box 74JenkinsKY41537</v>
      </c>
      <c r="B3532" s="29" t="s">
        <v>8225</v>
      </c>
      <c r="C3532" t="s">
        <v>3215</v>
      </c>
      <c r="D3532" t="s">
        <v>6987</v>
      </c>
      <c r="E3532" t="s">
        <v>1736</v>
      </c>
      <c r="F3532" t="s">
        <v>5311</v>
      </c>
      <c r="G3532" t="s">
        <v>3128</v>
      </c>
      <c r="H3532" t="s">
        <v>54</v>
      </c>
      <c r="I3532" t="s">
        <v>3129</v>
      </c>
      <c r="J3532" t="s">
        <v>1736</v>
      </c>
      <c r="K3532" t="s">
        <v>1660</v>
      </c>
      <c r="L3532" t="s">
        <v>6828</v>
      </c>
      <c r="M3532" t="s">
        <v>3133</v>
      </c>
      <c r="N3532" t="s">
        <v>10</v>
      </c>
      <c r="O3532" t="s">
        <v>54</v>
      </c>
      <c r="P3532" t="s">
        <v>946</v>
      </c>
      <c r="Q3532" t="s">
        <v>2663</v>
      </c>
      <c r="R3532" t="s">
        <v>1659</v>
      </c>
    </row>
    <row r="3533" spans="1:18" x14ac:dyDescent="0.25">
      <c r="A3533" s="28" t="str">
        <f t="shared" si="55"/>
        <v>00391081Girdler Elementary SchoolPo Box 259GirdlerKY40943</v>
      </c>
      <c r="B3533" s="29" t="s">
        <v>8225</v>
      </c>
      <c r="C3533" t="s">
        <v>3215</v>
      </c>
      <c r="D3533" t="s">
        <v>6988</v>
      </c>
      <c r="E3533" t="s">
        <v>1736</v>
      </c>
      <c r="F3533" t="s">
        <v>4614</v>
      </c>
      <c r="G3533" t="s">
        <v>1785</v>
      </c>
      <c r="H3533" t="s">
        <v>54</v>
      </c>
      <c r="I3533" t="s">
        <v>1786</v>
      </c>
      <c r="J3533" t="s">
        <v>1736</v>
      </c>
      <c r="K3533" t="s">
        <v>1784</v>
      </c>
      <c r="L3533" t="s">
        <v>6828</v>
      </c>
      <c r="M3533" t="s">
        <v>3133</v>
      </c>
      <c r="N3533" t="s">
        <v>10</v>
      </c>
      <c r="O3533" t="s">
        <v>54</v>
      </c>
      <c r="P3533" t="s">
        <v>946</v>
      </c>
      <c r="Q3533" t="s">
        <v>2663</v>
      </c>
      <c r="R3533" t="s">
        <v>1783</v>
      </c>
    </row>
    <row r="3534" spans="1:18" x14ac:dyDescent="0.25">
      <c r="A3534" s="28" t="str">
        <f t="shared" si="55"/>
        <v>00391081Girdler Elementary SchoolPo Box 259GirdlerKY40943</v>
      </c>
      <c r="B3534" s="29" t="s">
        <v>8225</v>
      </c>
      <c r="C3534" t="s">
        <v>3215</v>
      </c>
      <c r="D3534" t="s">
        <v>6989</v>
      </c>
      <c r="E3534" t="s">
        <v>1736</v>
      </c>
      <c r="F3534" t="s">
        <v>4614</v>
      </c>
      <c r="G3534" t="s">
        <v>1785</v>
      </c>
      <c r="H3534" t="s">
        <v>54</v>
      </c>
      <c r="I3534" t="s">
        <v>1786</v>
      </c>
      <c r="J3534" t="s">
        <v>1736</v>
      </c>
      <c r="K3534" t="s">
        <v>1784</v>
      </c>
      <c r="L3534" t="s">
        <v>6828</v>
      </c>
      <c r="M3534" t="s">
        <v>3133</v>
      </c>
      <c r="N3534" t="s">
        <v>10</v>
      </c>
      <c r="O3534" t="s">
        <v>54</v>
      </c>
      <c r="P3534" t="s">
        <v>946</v>
      </c>
      <c r="Q3534" t="s">
        <v>2663</v>
      </c>
      <c r="R3534" t="s">
        <v>1783</v>
      </c>
    </row>
    <row r="3535" spans="1:18" x14ac:dyDescent="0.25">
      <c r="A3535" s="28" t="str">
        <f t="shared" si="55"/>
        <v>00397413Whitley East ESPo Box 949SilerKY40769</v>
      </c>
      <c r="B3535" s="29" t="s">
        <v>8225</v>
      </c>
      <c r="C3535" t="s">
        <v>3215</v>
      </c>
      <c r="D3535" t="s">
        <v>6990</v>
      </c>
      <c r="E3535" t="s">
        <v>1736</v>
      </c>
      <c r="F3535" t="s">
        <v>5264</v>
      </c>
      <c r="G3535" t="s">
        <v>5265</v>
      </c>
      <c r="H3535" t="s">
        <v>54</v>
      </c>
      <c r="I3535" t="s">
        <v>2838</v>
      </c>
      <c r="J3535" t="s">
        <v>1736</v>
      </c>
      <c r="K3535" t="s">
        <v>5263</v>
      </c>
      <c r="L3535" t="s">
        <v>6828</v>
      </c>
      <c r="M3535" t="s">
        <v>3133</v>
      </c>
      <c r="N3535" t="s">
        <v>10</v>
      </c>
      <c r="O3535" t="s">
        <v>54</v>
      </c>
      <c r="P3535" t="s">
        <v>946</v>
      </c>
      <c r="Q3535" t="s">
        <v>2663</v>
      </c>
      <c r="R3535" t="s">
        <v>2851</v>
      </c>
    </row>
    <row r="3536" spans="1:18" x14ac:dyDescent="0.25">
      <c r="A3536" s="28" t="str">
        <f t="shared" si="55"/>
        <v>00389674John G Carlisle ES910 Holman AveCovingtonKY41011</v>
      </c>
      <c r="B3536" s="29" t="s">
        <v>8225</v>
      </c>
      <c r="C3536" t="s">
        <v>3215</v>
      </c>
      <c r="D3536" t="s">
        <v>6991</v>
      </c>
      <c r="E3536" t="s">
        <v>1736</v>
      </c>
      <c r="F3536" t="s">
        <v>617</v>
      </c>
      <c r="G3536" t="s">
        <v>614</v>
      </c>
      <c r="H3536" t="s">
        <v>54</v>
      </c>
      <c r="I3536" t="s">
        <v>618</v>
      </c>
      <c r="J3536" t="s">
        <v>1736</v>
      </c>
      <c r="K3536" t="s">
        <v>4191</v>
      </c>
      <c r="L3536" t="s">
        <v>6828</v>
      </c>
      <c r="M3536" t="s">
        <v>3133</v>
      </c>
      <c r="N3536" t="s">
        <v>10</v>
      </c>
      <c r="O3536" t="s">
        <v>54</v>
      </c>
      <c r="P3536" t="s">
        <v>946</v>
      </c>
      <c r="Q3536" t="s">
        <v>2663</v>
      </c>
      <c r="R3536" t="s">
        <v>616</v>
      </c>
    </row>
    <row r="3537" spans="1:18" x14ac:dyDescent="0.25">
      <c r="A3537" s="28" t="str">
        <f t="shared" si="55"/>
        <v>00389674John G Carlisle ES910 Holman AveCovingtonKY41018</v>
      </c>
      <c r="B3537" s="29" t="s">
        <v>8225</v>
      </c>
      <c r="C3537" t="s">
        <v>3215</v>
      </c>
      <c r="D3537" t="s">
        <v>6992</v>
      </c>
      <c r="E3537" t="s">
        <v>1736</v>
      </c>
      <c r="F3537" t="s">
        <v>617</v>
      </c>
      <c r="G3537" t="s">
        <v>614</v>
      </c>
      <c r="H3537" t="s">
        <v>54</v>
      </c>
      <c r="I3537" t="s">
        <v>751</v>
      </c>
      <c r="J3537" t="s">
        <v>1736</v>
      </c>
      <c r="K3537" t="s">
        <v>4191</v>
      </c>
      <c r="L3537" t="s">
        <v>6828</v>
      </c>
      <c r="M3537" t="s">
        <v>3133</v>
      </c>
      <c r="N3537" t="s">
        <v>10</v>
      </c>
      <c r="O3537" t="s">
        <v>54</v>
      </c>
      <c r="P3537" t="s">
        <v>946</v>
      </c>
      <c r="Q3537" t="s">
        <v>2663</v>
      </c>
      <c r="R3537" t="s">
        <v>616</v>
      </c>
    </row>
    <row r="3538" spans="1:18" x14ac:dyDescent="0.25">
      <c r="A3538" s="28" t="str">
        <f t="shared" si="55"/>
        <v>00389698Ninth District Elementary Sch2800 Indiana AveLatoniaKY41015</v>
      </c>
      <c r="B3538" s="29" t="s">
        <v>8225</v>
      </c>
      <c r="C3538" t="s">
        <v>3215</v>
      </c>
      <c r="D3538" t="s">
        <v>6993</v>
      </c>
      <c r="E3538" t="s">
        <v>1736</v>
      </c>
      <c r="F3538" t="s">
        <v>625</v>
      </c>
      <c r="G3538" t="s">
        <v>626</v>
      </c>
      <c r="H3538" t="s">
        <v>54</v>
      </c>
      <c r="I3538" t="s">
        <v>622</v>
      </c>
      <c r="J3538" t="s">
        <v>1736</v>
      </c>
      <c r="K3538" t="s">
        <v>624</v>
      </c>
      <c r="L3538" t="s">
        <v>6828</v>
      </c>
      <c r="M3538" t="s">
        <v>3133</v>
      </c>
      <c r="N3538" t="s">
        <v>10</v>
      </c>
      <c r="O3538" t="s">
        <v>54</v>
      </c>
      <c r="P3538" t="s">
        <v>946</v>
      </c>
      <c r="Q3538" t="s">
        <v>2663</v>
      </c>
      <c r="R3538" t="s">
        <v>623</v>
      </c>
    </row>
    <row r="3539" spans="1:18" x14ac:dyDescent="0.25">
      <c r="A3539" s="28" t="str">
        <f t="shared" si="55"/>
        <v>00389686Latonia Elementary School3901 Huntington AveCovingtonKY41015</v>
      </c>
      <c r="B3539" s="29" t="s">
        <v>8225</v>
      </c>
      <c r="C3539" t="s">
        <v>3215</v>
      </c>
      <c r="D3539" t="s">
        <v>6994</v>
      </c>
      <c r="E3539" t="s">
        <v>1736</v>
      </c>
      <c r="F3539" t="s">
        <v>621</v>
      </c>
      <c r="G3539" t="s">
        <v>614</v>
      </c>
      <c r="H3539" t="s">
        <v>54</v>
      </c>
      <c r="I3539" t="s">
        <v>622</v>
      </c>
      <c r="J3539" t="s">
        <v>1736</v>
      </c>
      <c r="K3539" t="s">
        <v>620</v>
      </c>
      <c r="L3539" t="s">
        <v>6828</v>
      </c>
      <c r="M3539" t="s">
        <v>3133</v>
      </c>
      <c r="N3539" t="s">
        <v>10</v>
      </c>
      <c r="O3539" t="s">
        <v>54</v>
      </c>
      <c r="P3539" t="s">
        <v>946</v>
      </c>
      <c r="Q3539" t="s">
        <v>2663</v>
      </c>
      <c r="R3539" t="s">
        <v>619</v>
      </c>
    </row>
    <row r="3540" spans="1:18" x14ac:dyDescent="0.25">
      <c r="A3540" s="28" t="str">
        <f t="shared" si="55"/>
        <v>00389703Sixth District ES1901 Maryland AveCovingtonKY41014</v>
      </c>
      <c r="B3540" s="29" t="s">
        <v>8225</v>
      </c>
      <c r="C3540" t="s">
        <v>3215</v>
      </c>
      <c r="D3540" t="s">
        <v>6995</v>
      </c>
      <c r="E3540" t="s">
        <v>1736</v>
      </c>
      <c r="F3540" t="s">
        <v>628</v>
      </c>
      <c r="G3540" t="s">
        <v>614</v>
      </c>
      <c r="H3540" t="s">
        <v>54</v>
      </c>
      <c r="I3540" t="s">
        <v>615</v>
      </c>
      <c r="J3540" t="s">
        <v>1736</v>
      </c>
      <c r="K3540" t="s">
        <v>4190</v>
      </c>
      <c r="L3540" t="s">
        <v>6828</v>
      </c>
      <c r="M3540" t="s">
        <v>3133</v>
      </c>
      <c r="N3540" t="s">
        <v>10</v>
      </c>
      <c r="O3540" t="s">
        <v>54</v>
      </c>
      <c r="P3540" t="s">
        <v>946</v>
      </c>
      <c r="Q3540" t="s">
        <v>2663</v>
      </c>
      <c r="R3540" t="s">
        <v>627</v>
      </c>
    </row>
    <row r="3541" spans="1:18" x14ac:dyDescent="0.25">
      <c r="A3541" s="28" t="str">
        <f t="shared" si="55"/>
        <v>00391512Blaine Elementary School600 Highway 2562BlaineKY41124</v>
      </c>
      <c r="B3541" s="29" t="s">
        <v>8225</v>
      </c>
      <c r="C3541" t="s">
        <v>3215</v>
      </c>
      <c r="D3541" t="s">
        <v>6996</v>
      </c>
      <c r="E3541" t="s">
        <v>1736</v>
      </c>
      <c r="F3541" t="s">
        <v>1844</v>
      </c>
      <c r="G3541" t="s">
        <v>1845</v>
      </c>
      <c r="H3541" t="s">
        <v>54</v>
      </c>
      <c r="I3541" t="s">
        <v>1846</v>
      </c>
      <c r="J3541" t="s">
        <v>1736</v>
      </c>
      <c r="K3541" t="s">
        <v>1843</v>
      </c>
      <c r="L3541" t="s">
        <v>6828</v>
      </c>
      <c r="M3541" t="s">
        <v>3133</v>
      </c>
      <c r="N3541" t="s">
        <v>10</v>
      </c>
      <c r="O3541" t="s">
        <v>54</v>
      </c>
      <c r="P3541" t="s">
        <v>946</v>
      </c>
      <c r="Q3541" t="s">
        <v>2663</v>
      </c>
      <c r="R3541" t="s">
        <v>1842</v>
      </c>
    </row>
    <row r="3542" spans="1:18" x14ac:dyDescent="0.25">
      <c r="A3542" s="28" t="str">
        <f t="shared" si="55"/>
        <v>00391639Lee Co Elementary School1665 Highway 11 SBeattyvilleKY41311</v>
      </c>
      <c r="B3542" s="29" t="s">
        <v>8225</v>
      </c>
      <c r="C3542" t="s">
        <v>3215</v>
      </c>
      <c r="D3542" t="s">
        <v>6997</v>
      </c>
      <c r="E3542" t="s">
        <v>1736</v>
      </c>
      <c r="F3542" t="s">
        <v>1859</v>
      </c>
      <c r="G3542" t="s">
        <v>1860</v>
      </c>
      <c r="H3542" t="s">
        <v>54</v>
      </c>
      <c r="I3542" t="s">
        <v>1861</v>
      </c>
      <c r="J3542" t="s">
        <v>1736</v>
      </c>
      <c r="K3542" t="s">
        <v>1858</v>
      </c>
      <c r="L3542" t="s">
        <v>6828</v>
      </c>
      <c r="M3542" t="s">
        <v>3133</v>
      </c>
      <c r="N3542" t="s">
        <v>10</v>
      </c>
      <c r="O3542" t="s">
        <v>54</v>
      </c>
      <c r="P3542" t="s">
        <v>946</v>
      </c>
      <c r="Q3542" t="s">
        <v>2663</v>
      </c>
      <c r="R3542" t="s">
        <v>1857</v>
      </c>
    </row>
    <row r="3543" spans="1:18" x14ac:dyDescent="0.25">
      <c r="A3543" s="28" t="str">
        <f t="shared" si="55"/>
        <v>00391639Lee Co Elementary School1665 Highway 11 SBeattyvilleKY41311</v>
      </c>
      <c r="B3543" s="29" t="s">
        <v>8225</v>
      </c>
      <c r="C3543" t="s">
        <v>3215</v>
      </c>
      <c r="D3543" t="s">
        <v>6998</v>
      </c>
      <c r="E3543" t="s">
        <v>1736</v>
      </c>
      <c r="F3543" t="s">
        <v>1859</v>
      </c>
      <c r="G3543" t="s">
        <v>1860</v>
      </c>
      <c r="H3543" t="s">
        <v>54</v>
      </c>
      <c r="I3543" t="s">
        <v>1861</v>
      </c>
      <c r="J3543" t="s">
        <v>1736</v>
      </c>
      <c r="K3543" t="s">
        <v>1858</v>
      </c>
      <c r="L3543" t="s">
        <v>6828</v>
      </c>
      <c r="M3543" t="s">
        <v>3133</v>
      </c>
      <c r="N3543" t="s">
        <v>10</v>
      </c>
      <c r="O3543" t="s">
        <v>54</v>
      </c>
      <c r="P3543" t="s">
        <v>946</v>
      </c>
      <c r="Q3543" t="s">
        <v>2663</v>
      </c>
      <c r="R3543" t="s">
        <v>1857</v>
      </c>
    </row>
    <row r="3544" spans="1:18" x14ac:dyDescent="0.25">
      <c r="A3544" s="28" t="str">
        <f t="shared" si="55"/>
        <v>00391639Lee Co Elementary School1665 Highway 11 SBeattyvilleKY41311</v>
      </c>
      <c r="B3544" s="29" t="s">
        <v>8225</v>
      </c>
      <c r="C3544" t="s">
        <v>3215</v>
      </c>
      <c r="D3544" t="s">
        <v>6999</v>
      </c>
      <c r="E3544" t="s">
        <v>1736</v>
      </c>
      <c r="F3544" t="s">
        <v>1859</v>
      </c>
      <c r="G3544" t="s">
        <v>1860</v>
      </c>
      <c r="H3544" t="s">
        <v>54</v>
      </c>
      <c r="I3544" t="s">
        <v>1861</v>
      </c>
      <c r="J3544" t="s">
        <v>1736</v>
      </c>
      <c r="K3544" t="s">
        <v>1858</v>
      </c>
      <c r="L3544" t="s">
        <v>6828</v>
      </c>
      <c r="M3544" t="s">
        <v>3133</v>
      </c>
      <c r="N3544" t="s">
        <v>10</v>
      </c>
      <c r="O3544" t="s">
        <v>54</v>
      </c>
      <c r="P3544" t="s">
        <v>946</v>
      </c>
      <c r="Q3544" t="s">
        <v>2663</v>
      </c>
      <c r="R3544" t="s">
        <v>1857</v>
      </c>
    </row>
    <row r="3545" spans="1:18" x14ac:dyDescent="0.25">
      <c r="A3545" s="28" t="str">
        <f t="shared" si="55"/>
        <v>00393728Menifee Elementary K-8 School57 Indian Creek RdFrenchburgKY40322</v>
      </c>
      <c r="B3545" s="29" t="s">
        <v>8225</v>
      </c>
      <c r="C3545" t="s">
        <v>3215</v>
      </c>
      <c r="D3545" t="s">
        <v>7000</v>
      </c>
      <c r="E3545" t="s">
        <v>1736</v>
      </c>
      <c r="F3545" t="s">
        <v>2158</v>
      </c>
      <c r="G3545" t="s">
        <v>2159</v>
      </c>
      <c r="H3545" t="s">
        <v>54</v>
      </c>
      <c r="I3545" t="s">
        <v>2160</v>
      </c>
      <c r="J3545" t="s">
        <v>1736</v>
      </c>
      <c r="K3545" t="s">
        <v>2157</v>
      </c>
      <c r="L3545" t="s">
        <v>6828</v>
      </c>
      <c r="M3545" t="s">
        <v>3133</v>
      </c>
      <c r="N3545" t="s">
        <v>10</v>
      </c>
      <c r="O3545" t="s">
        <v>54</v>
      </c>
      <c r="P3545" t="s">
        <v>946</v>
      </c>
      <c r="Q3545" t="s">
        <v>2663</v>
      </c>
      <c r="R3545" t="s">
        <v>2156</v>
      </c>
    </row>
    <row r="3546" spans="1:18" x14ac:dyDescent="0.25">
      <c r="A3546" s="28" t="str">
        <f t="shared" si="55"/>
        <v>00397516Red River Valley ESPo Box 219Hazel GreenKY41332</v>
      </c>
      <c r="B3546" s="29" t="s">
        <v>8225</v>
      </c>
      <c r="C3546" t="s">
        <v>3215</v>
      </c>
      <c r="D3546" t="s">
        <v>7001</v>
      </c>
      <c r="E3546" t="s">
        <v>1736</v>
      </c>
      <c r="F3546" t="s">
        <v>5279</v>
      </c>
      <c r="G3546" t="s">
        <v>2869</v>
      </c>
      <c r="H3546" t="s">
        <v>54</v>
      </c>
      <c r="I3546" t="s">
        <v>2870</v>
      </c>
      <c r="J3546" t="s">
        <v>1736</v>
      </c>
      <c r="K3546" t="s">
        <v>5278</v>
      </c>
      <c r="L3546" t="s">
        <v>6828</v>
      </c>
      <c r="M3546" t="s">
        <v>3133</v>
      </c>
      <c r="N3546" t="s">
        <v>10</v>
      </c>
      <c r="O3546" t="s">
        <v>54</v>
      </c>
      <c r="P3546" t="s">
        <v>946</v>
      </c>
      <c r="Q3546" t="s">
        <v>2663</v>
      </c>
      <c r="R3546" t="s">
        <v>2868</v>
      </c>
    </row>
    <row r="3547" spans="1:18" x14ac:dyDescent="0.25">
      <c r="A3547" s="28" t="str">
        <f t="shared" si="55"/>
        <v>00397516Red River Valley ESPo Box 219Hazel GreenKY41332</v>
      </c>
      <c r="B3547" s="29" t="s">
        <v>8225</v>
      </c>
      <c r="C3547" t="s">
        <v>3215</v>
      </c>
      <c r="D3547" t="s">
        <v>7002</v>
      </c>
      <c r="E3547" t="s">
        <v>1736</v>
      </c>
      <c r="F3547" t="s">
        <v>5279</v>
      </c>
      <c r="G3547" t="s">
        <v>2869</v>
      </c>
      <c r="H3547" t="s">
        <v>54</v>
      </c>
      <c r="I3547" t="s">
        <v>2870</v>
      </c>
      <c r="J3547" t="s">
        <v>1736</v>
      </c>
      <c r="K3547" t="s">
        <v>5278</v>
      </c>
      <c r="L3547" t="s">
        <v>6828</v>
      </c>
      <c r="M3547" t="s">
        <v>3133</v>
      </c>
      <c r="N3547" t="s">
        <v>10</v>
      </c>
      <c r="O3547" t="s">
        <v>54</v>
      </c>
      <c r="P3547" t="s">
        <v>946</v>
      </c>
      <c r="Q3547" t="s">
        <v>2663</v>
      </c>
      <c r="R3547" t="s">
        <v>2868</v>
      </c>
    </row>
    <row r="3548" spans="1:18" x14ac:dyDescent="0.25">
      <c r="A3548" s="28" t="str">
        <f t="shared" si="55"/>
        <v>00391055Central Elementary School1000 Ky 3439BarbourvilleKY40906</v>
      </c>
      <c r="B3548" s="29" t="s">
        <v>8225</v>
      </c>
      <c r="C3548" t="s">
        <v>3215</v>
      </c>
      <c r="D3548" t="s">
        <v>7003</v>
      </c>
      <c r="E3548" t="s">
        <v>1736</v>
      </c>
      <c r="F3548" t="s">
        <v>1772</v>
      </c>
      <c r="G3548" t="s">
        <v>116</v>
      </c>
      <c r="H3548" t="s">
        <v>54</v>
      </c>
      <c r="I3548" t="s">
        <v>117</v>
      </c>
      <c r="J3548" t="s">
        <v>1736</v>
      </c>
      <c r="K3548" t="s">
        <v>1056</v>
      </c>
      <c r="L3548" t="s">
        <v>6828</v>
      </c>
      <c r="M3548" t="s">
        <v>3133</v>
      </c>
      <c r="N3548" t="s">
        <v>10</v>
      </c>
      <c r="O3548" t="s">
        <v>54</v>
      </c>
      <c r="P3548" t="s">
        <v>946</v>
      </c>
      <c r="Q3548" t="s">
        <v>2663</v>
      </c>
      <c r="R3548" t="s">
        <v>1771</v>
      </c>
    </row>
    <row r="3549" spans="1:18" x14ac:dyDescent="0.25">
      <c r="A3549" s="28" t="str">
        <f t="shared" si="55"/>
        <v>00391108G R Hampton Elementary School60 Ky 3441BarbourvilleKY40906</v>
      </c>
      <c r="B3549" s="29" t="s">
        <v>8225</v>
      </c>
      <c r="C3549" t="s">
        <v>3215</v>
      </c>
      <c r="D3549" t="s">
        <v>7004</v>
      </c>
      <c r="E3549" t="s">
        <v>1736</v>
      </c>
      <c r="F3549" t="s">
        <v>1782</v>
      </c>
      <c r="G3549" t="s">
        <v>116</v>
      </c>
      <c r="H3549" t="s">
        <v>54</v>
      </c>
      <c r="I3549" t="s">
        <v>117</v>
      </c>
      <c r="J3549" t="s">
        <v>1736</v>
      </c>
      <c r="K3549" t="s">
        <v>1781</v>
      </c>
      <c r="L3549" t="s">
        <v>6828</v>
      </c>
      <c r="M3549" t="s">
        <v>3133</v>
      </c>
      <c r="N3549" t="s">
        <v>10</v>
      </c>
      <c r="O3549" t="s">
        <v>54</v>
      </c>
      <c r="P3549" t="s">
        <v>946</v>
      </c>
      <c r="Q3549" t="s">
        <v>2663</v>
      </c>
      <c r="R3549" t="s">
        <v>1780</v>
      </c>
    </row>
    <row r="3550" spans="1:18" x14ac:dyDescent="0.25">
      <c r="A3550" s="28" t="str">
        <f t="shared" si="55"/>
        <v>00391108G R Hampton Elementary School60 Ky 3441BarbourvilleKY40906</v>
      </c>
      <c r="B3550" s="29" t="s">
        <v>8225</v>
      </c>
      <c r="C3550" t="s">
        <v>3215</v>
      </c>
      <c r="D3550" t="s">
        <v>7005</v>
      </c>
      <c r="E3550" t="s">
        <v>1736</v>
      </c>
      <c r="F3550" t="s">
        <v>1782</v>
      </c>
      <c r="G3550" t="s">
        <v>116</v>
      </c>
      <c r="H3550" t="s">
        <v>54</v>
      </c>
      <c r="I3550" t="s">
        <v>117</v>
      </c>
      <c r="J3550" t="s">
        <v>1736</v>
      </c>
      <c r="K3550" t="s">
        <v>1781</v>
      </c>
      <c r="L3550" t="s">
        <v>6828</v>
      </c>
      <c r="M3550" t="s">
        <v>3133</v>
      </c>
      <c r="N3550" t="s">
        <v>10</v>
      </c>
      <c r="O3550" t="s">
        <v>54</v>
      </c>
      <c r="P3550" t="s">
        <v>946</v>
      </c>
      <c r="Q3550" t="s">
        <v>2663</v>
      </c>
      <c r="R3550" t="s">
        <v>1780</v>
      </c>
    </row>
    <row r="3551" spans="1:18" x14ac:dyDescent="0.25">
      <c r="A3551" s="28" t="str">
        <f t="shared" si="55"/>
        <v>00393091South Magoffin Elementary Sch171 Half Mountain RdSalyersvilleKY41465</v>
      </c>
      <c r="B3551" s="29" t="s">
        <v>8225</v>
      </c>
      <c r="C3551" t="s">
        <v>3215</v>
      </c>
      <c r="D3551" t="s">
        <v>7006</v>
      </c>
      <c r="E3551" t="s">
        <v>1736</v>
      </c>
      <c r="F3551" t="s">
        <v>2021</v>
      </c>
      <c r="G3551" t="s">
        <v>2014</v>
      </c>
      <c r="H3551" t="s">
        <v>54</v>
      </c>
      <c r="I3551" t="s">
        <v>2015</v>
      </c>
      <c r="J3551" t="s">
        <v>1736</v>
      </c>
      <c r="K3551" t="s">
        <v>2020</v>
      </c>
      <c r="L3551" t="s">
        <v>6828</v>
      </c>
      <c r="M3551" t="s">
        <v>3133</v>
      </c>
      <c r="N3551" t="s">
        <v>10</v>
      </c>
      <c r="O3551" t="s">
        <v>54</v>
      </c>
      <c r="P3551" t="s">
        <v>946</v>
      </c>
      <c r="Q3551" t="s">
        <v>2663</v>
      </c>
      <c r="R3551" t="s">
        <v>2019</v>
      </c>
    </row>
    <row r="3552" spans="1:18" x14ac:dyDescent="0.25">
      <c r="A3552" s="28" t="str">
        <f t="shared" si="55"/>
        <v>00391536Fallsburg Elementary School6869 N Highway 3LouisaKY41230</v>
      </c>
      <c r="B3552" s="29" t="s">
        <v>8225</v>
      </c>
      <c r="C3552" t="s">
        <v>3215</v>
      </c>
      <c r="D3552" t="s">
        <v>7007</v>
      </c>
      <c r="E3552" t="s">
        <v>1736</v>
      </c>
      <c r="F3552" t="s">
        <v>1849</v>
      </c>
      <c r="G3552" t="s">
        <v>1850</v>
      </c>
      <c r="H3552" t="s">
        <v>54</v>
      </c>
      <c r="I3552" t="s">
        <v>1851</v>
      </c>
      <c r="J3552" t="s">
        <v>1736</v>
      </c>
      <c r="K3552" t="s">
        <v>1848</v>
      </c>
      <c r="L3552" t="s">
        <v>6828</v>
      </c>
      <c r="M3552" t="s">
        <v>3133</v>
      </c>
      <c r="N3552" t="s">
        <v>10</v>
      </c>
      <c r="O3552" t="s">
        <v>54</v>
      </c>
      <c r="P3552" t="s">
        <v>946</v>
      </c>
      <c r="Q3552" t="s">
        <v>2663</v>
      </c>
      <c r="R3552" t="s">
        <v>1847</v>
      </c>
    </row>
    <row r="3553" spans="1:18" x14ac:dyDescent="0.25">
      <c r="A3553" s="28" t="str">
        <f t="shared" si="55"/>
        <v>00393704Botts Elementary SchoolPo Box 39DennistonKY40316</v>
      </c>
      <c r="B3553" s="29" t="s">
        <v>8225</v>
      </c>
      <c r="C3553" t="s">
        <v>3215</v>
      </c>
      <c r="D3553" t="s">
        <v>7008</v>
      </c>
      <c r="E3553" t="s">
        <v>1736</v>
      </c>
      <c r="F3553" t="s">
        <v>4143</v>
      </c>
      <c r="G3553" t="s">
        <v>2154</v>
      </c>
      <c r="H3553" t="s">
        <v>54</v>
      </c>
      <c r="I3553" t="s">
        <v>2155</v>
      </c>
      <c r="J3553" t="s">
        <v>1736</v>
      </c>
      <c r="K3553" t="s">
        <v>2153</v>
      </c>
      <c r="L3553" t="s">
        <v>6828</v>
      </c>
      <c r="M3553" t="s">
        <v>3133</v>
      </c>
      <c r="N3553" t="s">
        <v>10</v>
      </c>
      <c r="O3553" t="s">
        <v>54</v>
      </c>
      <c r="P3553" t="s">
        <v>946</v>
      </c>
      <c r="Q3553" t="s">
        <v>2663</v>
      </c>
      <c r="R3553" t="s">
        <v>2152</v>
      </c>
    </row>
    <row r="3554" spans="1:18" x14ac:dyDescent="0.25">
      <c r="A3554" s="28" t="str">
        <f t="shared" si="55"/>
        <v>00391548Louisa West Elementary School201 S Boone StLouisaKY41230</v>
      </c>
      <c r="B3554" s="29" t="s">
        <v>8225</v>
      </c>
      <c r="C3554" t="s">
        <v>3215</v>
      </c>
      <c r="D3554" t="s">
        <v>7009</v>
      </c>
      <c r="E3554" t="s">
        <v>1736</v>
      </c>
      <c r="F3554" t="s">
        <v>1854</v>
      </c>
      <c r="G3554" t="s">
        <v>1850</v>
      </c>
      <c r="H3554" t="s">
        <v>54</v>
      </c>
      <c r="I3554" t="s">
        <v>1851</v>
      </c>
      <c r="J3554" t="s">
        <v>1736</v>
      </c>
      <c r="K3554" t="s">
        <v>1853</v>
      </c>
      <c r="L3554" t="s">
        <v>6828</v>
      </c>
      <c r="M3554" t="s">
        <v>3133</v>
      </c>
      <c r="N3554" t="s">
        <v>10</v>
      </c>
      <c r="O3554" t="s">
        <v>54</v>
      </c>
      <c r="P3554" t="s">
        <v>946</v>
      </c>
      <c r="Q3554" t="s">
        <v>2663</v>
      </c>
      <c r="R3554" t="s">
        <v>1852</v>
      </c>
    </row>
    <row r="3555" spans="1:18" x14ac:dyDescent="0.25">
      <c r="A3555" s="28" t="str">
        <f t="shared" si="55"/>
        <v>00391706Mountain View Elementary SchPo Box 926HydenKY41749</v>
      </c>
      <c r="B3555" s="29" t="s">
        <v>8225</v>
      </c>
      <c r="C3555" t="s">
        <v>3215</v>
      </c>
      <c r="D3555" t="s">
        <v>7010</v>
      </c>
      <c r="E3555" t="s">
        <v>1736</v>
      </c>
      <c r="F3555" t="s">
        <v>4639</v>
      </c>
      <c r="G3555" t="s">
        <v>1870</v>
      </c>
      <c r="H3555" t="s">
        <v>54</v>
      </c>
      <c r="I3555" t="s">
        <v>1871</v>
      </c>
      <c r="J3555" t="s">
        <v>1736</v>
      </c>
      <c r="K3555" t="s">
        <v>1869</v>
      </c>
      <c r="L3555" t="s">
        <v>6828</v>
      </c>
      <c r="M3555" t="s">
        <v>3133</v>
      </c>
      <c r="N3555" t="s">
        <v>10</v>
      </c>
      <c r="O3555" t="s">
        <v>54</v>
      </c>
      <c r="P3555" t="s">
        <v>946</v>
      </c>
      <c r="Q3555" t="s">
        <v>2663</v>
      </c>
      <c r="R3555" t="s">
        <v>1868</v>
      </c>
    </row>
    <row r="3556" spans="1:18" x14ac:dyDescent="0.25">
      <c r="A3556" s="28" t="str">
        <f t="shared" si="55"/>
        <v>00391990Lewis Co School DistrictPo Box 159VanceburgKY41179</v>
      </c>
      <c r="B3556" s="29" t="s">
        <v>8225</v>
      </c>
      <c r="C3556" t="s">
        <v>3215</v>
      </c>
      <c r="D3556" t="s">
        <v>7011</v>
      </c>
      <c r="E3556" t="s">
        <v>1736</v>
      </c>
      <c r="F3556" t="s">
        <v>5314</v>
      </c>
      <c r="G3556" t="s">
        <v>1908</v>
      </c>
      <c r="H3556" t="s">
        <v>54</v>
      </c>
      <c r="I3556" t="s">
        <v>1909</v>
      </c>
      <c r="J3556" t="s">
        <v>1736</v>
      </c>
      <c r="K3556" t="s">
        <v>1902</v>
      </c>
      <c r="L3556" t="s">
        <v>6828</v>
      </c>
      <c r="M3556" t="s">
        <v>3133</v>
      </c>
      <c r="N3556" t="s">
        <v>10</v>
      </c>
      <c r="O3556" t="s">
        <v>54</v>
      </c>
      <c r="P3556" t="s">
        <v>946</v>
      </c>
      <c r="Q3556" t="s">
        <v>2663</v>
      </c>
      <c r="R3556" t="s">
        <v>1901</v>
      </c>
    </row>
    <row r="3557" spans="1:18" x14ac:dyDescent="0.25">
      <c r="A3557" s="28" t="str">
        <f t="shared" si="55"/>
        <v>00391990Lewis Co School DistrictPo Box 159VanceburgKY41179</v>
      </c>
      <c r="B3557" s="29" t="s">
        <v>8225</v>
      </c>
      <c r="C3557" t="s">
        <v>3215</v>
      </c>
      <c r="D3557" t="s">
        <v>7012</v>
      </c>
      <c r="E3557" t="s">
        <v>1736</v>
      </c>
      <c r="F3557" t="s">
        <v>5314</v>
      </c>
      <c r="G3557" t="s">
        <v>1908</v>
      </c>
      <c r="H3557" t="s">
        <v>54</v>
      </c>
      <c r="I3557" t="s">
        <v>1909</v>
      </c>
      <c r="J3557" t="s">
        <v>1736</v>
      </c>
      <c r="K3557" t="s">
        <v>1902</v>
      </c>
      <c r="L3557" t="s">
        <v>6828</v>
      </c>
      <c r="M3557" t="s">
        <v>3133</v>
      </c>
      <c r="N3557" t="s">
        <v>10</v>
      </c>
      <c r="O3557" t="s">
        <v>54</v>
      </c>
      <c r="P3557" t="s">
        <v>946</v>
      </c>
      <c r="Q3557" t="s">
        <v>2663</v>
      </c>
      <c r="R3557" t="s">
        <v>1901</v>
      </c>
    </row>
    <row r="3558" spans="1:18" x14ac:dyDescent="0.25">
      <c r="A3558" s="28" t="str">
        <f t="shared" si="55"/>
        <v>00391744Stinnett Elementary School12975 Highway 421HoskinstonKY40844</v>
      </c>
      <c r="B3558" s="29" t="s">
        <v>8225</v>
      </c>
      <c r="C3558" t="s">
        <v>3215</v>
      </c>
      <c r="D3558" t="s">
        <v>7013</v>
      </c>
      <c r="E3558" t="s">
        <v>1736</v>
      </c>
      <c r="F3558" t="s">
        <v>1874</v>
      </c>
      <c r="G3558" t="s">
        <v>1875</v>
      </c>
      <c r="H3558" t="s">
        <v>54</v>
      </c>
      <c r="I3558" t="s">
        <v>1876</v>
      </c>
      <c r="J3558" t="s">
        <v>1736</v>
      </c>
      <c r="K3558" t="s">
        <v>1873</v>
      </c>
      <c r="L3558" t="s">
        <v>6828</v>
      </c>
      <c r="M3558" t="s">
        <v>3133</v>
      </c>
      <c r="N3558" t="s">
        <v>10</v>
      </c>
      <c r="O3558" t="s">
        <v>54</v>
      </c>
      <c r="P3558" t="s">
        <v>946</v>
      </c>
      <c r="Q3558" t="s">
        <v>2663</v>
      </c>
      <c r="R3558" t="s">
        <v>1872</v>
      </c>
    </row>
    <row r="3559" spans="1:18" x14ac:dyDescent="0.25">
      <c r="A3559" s="28" t="str">
        <f t="shared" si="55"/>
        <v>00392047Lewis Co Central Elem School86 Walter StVanceburgKY41179</v>
      </c>
      <c r="B3559" s="29" t="s">
        <v>8225</v>
      </c>
      <c r="C3559" t="s">
        <v>3215</v>
      </c>
      <c r="D3559" t="s">
        <v>7014</v>
      </c>
      <c r="E3559" t="s">
        <v>1736</v>
      </c>
      <c r="F3559" t="s">
        <v>1912</v>
      </c>
      <c r="G3559" t="s">
        <v>1908</v>
      </c>
      <c r="H3559" t="s">
        <v>54</v>
      </c>
      <c r="I3559" t="s">
        <v>1909</v>
      </c>
      <c r="J3559" t="s">
        <v>1736</v>
      </c>
      <c r="K3559" t="s">
        <v>1911</v>
      </c>
      <c r="L3559" t="s">
        <v>6828</v>
      </c>
      <c r="M3559" t="s">
        <v>3133</v>
      </c>
      <c r="N3559" t="s">
        <v>10</v>
      </c>
      <c r="O3559" t="s">
        <v>54</v>
      </c>
      <c r="P3559" t="s">
        <v>946</v>
      </c>
      <c r="Q3559" t="s">
        <v>2663</v>
      </c>
      <c r="R3559" t="s">
        <v>1910</v>
      </c>
    </row>
    <row r="3560" spans="1:18" x14ac:dyDescent="0.25">
      <c r="A3560" s="28" t="str">
        <f t="shared" si="55"/>
        <v>00392047Lewis Co Central Elem School86 Walter StVanceburgKY41179</v>
      </c>
      <c r="B3560" s="29" t="s">
        <v>8225</v>
      </c>
      <c r="C3560" t="s">
        <v>3215</v>
      </c>
      <c r="D3560" t="s">
        <v>7015</v>
      </c>
      <c r="E3560" t="s">
        <v>1736</v>
      </c>
      <c r="F3560" t="s">
        <v>1912</v>
      </c>
      <c r="G3560" t="s">
        <v>1908</v>
      </c>
      <c r="H3560" t="s">
        <v>54</v>
      </c>
      <c r="I3560" t="s">
        <v>1909</v>
      </c>
      <c r="J3560" t="s">
        <v>1736</v>
      </c>
      <c r="K3560" t="s">
        <v>1911</v>
      </c>
      <c r="L3560" t="s">
        <v>6828</v>
      </c>
      <c r="M3560" t="s">
        <v>3133</v>
      </c>
      <c r="N3560" t="s">
        <v>10</v>
      </c>
      <c r="O3560" t="s">
        <v>54</v>
      </c>
      <c r="P3560" t="s">
        <v>946</v>
      </c>
      <c r="Q3560" t="s">
        <v>2663</v>
      </c>
      <c r="R3560" t="s">
        <v>1910</v>
      </c>
    </row>
    <row r="3561" spans="1:18" x14ac:dyDescent="0.25">
      <c r="A3561" s="28" t="str">
        <f t="shared" si="55"/>
        <v>00394863Perry Co School District315 Park AveHazardKY41701</v>
      </c>
      <c r="B3561" s="29" t="s">
        <v>8225</v>
      </c>
      <c r="C3561" t="s">
        <v>3215</v>
      </c>
      <c r="D3561" t="s">
        <v>7016</v>
      </c>
      <c r="E3561" t="s">
        <v>1736</v>
      </c>
      <c r="F3561" t="s">
        <v>3171</v>
      </c>
      <c r="G3561" t="s">
        <v>1258</v>
      </c>
      <c r="H3561" t="s">
        <v>54</v>
      </c>
      <c r="I3561" t="s">
        <v>1259</v>
      </c>
      <c r="J3561" t="s">
        <v>1736</v>
      </c>
      <c r="K3561" t="s">
        <v>2402</v>
      </c>
      <c r="L3561" t="s">
        <v>6828</v>
      </c>
      <c r="M3561" t="s">
        <v>3133</v>
      </c>
      <c r="N3561" t="s">
        <v>10</v>
      </c>
      <c r="O3561" t="s">
        <v>54</v>
      </c>
      <c r="P3561" t="s">
        <v>946</v>
      </c>
      <c r="Q3561" t="s">
        <v>2663</v>
      </c>
      <c r="R3561" t="s">
        <v>2401</v>
      </c>
    </row>
    <row r="3562" spans="1:18" x14ac:dyDescent="0.25">
      <c r="A3562" s="28" t="str">
        <f t="shared" si="55"/>
        <v>00394863Perry Co School District315 Park AveHazardKY41701</v>
      </c>
      <c r="B3562" s="29" t="s">
        <v>8225</v>
      </c>
      <c r="C3562" t="s">
        <v>3215</v>
      </c>
      <c r="D3562" t="s">
        <v>7017</v>
      </c>
      <c r="E3562" t="s">
        <v>1736</v>
      </c>
      <c r="F3562" t="s">
        <v>3171</v>
      </c>
      <c r="G3562" t="s">
        <v>1258</v>
      </c>
      <c r="H3562" t="s">
        <v>54</v>
      </c>
      <c r="I3562" t="s">
        <v>1259</v>
      </c>
      <c r="J3562" t="s">
        <v>1736</v>
      </c>
      <c r="K3562" t="s">
        <v>2402</v>
      </c>
      <c r="L3562" t="s">
        <v>6828</v>
      </c>
      <c r="M3562" t="s">
        <v>3133</v>
      </c>
      <c r="N3562" t="s">
        <v>10</v>
      </c>
      <c r="O3562" t="s">
        <v>54</v>
      </c>
      <c r="P3562" t="s">
        <v>946</v>
      </c>
      <c r="Q3562" t="s">
        <v>2663</v>
      </c>
      <c r="R3562" t="s">
        <v>2401</v>
      </c>
    </row>
    <row r="3563" spans="1:18" x14ac:dyDescent="0.25">
      <c r="A3563" s="28" t="str">
        <f t="shared" si="55"/>
        <v>00391756W B Muncy ESPo Box 140WootonKY41776</v>
      </c>
      <c r="B3563" s="29" t="s">
        <v>8225</v>
      </c>
      <c r="C3563" t="s">
        <v>3215</v>
      </c>
      <c r="D3563" t="s">
        <v>7018</v>
      </c>
      <c r="E3563" t="s">
        <v>1736</v>
      </c>
      <c r="F3563" t="s">
        <v>4635</v>
      </c>
      <c r="G3563" t="s">
        <v>1878</v>
      </c>
      <c r="H3563" t="s">
        <v>54</v>
      </c>
      <c r="I3563" t="s">
        <v>1879</v>
      </c>
      <c r="J3563" t="s">
        <v>1736</v>
      </c>
      <c r="K3563" t="s">
        <v>4634</v>
      </c>
      <c r="L3563" t="s">
        <v>6828</v>
      </c>
      <c r="M3563" t="s">
        <v>3133</v>
      </c>
      <c r="N3563" t="s">
        <v>10</v>
      </c>
      <c r="O3563" t="s">
        <v>54</v>
      </c>
      <c r="P3563" t="s">
        <v>946</v>
      </c>
      <c r="Q3563" t="s">
        <v>2663</v>
      </c>
      <c r="R3563" t="s">
        <v>1877</v>
      </c>
    </row>
    <row r="3564" spans="1:18" x14ac:dyDescent="0.25">
      <c r="A3564" s="28" t="str">
        <f t="shared" si="55"/>
        <v>00395049Willard ES625 Big Willard RdBusyKY41723</v>
      </c>
      <c r="B3564" s="29" t="s">
        <v>8225</v>
      </c>
      <c r="C3564" t="s">
        <v>3215</v>
      </c>
      <c r="D3564" t="s">
        <v>7019</v>
      </c>
      <c r="E3564" t="s">
        <v>1736</v>
      </c>
      <c r="F3564" t="s">
        <v>3851</v>
      </c>
      <c r="G3564" t="s">
        <v>3852</v>
      </c>
      <c r="H3564" t="s">
        <v>54</v>
      </c>
      <c r="I3564" t="s">
        <v>3850</v>
      </c>
      <c r="J3564" t="s">
        <v>1736</v>
      </c>
      <c r="K3564" t="s">
        <v>4980</v>
      </c>
      <c r="L3564" t="s">
        <v>6828</v>
      </c>
      <c r="M3564" t="s">
        <v>3133</v>
      </c>
      <c r="N3564" t="s">
        <v>10</v>
      </c>
      <c r="O3564" t="s">
        <v>54</v>
      </c>
      <c r="P3564" t="s">
        <v>946</v>
      </c>
      <c r="Q3564" t="s">
        <v>2663</v>
      </c>
      <c r="R3564" t="s">
        <v>3853</v>
      </c>
    </row>
    <row r="3565" spans="1:18" x14ac:dyDescent="0.25">
      <c r="A3565" s="28" t="str">
        <f t="shared" si="55"/>
        <v>00392035Laurel Elementary School116 Laurel School RdVanceburgKY41179</v>
      </c>
      <c r="B3565" s="29" t="s">
        <v>8225</v>
      </c>
      <c r="C3565" t="s">
        <v>3215</v>
      </c>
      <c r="D3565" t="s">
        <v>7020</v>
      </c>
      <c r="E3565" t="s">
        <v>1736</v>
      </c>
      <c r="F3565" t="s">
        <v>4644</v>
      </c>
      <c r="G3565" t="s">
        <v>1908</v>
      </c>
      <c r="H3565" t="s">
        <v>54</v>
      </c>
      <c r="I3565" t="s">
        <v>1909</v>
      </c>
      <c r="J3565" t="s">
        <v>1736</v>
      </c>
      <c r="K3565" t="s">
        <v>1907</v>
      </c>
      <c r="L3565" t="s">
        <v>6828</v>
      </c>
      <c r="M3565" t="s">
        <v>3133</v>
      </c>
      <c r="N3565" t="s">
        <v>10</v>
      </c>
      <c r="O3565" t="s">
        <v>54</v>
      </c>
      <c r="P3565" t="s">
        <v>946</v>
      </c>
      <c r="Q3565" t="s">
        <v>2663</v>
      </c>
      <c r="R3565" t="s">
        <v>1906</v>
      </c>
    </row>
    <row r="3566" spans="1:18" x14ac:dyDescent="0.25">
      <c r="A3566" s="28" t="str">
        <f t="shared" si="55"/>
        <v>00392035Laurel Elementary School116 Laurel School RdVanceburgKY41179</v>
      </c>
      <c r="B3566" s="29" t="s">
        <v>8225</v>
      </c>
      <c r="C3566" t="s">
        <v>3215</v>
      </c>
      <c r="D3566" t="s">
        <v>7021</v>
      </c>
      <c r="E3566" t="s">
        <v>1736</v>
      </c>
      <c r="F3566" t="s">
        <v>4644</v>
      </c>
      <c r="G3566" t="s">
        <v>1908</v>
      </c>
      <c r="H3566" t="s">
        <v>54</v>
      </c>
      <c r="I3566" t="s">
        <v>1909</v>
      </c>
      <c r="J3566" t="s">
        <v>1736</v>
      </c>
      <c r="K3566" t="s">
        <v>1907</v>
      </c>
      <c r="L3566" t="s">
        <v>6828</v>
      </c>
      <c r="M3566" t="s">
        <v>3133</v>
      </c>
      <c r="N3566" t="s">
        <v>10</v>
      </c>
      <c r="O3566" t="s">
        <v>54</v>
      </c>
      <c r="P3566" t="s">
        <v>946</v>
      </c>
      <c r="Q3566" t="s">
        <v>2663</v>
      </c>
      <c r="R3566" t="s">
        <v>1906</v>
      </c>
    </row>
    <row r="3567" spans="1:18" x14ac:dyDescent="0.25">
      <c r="A3567" s="28" t="str">
        <f t="shared" si="55"/>
        <v>00392061Tollesboro Elementary School2431 W Ky 10TollesboroKY41189</v>
      </c>
      <c r="B3567" s="29" t="s">
        <v>8225</v>
      </c>
      <c r="C3567" t="s">
        <v>3215</v>
      </c>
      <c r="D3567" t="s">
        <v>7022</v>
      </c>
      <c r="E3567" t="s">
        <v>1736</v>
      </c>
      <c r="F3567" t="s">
        <v>4645</v>
      </c>
      <c r="G3567" t="s">
        <v>1915</v>
      </c>
      <c r="H3567" t="s">
        <v>54</v>
      </c>
      <c r="I3567" t="s">
        <v>1916</v>
      </c>
      <c r="J3567" t="s">
        <v>1736</v>
      </c>
      <c r="K3567" t="s">
        <v>1914</v>
      </c>
      <c r="L3567" t="s">
        <v>6828</v>
      </c>
      <c r="M3567" t="s">
        <v>3133</v>
      </c>
      <c r="N3567" t="s">
        <v>10</v>
      </c>
      <c r="O3567" t="s">
        <v>54</v>
      </c>
      <c r="P3567" t="s">
        <v>946</v>
      </c>
      <c r="Q3567" t="s">
        <v>2663</v>
      </c>
      <c r="R3567" t="s">
        <v>1913</v>
      </c>
    </row>
    <row r="3568" spans="1:18" x14ac:dyDescent="0.25">
      <c r="A3568" s="28" t="str">
        <f t="shared" si="55"/>
        <v>00392061Tollesboro Elementary School2431 W Ky 10TollesboroKY41179</v>
      </c>
      <c r="B3568" s="29" t="s">
        <v>8225</v>
      </c>
      <c r="C3568" t="s">
        <v>3215</v>
      </c>
      <c r="D3568" t="s">
        <v>7023</v>
      </c>
      <c r="E3568" t="s">
        <v>1736</v>
      </c>
      <c r="F3568" t="s">
        <v>4645</v>
      </c>
      <c r="G3568" t="s">
        <v>1915</v>
      </c>
      <c r="H3568" t="s">
        <v>54</v>
      </c>
      <c r="I3568" t="s">
        <v>1909</v>
      </c>
      <c r="J3568" t="s">
        <v>1736</v>
      </c>
      <c r="K3568" t="s">
        <v>1914</v>
      </c>
      <c r="L3568" t="s">
        <v>6828</v>
      </c>
      <c r="M3568" t="s">
        <v>3133</v>
      </c>
      <c r="N3568" t="s">
        <v>10</v>
      </c>
      <c r="O3568" t="s">
        <v>54</v>
      </c>
      <c r="P3568" t="s">
        <v>946</v>
      </c>
      <c r="Q3568" t="s">
        <v>2663</v>
      </c>
      <c r="R3568" t="s">
        <v>1913</v>
      </c>
    </row>
    <row r="3569" spans="1:18" x14ac:dyDescent="0.25">
      <c r="A3569" s="28" t="str">
        <f t="shared" si="55"/>
        <v>00392396R E Stevenson ES1000 N Main StRussellvilleKY42276</v>
      </c>
      <c r="B3569" s="29" t="s">
        <v>8225</v>
      </c>
      <c r="C3569" t="s">
        <v>3215</v>
      </c>
      <c r="D3569" t="s">
        <v>7024</v>
      </c>
      <c r="E3569" t="s">
        <v>1736</v>
      </c>
      <c r="F3569" t="s">
        <v>2599</v>
      </c>
      <c r="G3569" t="s">
        <v>1966</v>
      </c>
      <c r="H3569" t="s">
        <v>54</v>
      </c>
      <c r="I3569" t="s">
        <v>1967</v>
      </c>
      <c r="J3569" t="s">
        <v>1736</v>
      </c>
      <c r="K3569" t="s">
        <v>5076</v>
      </c>
      <c r="L3569" t="s">
        <v>6828</v>
      </c>
      <c r="M3569" t="s">
        <v>3133</v>
      </c>
      <c r="N3569" t="s">
        <v>10</v>
      </c>
      <c r="O3569" t="s">
        <v>54</v>
      </c>
      <c r="P3569" t="s">
        <v>946</v>
      </c>
      <c r="Q3569" t="s">
        <v>2663</v>
      </c>
      <c r="R3569" t="s">
        <v>2598</v>
      </c>
    </row>
    <row r="3570" spans="1:18" x14ac:dyDescent="0.25">
      <c r="A3570" s="28" t="str">
        <f t="shared" si="55"/>
        <v>00392011Garrison ESPo Box 547GarrisonKY41141</v>
      </c>
      <c r="B3570" s="29" t="s">
        <v>8225</v>
      </c>
      <c r="C3570" t="s">
        <v>3215</v>
      </c>
      <c r="D3570" t="s">
        <v>7025</v>
      </c>
      <c r="E3570" t="s">
        <v>1736</v>
      </c>
      <c r="F3570" t="s">
        <v>4643</v>
      </c>
      <c r="G3570" t="s">
        <v>1904</v>
      </c>
      <c r="H3570" t="s">
        <v>54</v>
      </c>
      <c r="I3570" t="s">
        <v>1905</v>
      </c>
      <c r="J3570" t="s">
        <v>1736</v>
      </c>
      <c r="K3570" t="s">
        <v>4642</v>
      </c>
      <c r="L3570" t="s">
        <v>6828</v>
      </c>
      <c r="M3570" t="s">
        <v>3133</v>
      </c>
      <c r="N3570" t="s">
        <v>10</v>
      </c>
      <c r="O3570" t="s">
        <v>54</v>
      </c>
      <c r="P3570" t="s">
        <v>946</v>
      </c>
      <c r="Q3570" t="s">
        <v>2663</v>
      </c>
      <c r="R3570" t="s">
        <v>1903</v>
      </c>
    </row>
    <row r="3571" spans="1:18" x14ac:dyDescent="0.25">
      <c r="A3571" s="28" t="str">
        <f t="shared" si="55"/>
        <v>00392011Garrison ESPo Box 547GarrisonKY41141</v>
      </c>
      <c r="B3571" s="29" t="s">
        <v>8225</v>
      </c>
      <c r="C3571" t="s">
        <v>3215</v>
      </c>
      <c r="D3571" t="s">
        <v>7026</v>
      </c>
      <c r="E3571" t="s">
        <v>1736</v>
      </c>
      <c r="F3571" t="s">
        <v>4643</v>
      </c>
      <c r="G3571" t="s">
        <v>1904</v>
      </c>
      <c r="H3571" t="s">
        <v>54</v>
      </c>
      <c r="I3571" t="s">
        <v>1905</v>
      </c>
      <c r="J3571" t="s">
        <v>1736</v>
      </c>
      <c r="K3571" t="s">
        <v>4642</v>
      </c>
      <c r="L3571" t="s">
        <v>6828</v>
      </c>
      <c r="M3571" t="s">
        <v>3133</v>
      </c>
      <c r="N3571" t="s">
        <v>10</v>
      </c>
      <c r="O3571" t="s">
        <v>54</v>
      </c>
      <c r="P3571" t="s">
        <v>946</v>
      </c>
      <c r="Q3571" t="s">
        <v>2663</v>
      </c>
      <c r="R3571" t="s">
        <v>1903</v>
      </c>
    </row>
    <row r="3572" spans="1:18" x14ac:dyDescent="0.25">
      <c r="A3572" s="28" t="str">
        <f t="shared" si="55"/>
        <v>00393405Inez Elementary School5000 Elementary DrInezKY41224</v>
      </c>
      <c r="B3572" s="29" t="s">
        <v>8225</v>
      </c>
      <c r="C3572" t="s">
        <v>3215</v>
      </c>
      <c r="D3572" t="s">
        <v>7027</v>
      </c>
      <c r="E3572" t="s">
        <v>1736</v>
      </c>
      <c r="F3572" t="s">
        <v>2068</v>
      </c>
      <c r="G3572" t="s">
        <v>2064</v>
      </c>
      <c r="H3572" t="s">
        <v>54</v>
      </c>
      <c r="I3572" t="s">
        <v>2065</v>
      </c>
      <c r="J3572" t="s">
        <v>1736</v>
      </c>
      <c r="K3572" t="s">
        <v>2067</v>
      </c>
      <c r="L3572" t="s">
        <v>6828</v>
      </c>
      <c r="M3572" t="s">
        <v>3133</v>
      </c>
      <c r="N3572" t="s">
        <v>10</v>
      </c>
      <c r="O3572" t="s">
        <v>54</v>
      </c>
      <c r="P3572" t="s">
        <v>946</v>
      </c>
      <c r="Q3572" t="s">
        <v>2663</v>
      </c>
      <c r="R3572" t="s">
        <v>2066</v>
      </c>
    </row>
    <row r="3573" spans="1:18" x14ac:dyDescent="0.25">
      <c r="A3573" s="28" t="str">
        <f t="shared" si="55"/>
        <v>00397384Oak Grove Elementary School4505 Cumberland Falls HwyCorbinKY40701</v>
      </c>
      <c r="B3573" s="29" t="s">
        <v>8225</v>
      </c>
      <c r="C3573" t="s">
        <v>3215</v>
      </c>
      <c r="D3573" t="s">
        <v>7028</v>
      </c>
      <c r="E3573" t="s">
        <v>1736</v>
      </c>
      <c r="F3573" t="s">
        <v>2841</v>
      </c>
      <c r="G3573" t="s">
        <v>604</v>
      </c>
      <c r="H3573" t="s">
        <v>54</v>
      </c>
      <c r="I3573" t="s">
        <v>605</v>
      </c>
      <c r="J3573" t="s">
        <v>1736</v>
      </c>
      <c r="K3573" t="s">
        <v>2840</v>
      </c>
      <c r="L3573" t="s">
        <v>6828</v>
      </c>
      <c r="M3573" t="s">
        <v>3133</v>
      </c>
      <c r="N3573" t="s">
        <v>10</v>
      </c>
      <c r="O3573" t="s">
        <v>54</v>
      </c>
      <c r="P3573" t="s">
        <v>946</v>
      </c>
      <c r="Q3573" t="s">
        <v>2663</v>
      </c>
      <c r="R3573" t="s">
        <v>2839</v>
      </c>
    </row>
    <row r="3574" spans="1:18" x14ac:dyDescent="0.25">
      <c r="A3574" s="28" t="str">
        <f t="shared" si="55"/>
        <v>00393467Warfield ES33 Warfield Elementary LoopWarfieldKY41267</v>
      </c>
      <c r="B3574" s="29" t="s">
        <v>8225</v>
      </c>
      <c r="C3574" t="s">
        <v>3215</v>
      </c>
      <c r="D3574" t="s">
        <v>7029</v>
      </c>
      <c r="E3574" t="s">
        <v>1736</v>
      </c>
      <c r="F3574" t="s">
        <v>2070</v>
      </c>
      <c r="G3574" t="s">
        <v>2071</v>
      </c>
      <c r="H3574" t="s">
        <v>54</v>
      </c>
      <c r="I3574" t="s">
        <v>2072</v>
      </c>
      <c r="J3574" t="s">
        <v>1736</v>
      </c>
      <c r="K3574" t="s">
        <v>4728</v>
      </c>
      <c r="L3574" t="s">
        <v>6828</v>
      </c>
      <c r="M3574" t="s">
        <v>3133</v>
      </c>
      <c r="N3574" t="s">
        <v>10</v>
      </c>
      <c r="O3574" t="s">
        <v>54</v>
      </c>
      <c r="P3574" t="s">
        <v>946</v>
      </c>
      <c r="Q3574" t="s">
        <v>2663</v>
      </c>
      <c r="R3574" t="s">
        <v>2069</v>
      </c>
    </row>
    <row r="3575" spans="1:18" x14ac:dyDescent="0.25">
      <c r="A3575" s="28" t="str">
        <f t="shared" si="55"/>
        <v>00394928A B Combs ESPo Box 140CombsKY41729</v>
      </c>
      <c r="B3575" s="29" t="s">
        <v>8225</v>
      </c>
      <c r="C3575" t="s">
        <v>3215</v>
      </c>
      <c r="D3575" t="s">
        <v>7030</v>
      </c>
      <c r="E3575" t="s">
        <v>1736</v>
      </c>
      <c r="F3575" t="s">
        <v>4635</v>
      </c>
      <c r="G3575" t="s">
        <v>3219</v>
      </c>
      <c r="H3575" t="s">
        <v>54</v>
      </c>
      <c r="I3575" t="s">
        <v>3218</v>
      </c>
      <c r="J3575" t="s">
        <v>1736</v>
      </c>
      <c r="K3575" t="s">
        <v>4978</v>
      </c>
      <c r="L3575" t="s">
        <v>6828</v>
      </c>
      <c r="M3575" t="s">
        <v>3133</v>
      </c>
      <c r="N3575" t="s">
        <v>10</v>
      </c>
      <c r="O3575" t="s">
        <v>54</v>
      </c>
      <c r="P3575" t="s">
        <v>946</v>
      </c>
      <c r="Q3575" t="s">
        <v>2663</v>
      </c>
      <c r="R3575" t="s">
        <v>3221</v>
      </c>
    </row>
    <row r="3576" spans="1:18" x14ac:dyDescent="0.25">
      <c r="A3576" s="28" t="str">
        <f t="shared" si="55"/>
        <v>00392774Pine Knot ES119 E Highway 2792Pine KnotKY42635</v>
      </c>
      <c r="B3576" s="29" t="s">
        <v>8225</v>
      </c>
      <c r="C3576" t="s">
        <v>3215</v>
      </c>
      <c r="D3576" t="s">
        <v>7031</v>
      </c>
      <c r="E3576" t="s">
        <v>1736</v>
      </c>
      <c r="F3576" t="s">
        <v>2109</v>
      </c>
      <c r="G3576" t="s">
        <v>2110</v>
      </c>
      <c r="H3576" t="s">
        <v>54</v>
      </c>
      <c r="I3576" t="s">
        <v>2111</v>
      </c>
      <c r="J3576" t="s">
        <v>1736</v>
      </c>
      <c r="K3576" t="s">
        <v>2108</v>
      </c>
      <c r="L3576" t="s">
        <v>6828</v>
      </c>
      <c r="M3576" t="s">
        <v>3133</v>
      </c>
      <c r="N3576" t="s">
        <v>10</v>
      </c>
      <c r="O3576" t="s">
        <v>54</v>
      </c>
      <c r="P3576" t="s">
        <v>946</v>
      </c>
      <c r="Q3576" t="s">
        <v>2663</v>
      </c>
      <c r="R3576" t="s">
        <v>2107</v>
      </c>
    </row>
    <row r="3577" spans="1:18" x14ac:dyDescent="0.25">
      <c r="A3577" s="28" t="str">
        <f t="shared" si="55"/>
        <v>00393390Eden ES179 Eden LnInezKY41224</v>
      </c>
      <c r="B3577" s="29" t="s">
        <v>8225</v>
      </c>
      <c r="C3577" t="s">
        <v>3215</v>
      </c>
      <c r="D3577" t="s">
        <v>7032</v>
      </c>
      <c r="E3577" t="s">
        <v>1736</v>
      </c>
      <c r="F3577" t="s">
        <v>2063</v>
      </c>
      <c r="G3577" t="s">
        <v>2064</v>
      </c>
      <c r="H3577" t="s">
        <v>54</v>
      </c>
      <c r="I3577" t="s">
        <v>2065</v>
      </c>
      <c r="J3577" t="s">
        <v>1736</v>
      </c>
      <c r="K3577" t="s">
        <v>4725</v>
      </c>
      <c r="L3577" t="s">
        <v>6828</v>
      </c>
      <c r="M3577" t="s">
        <v>3133</v>
      </c>
      <c r="N3577" t="s">
        <v>10</v>
      </c>
      <c r="O3577" t="s">
        <v>54</v>
      </c>
      <c r="P3577" t="s">
        <v>946</v>
      </c>
      <c r="Q3577" t="s">
        <v>2663</v>
      </c>
      <c r="R3577" t="s">
        <v>2062</v>
      </c>
    </row>
    <row r="3578" spans="1:18" x14ac:dyDescent="0.25">
      <c r="A3578" s="28" t="str">
        <f t="shared" si="55"/>
        <v>00392827Whitley City ES2819 N Highway 27Whitley CityKY42653</v>
      </c>
      <c r="B3578" s="29" t="s">
        <v>8225</v>
      </c>
      <c r="C3578" t="s">
        <v>3215</v>
      </c>
      <c r="D3578" t="s">
        <v>7033</v>
      </c>
      <c r="E3578" t="s">
        <v>1736</v>
      </c>
      <c r="F3578" t="s">
        <v>2113</v>
      </c>
      <c r="G3578" t="s">
        <v>2114</v>
      </c>
      <c r="H3578" t="s">
        <v>54</v>
      </c>
      <c r="I3578" t="s">
        <v>2115</v>
      </c>
      <c r="J3578" t="s">
        <v>1736</v>
      </c>
      <c r="K3578" t="s">
        <v>4764</v>
      </c>
      <c r="L3578" t="s">
        <v>6828</v>
      </c>
      <c r="M3578" t="s">
        <v>3133</v>
      </c>
      <c r="N3578" t="s">
        <v>10</v>
      </c>
      <c r="O3578" t="s">
        <v>54</v>
      </c>
      <c r="P3578" t="s">
        <v>946</v>
      </c>
      <c r="Q3578" t="s">
        <v>2663</v>
      </c>
      <c r="R3578" t="s">
        <v>2112</v>
      </c>
    </row>
    <row r="3579" spans="1:18" x14ac:dyDescent="0.25">
      <c r="A3579" s="28" t="str">
        <f t="shared" si="55"/>
        <v>00393845Metcalfe Co ES703 W Stockton StEdmontonKY42129</v>
      </c>
      <c r="B3579" s="29" t="s">
        <v>8225</v>
      </c>
      <c r="C3579" t="s">
        <v>3215</v>
      </c>
      <c r="D3579" t="s">
        <v>7034</v>
      </c>
      <c r="E3579" t="s">
        <v>1736</v>
      </c>
      <c r="F3579" t="s">
        <v>2171</v>
      </c>
      <c r="G3579" t="s">
        <v>2172</v>
      </c>
      <c r="H3579" t="s">
        <v>54</v>
      </c>
      <c r="I3579" t="s">
        <v>2173</v>
      </c>
      <c r="J3579" t="s">
        <v>1736</v>
      </c>
      <c r="K3579" t="s">
        <v>4806</v>
      </c>
      <c r="L3579" t="s">
        <v>6828</v>
      </c>
      <c r="M3579" t="s">
        <v>3133</v>
      </c>
      <c r="N3579" t="s">
        <v>10</v>
      </c>
      <c r="O3579" t="s">
        <v>54</v>
      </c>
      <c r="P3579" t="s">
        <v>946</v>
      </c>
      <c r="Q3579" t="s">
        <v>2663</v>
      </c>
      <c r="R3579" t="s">
        <v>2170</v>
      </c>
    </row>
    <row r="3580" spans="1:18" x14ac:dyDescent="0.25">
      <c r="A3580" s="28" t="str">
        <f t="shared" ref="A3580:A3643" si="56">R3580&amp;K3580&amp;F3580&amp;G3580&amp;H3580&amp;I3580</f>
        <v>00393845Metcalfe Co ES703 W Stockton StEdmontonKY42129</v>
      </c>
      <c r="B3580" s="29" t="s">
        <v>8225</v>
      </c>
      <c r="C3580" t="s">
        <v>3215</v>
      </c>
      <c r="D3580" t="s">
        <v>7035</v>
      </c>
      <c r="E3580" t="s">
        <v>1736</v>
      </c>
      <c r="F3580" t="s">
        <v>2171</v>
      </c>
      <c r="G3580" t="s">
        <v>2172</v>
      </c>
      <c r="H3580" t="s">
        <v>54</v>
      </c>
      <c r="I3580" t="s">
        <v>2173</v>
      </c>
      <c r="J3580" t="s">
        <v>1736</v>
      </c>
      <c r="K3580" t="s">
        <v>4806</v>
      </c>
      <c r="L3580" t="s">
        <v>6828</v>
      </c>
      <c r="M3580" t="s">
        <v>3133</v>
      </c>
      <c r="N3580" t="s">
        <v>10</v>
      </c>
      <c r="O3580" t="s">
        <v>54</v>
      </c>
      <c r="P3580" t="s">
        <v>946</v>
      </c>
      <c r="Q3580" t="s">
        <v>2663</v>
      </c>
      <c r="R3580" t="s">
        <v>2170</v>
      </c>
    </row>
    <row r="3581" spans="1:18" x14ac:dyDescent="0.25">
      <c r="A3581" s="28" t="str">
        <f t="shared" si="56"/>
        <v>00393845Metcalfe Co ES703 W Stockton StEdmontonKY42129</v>
      </c>
      <c r="B3581" s="29" t="s">
        <v>8225</v>
      </c>
      <c r="C3581" t="s">
        <v>3215</v>
      </c>
      <c r="D3581" t="s">
        <v>7036</v>
      </c>
      <c r="E3581" t="s">
        <v>1736</v>
      </c>
      <c r="F3581" t="s">
        <v>2171</v>
      </c>
      <c r="G3581" t="s">
        <v>2172</v>
      </c>
      <c r="H3581" t="s">
        <v>54</v>
      </c>
      <c r="I3581" t="s">
        <v>2173</v>
      </c>
      <c r="J3581" t="s">
        <v>1736</v>
      </c>
      <c r="K3581" t="s">
        <v>4806</v>
      </c>
      <c r="L3581" t="s">
        <v>6828</v>
      </c>
      <c r="M3581" t="s">
        <v>3133</v>
      </c>
      <c r="N3581" t="s">
        <v>10</v>
      </c>
      <c r="O3581" t="s">
        <v>54</v>
      </c>
      <c r="P3581" t="s">
        <v>946</v>
      </c>
      <c r="Q3581" t="s">
        <v>2663</v>
      </c>
      <c r="R3581" t="s">
        <v>2170</v>
      </c>
    </row>
    <row r="3582" spans="1:18" x14ac:dyDescent="0.25">
      <c r="A3582" s="28" t="str">
        <f t="shared" si="56"/>
        <v>00393144Salyersville Grade School608 Hornet DrSalyersvilleKY41465</v>
      </c>
      <c r="B3582" s="29" t="s">
        <v>8225</v>
      </c>
      <c r="C3582" t="s">
        <v>3215</v>
      </c>
      <c r="D3582" t="s">
        <v>7037</v>
      </c>
      <c r="E3582" t="s">
        <v>1736</v>
      </c>
      <c r="F3582" t="s">
        <v>2018</v>
      </c>
      <c r="G3582" t="s">
        <v>2014</v>
      </c>
      <c r="H3582" t="s">
        <v>54</v>
      </c>
      <c r="I3582" t="s">
        <v>2015</v>
      </c>
      <c r="J3582" t="s">
        <v>1736</v>
      </c>
      <c r="K3582" t="s">
        <v>2017</v>
      </c>
      <c r="L3582" t="s">
        <v>6828</v>
      </c>
      <c r="M3582" t="s">
        <v>3133</v>
      </c>
      <c r="N3582" t="s">
        <v>10</v>
      </c>
      <c r="O3582" t="s">
        <v>54</v>
      </c>
      <c r="P3582" t="s">
        <v>946</v>
      </c>
      <c r="Q3582" t="s">
        <v>2663</v>
      </c>
      <c r="R3582" t="s">
        <v>2016</v>
      </c>
    </row>
    <row r="3583" spans="1:18" x14ac:dyDescent="0.25">
      <c r="A3583" s="28" t="str">
        <f t="shared" si="56"/>
        <v>00394916Chavies Elementary SchoolPo Box 278ChaviesKY41727</v>
      </c>
      <c r="B3583" s="29" t="s">
        <v>8225</v>
      </c>
      <c r="C3583" t="s">
        <v>3215</v>
      </c>
      <c r="D3583" t="s">
        <v>7038</v>
      </c>
      <c r="E3583" t="s">
        <v>1736</v>
      </c>
      <c r="F3583" t="s">
        <v>4977</v>
      </c>
      <c r="G3583" t="s">
        <v>3374</v>
      </c>
      <c r="H3583" t="s">
        <v>54</v>
      </c>
      <c r="I3583" t="s">
        <v>3371</v>
      </c>
      <c r="J3583" t="s">
        <v>1736</v>
      </c>
      <c r="K3583" t="s">
        <v>3372</v>
      </c>
      <c r="L3583" t="s">
        <v>6828</v>
      </c>
      <c r="M3583" t="s">
        <v>3133</v>
      </c>
      <c r="N3583" t="s">
        <v>10</v>
      </c>
      <c r="O3583" t="s">
        <v>54</v>
      </c>
      <c r="P3583" t="s">
        <v>946</v>
      </c>
      <c r="Q3583" t="s">
        <v>2663</v>
      </c>
      <c r="R3583" t="s">
        <v>3373</v>
      </c>
    </row>
    <row r="3584" spans="1:18" x14ac:dyDescent="0.25">
      <c r="A3584" s="28" t="str">
        <f t="shared" si="56"/>
        <v>00394916Chavies Elementary SchoolPo Box 278ChaviesKY41727</v>
      </c>
      <c r="B3584" s="29" t="s">
        <v>8225</v>
      </c>
      <c r="C3584" t="s">
        <v>3215</v>
      </c>
      <c r="D3584" t="s">
        <v>7039</v>
      </c>
      <c r="E3584" t="s">
        <v>1736</v>
      </c>
      <c r="F3584" t="s">
        <v>4977</v>
      </c>
      <c r="G3584" t="s">
        <v>3374</v>
      </c>
      <c r="H3584" t="s">
        <v>54</v>
      </c>
      <c r="I3584" t="s">
        <v>3371</v>
      </c>
      <c r="J3584" t="s">
        <v>1736</v>
      </c>
      <c r="K3584" t="s">
        <v>3372</v>
      </c>
      <c r="L3584" t="s">
        <v>6828</v>
      </c>
      <c r="M3584" t="s">
        <v>3133</v>
      </c>
      <c r="N3584" t="s">
        <v>10</v>
      </c>
      <c r="O3584" t="s">
        <v>54</v>
      </c>
      <c r="P3584" t="s">
        <v>946</v>
      </c>
      <c r="Q3584" t="s">
        <v>2663</v>
      </c>
      <c r="R3584" t="s">
        <v>3373</v>
      </c>
    </row>
    <row r="3585" spans="1:18" x14ac:dyDescent="0.25">
      <c r="A3585" s="28" t="str">
        <f t="shared" si="56"/>
        <v>00394954Leatherwood Elementary School7777 Ky Highway 699LeatherwoodKY41731</v>
      </c>
      <c r="B3585" s="29" t="s">
        <v>8225</v>
      </c>
      <c r="C3585" t="s">
        <v>3215</v>
      </c>
      <c r="D3585" t="s">
        <v>7040</v>
      </c>
      <c r="E3585" t="s">
        <v>1736</v>
      </c>
      <c r="F3585" t="s">
        <v>2412</v>
      </c>
      <c r="G3585" t="s">
        <v>2413</v>
      </c>
      <c r="H3585" t="s">
        <v>54</v>
      </c>
      <c r="I3585" t="s">
        <v>2414</v>
      </c>
      <c r="J3585" t="s">
        <v>1736</v>
      </c>
      <c r="K3585" t="s">
        <v>2411</v>
      </c>
      <c r="L3585" t="s">
        <v>6828</v>
      </c>
      <c r="M3585" t="s">
        <v>3133</v>
      </c>
      <c r="N3585" t="s">
        <v>10</v>
      </c>
      <c r="O3585" t="s">
        <v>54</v>
      </c>
      <c r="P3585" t="s">
        <v>946</v>
      </c>
      <c r="Q3585" t="s">
        <v>2663</v>
      </c>
      <c r="R3585" t="s">
        <v>2410</v>
      </c>
    </row>
    <row r="3586" spans="1:18" x14ac:dyDescent="0.25">
      <c r="A3586" s="28" t="str">
        <f t="shared" si="56"/>
        <v>00395001Robert W Combs ESPo Box 100HappyKY41746</v>
      </c>
      <c r="B3586" s="29" t="s">
        <v>8225</v>
      </c>
      <c r="C3586" t="s">
        <v>3215</v>
      </c>
      <c r="D3586" t="s">
        <v>7041</v>
      </c>
      <c r="E3586" t="s">
        <v>1736</v>
      </c>
      <c r="F3586" t="s">
        <v>4976</v>
      </c>
      <c r="G3586" t="s">
        <v>2416</v>
      </c>
      <c r="H3586" t="s">
        <v>54</v>
      </c>
      <c r="I3586" t="s">
        <v>2417</v>
      </c>
      <c r="J3586" t="s">
        <v>1736</v>
      </c>
      <c r="K3586" t="s">
        <v>4975</v>
      </c>
      <c r="L3586" t="s">
        <v>6828</v>
      </c>
      <c r="M3586" t="s">
        <v>3133</v>
      </c>
      <c r="N3586" t="s">
        <v>10</v>
      </c>
      <c r="O3586" t="s">
        <v>54</v>
      </c>
      <c r="P3586" t="s">
        <v>946</v>
      </c>
      <c r="Q3586" t="s">
        <v>2663</v>
      </c>
      <c r="R3586" t="s">
        <v>2415</v>
      </c>
    </row>
    <row r="3587" spans="1:18" x14ac:dyDescent="0.25">
      <c r="A3587" s="28" t="str">
        <f t="shared" si="56"/>
        <v>00395013Robinson ESPo Box 308AryKY41712</v>
      </c>
      <c r="B3587" s="29" t="s">
        <v>8225</v>
      </c>
      <c r="C3587" t="s">
        <v>3215</v>
      </c>
      <c r="D3587" t="s">
        <v>7042</v>
      </c>
      <c r="E3587" t="s">
        <v>1736</v>
      </c>
      <c r="F3587" t="s">
        <v>4379</v>
      </c>
      <c r="G3587" t="s">
        <v>3716</v>
      </c>
      <c r="H3587" t="s">
        <v>54</v>
      </c>
      <c r="I3587" t="s">
        <v>3714</v>
      </c>
      <c r="J3587" t="s">
        <v>1736</v>
      </c>
      <c r="K3587" t="s">
        <v>4974</v>
      </c>
      <c r="L3587" t="s">
        <v>6828</v>
      </c>
      <c r="M3587" t="s">
        <v>3133</v>
      </c>
      <c r="N3587" t="s">
        <v>10</v>
      </c>
      <c r="O3587" t="s">
        <v>54</v>
      </c>
      <c r="P3587" t="s">
        <v>946</v>
      </c>
      <c r="Q3587" t="s">
        <v>2663</v>
      </c>
      <c r="R3587" t="s">
        <v>2418</v>
      </c>
    </row>
    <row r="3588" spans="1:18" x14ac:dyDescent="0.25">
      <c r="A3588" s="28" t="str">
        <f t="shared" si="56"/>
        <v>00395013Robinson ESPo Box 308AryKY41712</v>
      </c>
      <c r="B3588" s="29" t="s">
        <v>8225</v>
      </c>
      <c r="C3588" t="s">
        <v>3215</v>
      </c>
      <c r="D3588" t="s">
        <v>7043</v>
      </c>
      <c r="E3588" t="s">
        <v>1736</v>
      </c>
      <c r="F3588" t="s">
        <v>4379</v>
      </c>
      <c r="G3588" t="s">
        <v>3716</v>
      </c>
      <c r="H3588" t="s">
        <v>54</v>
      </c>
      <c r="I3588" t="s">
        <v>3714</v>
      </c>
      <c r="J3588" t="s">
        <v>1736</v>
      </c>
      <c r="K3588" t="s">
        <v>4974</v>
      </c>
      <c r="L3588" t="s">
        <v>6828</v>
      </c>
      <c r="M3588" t="s">
        <v>3133</v>
      </c>
      <c r="N3588" t="s">
        <v>10</v>
      </c>
      <c r="O3588" t="s">
        <v>54</v>
      </c>
      <c r="P3588" t="s">
        <v>946</v>
      </c>
      <c r="Q3588" t="s">
        <v>2663</v>
      </c>
      <c r="R3588" t="s">
        <v>2418</v>
      </c>
    </row>
    <row r="3589" spans="1:18" x14ac:dyDescent="0.25">
      <c r="A3589" s="28" t="str">
        <f t="shared" si="56"/>
        <v>00395037Viper Elementary School20 Eddington LnViperKY41774</v>
      </c>
      <c r="B3589" s="29" t="s">
        <v>8225</v>
      </c>
      <c r="C3589" t="s">
        <v>3215</v>
      </c>
      <c r="D3589" t="s">
        <v>7044</v>
      </c>
      <c r="E3589" t="s">
        <v>1736</v>
      </c>
      <c r="F3589" t="s">
        <v>2421</v>
      </c>
      <c r="G3589" t="s">
        <v>2422</v>
      </c>
      <c r="H3589" t="s">
        <v>54</v>
      </c>
      <c r="I3589" t="s">
        <v>2423</v>
      </c>
      <c r="J3589" t="s">
        <v>1736</v>
      </c>
      <c r="K3589" t="s">
        <v>2420</v>
      </c>
      <c r="L3589" t="s">
        <v>6828</v>
      </c>
      <c r="M3589" t="s">
        <v>3133</v>
      </c>
      <c r="N3589" t="s">
        <v>10</v>
      </c>
      <c r="O3589" t="s">
        <v>54</v>
      </c>
      <c r="P3589" t="s">
        <v>946</v>
      </c>
      <c r="Q3589" t="s">
        <v>2663</v>
      </c>
      <c r="R3589" t="s">
        <v>2419</v>
      </c>
    </row>
    <row r="3590" spans="1:18" x14ac:dyDescent="0.25">
      <c r="A3590" s="28" t="str">
        <f t="shared" si="56"/>
        <v>00396421Campbellsville ES315 Roberts RdCampbellsvlleKY42718</v>
      </c>
      <c r="B3590" s="29" t="s">
        <v>8225</v>
      </c>
      <c r="C3590" t="s">
        <v>3215</v>
      </c>
      <c r="D3590" t="s">
        <v>7045</v>
      </c>
      <c r="E3590" t="s">
        <v>1736</v>
      </c>
      <c r="F3590" t="s">
        <v>453</v>
      </c>
      <c r="G3590" t="s">
        <v>454</v>
      </c>
      <c r="H3590" t="s">
        <v>54</v>
      </c>
      <c r="I3590" t="s">
        <v>455</v>
      </c>
      <c r="J3590" t="s">
        <v>1736</v>
      </c>
      <c r="K3590" t="s">
        <v>4176</v>
      </c>
      <c r="L3590" t="s">
        <v>6828</v>
      </c>
      <c r="M3590" t="s">
        <v>3133</v>
      </c>
      <c r="N3590" t="s">
        <v>10</v>
      </c>
      <c r="O3590" t="s">
        <v>54</v>
      </c>
      <c r="P3590" t="s">
        <v>946</v>
      </c>
      <c r="Q3590" t="s">
        <v>2663</v>
      </c>
      <c r="R3590" t="s">
        <v>452</v>
      </c>
    </row>
    <row r="3591" spans="1:18" x14ac:dyDescent="0.25">
      <c r="A3591" s="28" t="str">
        <f t="shared" si="56"/>
        <v>00397475Williamsburg Ind School Dist1000 Main StWilliamsburgKY40769</v>
      </c>
      <c r="B3591" s="29" t="s">
        <v>8225</v>
      </c>
      <c r="C3591" t="s">
        <v>3215</v>
      </c>
      <c r="D3591" t="s">
        <v>7046</v>
      </c>
      <c r="E3591" t="s">
        <v>1736</v>
      </c>
      <c r="F3591" t="s">
        <v>2856</v>
      </c>
      <c r="G3591" t="s">
        <v>2837</v>
      </c>
      <c r="H3591" t="s">
        <v>54</v>
      </c>
      <c r="I3591" t="s">
        <v>2838</v>
      </c>
      <c r="J3591" t="s">
        <v>1736</v>
      </c>
      <c r="K3591" t="s">
        <v>2853</v>
      </c>
      <c r="L3591" t="s">
        <v>6828</v>
      </c>
      <c r="M3591" t="s">
        <v>3133</v>
      </c>
      <c r="N3591" t="s">
        <v>10</v>
      </c>
      <c r="O3591" t="s">
        <v>54</v>
      </c>
      <c r="P3591" t="s">
        <v>946</v>
      </c>
      <c r="Q3591" t="s">
        <v>2663</v>
      </c>
      <c r="R3591" t="s">
        <v>2852</v>
      </c>
    </row>
    <row r="3592" spans="1:18" x14ac:dyDescent="0.25">
      <c r="A3592" s="28" t="str">
        <f t="shared" si="56"/>
        <v>00397322Whitley Co School District300 Main StWilliamsburgKY40769</v>
      </c>
      <c r="B3592" s="29" t="s">
        <v>8225</v>
      </c>
      <c r="C3592" t="s">
        <v>3215</v>
      </c>
      <c r="D3592" t="s">
        <v>7047</v>
      </c>
      <c r="E3592" t="s">
        <v>1736</v>
      </c>
      <c r="F3592" t="s">
        <v>3196</v>
      </c>
      <c r="G3592" t="s">
        <v>2837</v>
      </c>
      <c r="H3592" t="s">
        <v>54</v>
      </c>
      <c r="I3592" t="s">
        <v>2838</v>
      </c>
      <c r="J3592" t="s">
        <v>1736</v>
      </c>
      <c r="K3592" t="s">
        <v>2833</v>
      </c>
      <c r="L3592" t="s">
        <v>6828</v>
      </c>
      <c r="M3592" t="s">
        <v>3133</v>
      </c>
      <c r="N3592" t="s">
        <v>10</v>
      </c>
      <c r="O3592" t="s">
        <v>54</v>
      </c>
      <c r="P3592" t="s">
        <v>946</v>
      </c>
      <c r="Q3592" t="s">
        <v>2663</v>
      </c>
      <c r="R3592" t="s">
        <v>2832</v>
      </c>
    </row>
    <row r="3593" spans="1:18" x14ac:dyDescent="0.25">
      <c r="A3593" s="28" t="str">
        <f t="shared" si="56"/>
        <v>00397528Rogers ES1745 Ky 715RogersKY41365</v>
      </c>
      <c r="B3593" s="29" t="s">
        <v>8225</v>
      </c>
      <c r="C3593" t="s">
        <v>3215</v>
      </c>
      <c r="D3593" t="s">
        <v>7048</v>
      </c>
      <c r="E3593" t="s">
        <v>1736</v>
      </c>
      <c r="F3593" t="s">
        <v>2872</v>
      </c>
      <c r="G3593" t="s">
        <v>2873</v>
      </c>
      <c r="H3593" t="s">
        <v>54</v>
      </c>
      <c r="I3593" t="s">
        <v>2874</v>
      </c>
      <c r="J3593" t="s">
        <v>1736</v>
      </c>
      <c r="K3593" t="s">
        <v>5274</v>
      </c>
      <c r="L3593" t="s">
        <v>6828</v>
      </c>
      <c r="M3593" t="s">
        <v>3133</v>
      </c>
      <c r="N3593" t="s">
        <v>10</v>
      </c>
      <c r="O3593" t="s">
        <v>54</v>
      </c>
      <c r="P3593" t="s">
        <v>946</v>
      </c>
      <c r="Q3593" t="s">
        <v>2663</v>
      </c>
      <c r="R3593" t="s">
        <v>2871</v>
      </c>
    </row>
    <row r="3594" spans="1:18" x14ac:dyDescent="0.25">
      <c r="A3594" s="28" t="str">
        <f t="shared" si="56"/>
        <v>00397528Rogers ES1745 Ky 715RogersKY41365</v>
      </c>
      <c r="B3594" s="29" t="s">
        <v>8225</v>
      </c>
      <c r="C3594" t="s">
        <v>3215</v>
      </c>
      <c r="D3594" t="s">
        <v>7049</v>
      </c>
      <c r="E3594" t="s">
        <v>1736</v>
      </c>
      <c r="F3594" t="s">
        <v>2872</v>
      </c>
      <c r="G3594" t="s">
        <v>2873</v>
      </c>
      <c r="H3594" t="s">
        <v>54</v>
      </c>
      <c r="I3594" t="s">
        <v>2874</v>
      </c>
      <c r="J3594" t="s">
        <v>1736</v>
      </c>
      <c r="K3594" t="s">
        <v>5274</v>
      </c>
      <c r="L3594" t="s">
        <v>6828</v>
      </c>
      <c r="M3594" t="s">
        <v>3133</v>
      </c>
      <c r="N3594" t="s">
        <v>10</v>
      </c>
      <c r="O3594" t="s">
        <v>54</v>
      </c>
      <c r="P3594" t="s">
        <v>946</v>
      </c>
      <c r="Q3594" t="s">
        <v>2663</v>
      </c>
      <c r="R3594" t="s">
        <v>2871</v>
      </c>
    </row>
    <row r="3595" spans="1:18" x14ac:dyDescent="0.25">
      <c r="A3595" s="28" t="str">
        <f t="shared" si="56"/>
        <v>00397334Boston Elementary School3291 Highway 1804WilliamsburgKY40769</v>
      </c>
      <c r="B3595" s="29" t="s">
        <v>8225</v>
      </c>
      <c r="C3595" t="s">
        <v>3215</v>
      </c>
      <c r="D3595" t="s">
        <v>7050</v>
      </c>
      <c r="E3595" t="s">
        <v>1736</v>
      </c>
      <c r="F3595" t="s">
        <v>2836</v>
      </c>
      <c r="G3595" t="s">
        <v>2837</v>
      </c>
      <c r="H3595" t="s">
        <v>54</v>
      </c>
      <c r="I3595" t="s">
        <v>2838</v>
      </c>
      <c r="J3595" t="s">
        <v>1736</v>
      </c>
      <c r="K3595" t="s">
        <v>2835</v>
      </c>
      <c r="L3595" t="s">
        <v>6828</v>
      </c>
      <c r="M3595" t="s">
        <v>3133</v>
      </c>
      <c r="N3595" t="s">
        <v>10</v>
      </c>
      <c r="O3595" t="s">
        <v>54</v>
      </c>
      <c r="P3595" t="s">
        <v>946</v>
      </c>
      <c r="Q3595" t="s">
        <v>2663</v>
      </c>
      <c r="R3595" t="s">
        <v>2834</v>
      </c>
    </row>
    <row r="3596" spans="1:18" x14ac:dyDescent="0.25">
      <c r="A3596" s="28" t="str">
        <f t="shared" si="56"/>
        <v>00397401Pleasant View ES5554 Hwy 25w SouthWilliamsburgKY40769</v>
      </c>
      <c r="B3596" s="29" t="s">
        <v>8225</v>
      </c>
      <c r="C3596" t="s">
        <v>3215</v>
      </c>
      <c r="D3596" t="s">
        <v>7051</v>
      </c>
      <c r="E3596" t="s">
        <v>1736</v>
      </c>
      <c r="F3596" t="s">
        <v>2843</v>
      </c>
      <c r="G3596" t="s">
        <v>2837</v>
      </c>
      <c r="H3596" t="s">
        <v>54</v>
      </c>
      <c r="I3596" t="s">
        <v>2838</v>
      </c>
      <c r="J3596" t="s">
        <v>1736</v>
      </c>
      <c r="K3596" t="s">
        <v>5259</v>
      </c>
      <c r="L3596" t="s">
        <v>6828</v>
      </c>
      <c r="M3596" t="s">
        <v>3133</v>
      </c>
      <c r="N3596" t="s">
        <v>10</v>
      </c>
      <c r="O3596" t="s">
        <v>54</v>
      </c>
      <c r="P3596" t="s">
        <v>946</v>
      </c>
      <c r="Q3596" t="s">
        <v>2663</v>
      </c>
      <c r="R3596" t="s">
        <v>2842</v>
      </c>
    </row>
    <row r="3597" spans="1:18" x14ac:dyDescent="0.25">
      <c r="A3597" s="28" t="str">
        <f t="shared" si="56"/>
        <v>00397530Campton Elementary SchoolPo Box 810CamptonKY41301</v>
      </c>
      <c r="B3597" s="29" t="s">
        <v>8225</v>
      </c>
      <c r="C3597" t="s">
        <v>3215</v>
      </c>
      <c r="D3597" t="s">
        <v>7052</v>
      </c>
      <c r="E3597" t="s">
        <v>1736</v>
      </c>
      <c r="F3597" t="s">
        <v>5277</v>
      </c>
      <c r="G3597" t="s">
        <v>2866</v>
      </c>
      <c r="H3597" t="s">
        <v>54</v>
      </c>
      <c r="I3597" t="s">
        <v>2867</v>
      </c>
      <c r="J3597" t="s">
        <v>1736</v>
      </c>
      <c r="K3597" t="s">
        <v>2865</v>
      </c>
      <c r="L3597" t="s">
        <v>6828</v>
      </c>
      <c r="M3597" t="s">
        <v>3133</v>
      </c>
      <c r="N3597" t="s">
        <v>10</v>
      </c>
      <c r="O3597" t="s">
        <v>54</v>
      </c>
      <c r="P3597" t="s">
        <v>946</v>
      </c>
      <c r="Q3597" t="s">
        <v>2663</v>
      </c>
      <c r="R3597" t="s">
        <v>2864</v>
      </c>
    </row>
    <row r="3598" spans="1:18" x14ac:dyDescent="0.25">
      <c r="A3598" s="28" t="str">
        <f t="shared" si="56"/>
        <v>00397425Whitley Co North ES6670 Highway 26RockholdsKY40759</v>
      </c>
      <c r="B3598" s="29" t="s">
        <v>8225</v>
      </c>
      <c r="C3598" t="s">
        <v>3215</v>
      </c>
      <c r="D3598" t="s">
        <v>7053</v>
      </c>
      <c r="E3598" t="s">
        <v>1736</v>
      </c>
      <c r="F3598" t="s">
        <v>2848</v>
      </c>
      <c r="G3598" t="s">
        <v>2849</v>
      </c>
      <c r="H3598" t="s">
        <v>54</v>
      </c>
      <c r="I3598" t="s">
        <v>2850</v>
      </c>
      <c r="J3598" t="s">
        <v>1736</v>
      </c>
      <c r="K3598" t="s">
        <v>5256</v>
      </c>
      <c r="L3598" t="s">
        <v>6828</v>
      </c>
      <c r="M3598" t="s">
        <v>3133</v>
      </c>
      <c r="N3598" t="s">
        <v>10</v>
      </c>
      <c r="O3598" t="s">
        <v>54</v>
      </c>
      <c r="P3598" t="s">
        <v>946</v>
      </c>
      <c r="Q3598" t="s">
        <v>2663</v>
      </c>
      <c r="R3598" t="s">
        <v>2847</v>
      </c>
    </row>
    <row r="3599" spans="1:18" x14ac:dyDescent="0.25">
      <c r="A3599" s="28" t="str">
        <f t="shared" si="56"/>
        <v>00391691Hayes Lewis Elementary SchoolPo Box 70YeaddissKY41777</v>
      </c>
      <c r="B3599" s="29" t="s">
        <v>8225</v>
      </c>
      <c r="C3599" t="s">
        <v>3215</v>
      </c>
      <c r="D3599" t="s">
        <v>7054</v>
      </c>
      <c r="E3599" t="s">
        <v>1736</v>
      </c>
      <c r="F3599" t="s">
        <v>4638</v>
      </c>
      <c r="G3599" t="s">
        <v>1866</v>
      </c>
      <c r="H3599" t="s">
        <v>54</v>
      </c>
      <c r="I3599" t="s">
        <v>1867</v>
      </c>
      <c r="J3599" t="s">
        <v>1736</v>
      </c>
      <c r="K3599" t="s">
        <v>1865</v>
      </c>
      <c r="L3599" t="s">
        <v>6828</v>
      </c>
      <c r="M3599" t="s">
        <v>3133</v>
      </c>
      <c r="N3599" t="s">
        <v>10</v>
      </c>
      <c r="O3599" t="s">
        <v>54</v>
      </c>
      <c r="P3599" t="s">
        <v>946</v>
      </c>
      <c r="Q3599" t="s">
        <v>2663</v>
      </c>
      <c r="R3599" t="s">
        <v>1864</v>
      </c>
    </row>
    <row r="3600" spans="1:18" x14ac:dyDescent="0.25">
      <c r="A3600" s="28" t="str">
        <f t="shared" si="56"/>
        <v>00389612Covington Independent Sch Dist25 E 7th StCovingtonKY41014</v>
      </c>
      <c r="B3600" s="29" t="s">
        <v>8225</v>
      </c>
      <c r="C3600" t="s">
        <v>3215</v>
      </c>
      <c r="D3600" t="s">
        <v>7055</v>
      </c>
      <c r="E3600" t="s">
        <v>1736</v>
      </c>
      <c r="F3600" t="s">
        <v>3092</v>
      </c>
      <c r="G3600" t="s">
        <v>614</v>
      </c>
      <c r="H3600" t="s">
        <v>54</v>
      </c>
      <c r="I3600" t="s">
        <v>615</v>
      </c>
      <c r="J3600" t="s">
        <v>1736</v>
      </c>
      <c r="K3600" t="s">
        <v>610</v>
      </c>
      <c r="L3600" t="s">
        <v>6828</v>
      </c>
      <c r="M3600" t="s">
        <v>3133</v>
      </c>
      <c r="N3600" t="s">
        <v>10</v>
      </c>
      <c r="O3600" t="s">
        <v>54</v>
      </c>
      <c r="P3600" t="s">
        <v>946</v>
      </c>
      <c r="Q3600" t="s">
        <v>2663</v>
      </c>
      <c r="R3600" t="s">
        <v>609</v>
      </c>
    </row>
    <row r="3601" spans="1:18" x14ac:dyDescent="0.25">
      <c r="A3601" s="28" t="str">
        <f t="shared" si="56"/>
        <v>00389612Covington Independent Sch Dist25 E 7th StCovingtonKY41014</v>
      </c>
      <c r="B3601" s="29" t="s">
        <v>8225</v>
      </c>
      <c r="C3601" t="s">
        <v>3215</v>
      </c>
      <c r="D3601" t="s">
        <v>7056</v>
      </c>
      <c r="E3601" t="s">
        <v>1736</v>
      </c>
      <c r="F3601" t="s">
        <v>3092</v>
      </c>
      <c r="G3601" t="s">
        <v>614</v>
      </c>
      <c r="H3601" t="s">
        <v>54</v>
      </c>
      <c r="I3601" t="s">
        <v>615</v>
      </c>
      <c r="J3601" t="s">
        <v>1736</v>
      </c>
      <c r="K3601" t="s">
        <v>610</v>
      </c>
      <c r="L3601" t="s">
        <v>6828</v>
      </c>
      <c r="M3601" t="s">
        <v>3133</v>
      </c>
      <c r="N3601" t="s">
        <v>10</v>
      </c>
      <c r="O3601" t="s">
        <v>54</v>
      </c>
      <c r="P3601" t="s">
        <v>946</v>
      </c>
      <c r="Q3601" t="s">
        <v>2663</v>
      </c>
      <c r="R3601" t="s">
        <v>609</v>
      </c>
    </row>
    <row r="3602" spans="1:18" x14ac:dyDescent="0.25">
      <c r="A3602" s="28" t="str">
        <f t="shared" si="56"/>
        <v>00385331Cawood Elementary SchoolPo Box 308CawoodKY40815</v>
      </c>
      <c r="B3602" s="29" t="s">
        <v>8225</v>
      </c>
      <c r="C3602" t="s">
        <v>3215</v>
      </c>
      <c r="D3602" t="s">
        <v>7057</v>
      </c>
      <c r="E3602" t="s">
        <v>1736</v>
      </c>
      <c r="F3602" t="s">
        <v>4379</v>
      </c>
      <c r="G3602" t="s">
        <v>1182</v>
      </c>
      <c r="H3602" t="s">
        <v>54</v>
      </c>
      <c r="I3602" t="s">
        <v>1183</v>
      </c>
      <c r="J3602" t="s">
        <v>1736</v>
      </c>
      <c r="K3602" t="s">
        <v>1181</v>
      </c>
      <c r="L3602" t="s">
        <v>6828</v>
      </c>
      <c r="M3602" t="s">
        <v>3133</v>
      </c>
      <c r="N3602" t="s">
        <v>10</v>
      </c>
      <c r="O3602" t="s">
        <v>54</v>
      </c>
      <c r="P3602" t="s">
        <v>946</v>
      </c>
      <c r="Q3602" t="s">
        <v>2663</v>
      </c>
      <c r="R3602" t="s">
        <v>1180</v>
      </c>
    </row>
    <row r="3603" spans="1:18" x14ac:dyDescent="0.25">
      <c r="A3603" s="28" t="str">
        <f t="shared" si="56"/>
        <v>00391079Flat Lick Elementary School110 Kentucky 3085Flat LickKY40935</v>
      </c>
      <c r="B3603" s="29" t="s">
        <v>8225</v>
      </c>
      <c r="C3603" t="s">
        <v>3215</v>
      </c>
      <c r="D3603" t="s">
        <v>7058</v>
      </c>
      <c r="E3603" t="s">
        <v>1736</v>
      </c>
      <c r="F3603" t="s">
        <v>1779</v>
      </c>
      <c r="G3603" t="s">
        <v>1775</v>
      </c>
      <c r="H3603" t="s">
        <v>54</v>
      </c>
      <c r="I3603" t="s">
        <v>1776</v>
      </c>
      <c r="J3603" t="s">
        <v>1736</v>
      </c>
      <c r="K3603" t="s">
        <v>1778</v>
      </c>
      <c r="L3603" t="s">
        <v>6828</v>
      </c>
      <c r="M3603" t="s">
        <v>3133</v>
      </c>
      <c r="N3603" t="s">
        <v>10</v>
      </c>
      <c r="O3603" t="s">
        <v>54</v>
      </c>
      <c r="P3603" t="s">
        <v>946</v>
      </c>
      <c r="Q3603" t="s">
        <v>2663</v>
      </c>
      <c r="R3603" t="s">
        <v>1777</v>
      </c>
    </row>
    <row r="3604" spans="1:18" x14ac:dyDescent="0.25">
      <c r="A3604" s="28" t="str">
        <f t="shared" si="56"/>
        <v>00383876Osborne Elementary School43 Osborne BrBevinsvilleKY41606</v>
      </c>
      <c r="B3604" s="29" t="s">
        <v>8225</v>
      </c>
      <c r="C3604" t="s">
        <v>3215</v>
      </c>
      <c r="D3604" t="s">
        <v>7059</v>
      </c>
      <c r="E3604" t="s">
        <v>1736</v>
      </c>
      <c r="F3604" t="s">
        <v>3682</v>
      </c>
      <c r="G3604" t="s">
        <v>3683</v>
      </c>
      <c r="H3604" t="s">
        <v>54</v>
      </c>
      <c r="I3604" t="s">
        <v>3680</v>
      </c>
      <c r="J3604" t="s">
        <v>1736</v>
      </c>
      <c r="K3604" t="s">
        <v>3681</v>
      </c>
      <c r="L3604" t="s">
        <v>6828</v>
      </c>
      <c r="M3604" t="s">
        <v>3133</v>
      </c>
      <c r="N3604" t="s">
        <v>10</v>
      </c>
      <c r="O3604" t="s">
        <v>54</v>
      </c>
      <c r="P3604" t="s">
        <v>946</v>
      </c>
      <c r="Q3604" t="s">
        <v>2663</v>
      </c>
      <c r="R3604" t="s">
        <v>3684</v>
      </c>
    </row>
    <row r="3605" spans="1:18" x14ac:dyDescent="0.25">
      <c r="A3605" s="28" t="str">
        <f t="shared" si="56"/>
        <v>00383876Osborne Elementary School43 Osborne BrBevinsvilleKY41606</v>
      </c>
      <c r="B3605" s="29" t="s">
        <v>8225</v>
      </c>
      <c r="C3605" t="s">
        <v>3215</v>
      </c>
      <c r="D3605" t="s">
        <v>7060</v>
      </c>
      <c r="E3605" t="s">
        <v>1736</v>
      </c>
      <c r="F3605" t="s">
        <v>3682</v>
      </c>
      <c r="G3605" t="s">
        <v>3683</v>
      </c>
      <c r="H3605" t="s">
        <v>54</v>
      </c>
      <c r="I3605" t="s">
        <v>3680</v>
      </c>
      <c r="J3605" t="s">
        <v>1736</v>
      </c>
      <c r="K3605" t="s">
        <v>3681</v>
      </c>
      <c r="L3605" t="s">
        <v>6828</v>
      </c>
      <c r="M3605" t="s">
        <v>3133</v>
      </c>
      <c r="N3605" t="s">
        <v>10</v>
      </c>
      <c r="O3605" t="s">
        <v>54</v>
      </c>
      <c r="P3605" t="s">
        <v>946</v>
      </c>
      <c r="Q3605" t="s">
        <v>2663</v>
      </c>
      <c r="R3605" t="s">
        <v>3684</v>
      </c>
    </row>
    <row r="3606" spans="1:18" x14ac:dyDescent="0.25">
      <c r="A3606" s="28" t="str">
        <f t="shared" si="56"/>
        <v>00383149Southern Elementary School340 Wilson Downing RdLexingtonKY40517</v>
      </c>
      <c r="B3606" s="29" t="s">
        <v>8225</v>
      </c>
      <c r="C3606" t="s">
        <v>3215</v>
      </c>
      <c r="D3606" t="s">
        <v>7061</v>
      </c>
      <c r="E3606" t="s">
        <v>1736</v>
      </c>
      <c r="F3606" t="s">
        <v>865</v>
      </c>
      <c r="G3606" t="s">
        <v>776</v>
      </c>
      <c r="H3606" t="s">
        <v>54</v>
      </c>
      <c r="I3606" t="s">
        <v>777</v>
      </c>
      <c r="J3606" t="s">
        <v>1736</v>
      </c>
      <c r="K3606" t="s">
        <v>864</v>
      </c>
      <c r="L3606" t="s">
        <v>6828</v>
      </c>
      <c r="M3606" t="s">
        <v>3133</v>
      </c>
      <c r="N3606" t="s">
        <v>10</v>
      </c>
      <c r="O3606" t="s">
        <v>54</v>
      </c>
      <c r="P3606" t="s">
        <v>946</v>
      </c>
      <c r="Q3606" t="s">
        <v>2663</v>
      </c>
      <c r="R3606" t="s">
        <v>863</v>
      </c>
    </row>
    <row r="3607" spans="1:18" x14ac:dyDescent="0.25">
      <c r="A3607" s="28" t="str">
        <f t="shared" si="56"/>
        <v>00384337Williamstown Elementary School300 Helton StWilliamstownKY41097</v>
      </c>
      <c r="B3607" s="29" t="s">
        <v>8225</v>
      </c>
      <c r="C3607" t="s">
        <v>3215</v>
      </c>
      <c r="D3607" t="s">
        <v>7062</v>
      </c>
      <c r="E3607" t="s">
        <v>1736</v>
      </c>
      <c r="F3607" t="s">
        <v>2861</v>
      </c>
      <c r="G3607" t="s">
        <v>1049</v>
      </c>
      <c r="H3607" t="s">
        <v>54</v>
      </c>
      <c r="I3607" t="s">
        <v>1050</v>
      </c>
      <c r="J3607" t="s">
        <v>1736</v>
      </c>
      <c r="K3607" t="s">
        <v>2860</v>
      </c>
      <c r="L3607" t="s">
        <v>6828</v>
      </c>
      <c r="M3607" t="s">
        <v>3133</v>
      </c>
      <c r="N3607" t="s">
        <v>10</v>
      </c>
      <c r="O3607" t="s">
        <v>54</v>
      </c>
      <c r="P3607" t="s">
        <v>946</v>
      </c>
      <c r="Q3607" t="s">
        <v>2663</v>
      </c>
      <c r="R3607" t="s">
        <v>2859</v>
      </c>
    </row>
    <row r="3608" spans="1:18" x14ac:dyDescent="0.25">
      <c r="A3608" s="28" t="str">
        <f t="shared" si="56"/>
        <v>00397023Washington Co ES601 Lincoln Park RdSpringfieldKY40069</v>
      </c>
      <c r="B3608" s="29" t="s">
        <v>8225</v>
      </c>
      <c r="C3608" t="s">
        <v>3215</v>
      </c>
      <c r="D3608" t="s">
        <v>7063</v>
      </c>
      <c r="E3608" t="s">
        <v>1736</v>
      </c>
      <c r="F3608" t="s">
        <v>2796</v>
      </c>
      <c r="G3608" t="s">
        <v>2797</v>
      </c>
      <c r="H3608" t="s">
        <v>54</v>
      </c>
      <c r="I3608" t="s">
        <v>2798</v>
      </c>
      <c r="J3608" t="s">
        <v>1736</v>
      </c>
      <c r="K3608" t="s">
        <v>5230</v>
      </c>
      <c r="L3608" t="s">
        <v>6828</v>
      </c>
      <c r="M3608" t="s">
        <v>3133</v>
      </c>
      <c r="N3608" t="s">
        <v>10</v>
      </c>
      <c r="O3608" t="s">
        <v>54</v>
      </c>
      <c r="P3608" t="s">
        <v>946</v>
      </c>
      <c r="Q3608" t="s">
        <v>2663</v>
      </c>
      <c r="R3608" t="s">
        <v>2795</v>
      </c>
    </row>
    <row r="3609" spans="1:18" x14ac:dyDescent="0.25">
      <c r="A3609" s="28" t="str">
        <f t="shared" si="56"/>
        <v>00387858Frayser Elementary School1230 Larchmont AveLouisvilleKY40215</v>
      </c>
      <c r="B3609" s="29" t="s">
        <v>8225</v>
      </c>
      <c r="C3609" t="s">
        <v>3215</v>
      </c>
      <c r="D3609" t="s">
        <v>7064</v>
      </c>
      <c r="E3609" t="s">
        <v>1736</v>
      </c>
      <c r="F3609" t="s">
        <v>1475</v>
      </c>
      <c r="G3609" t="s">
        <v>382</v>
      </c>
      <c r="H3609" t="s">
        <v>54</v>
      </c>
      <c r="I3609" t="s">
        <v>1476</v>
      </c>
      <c r="J3609" t="s">
        <v>1736</v>
      </c>
      <c r="K3609" t="s">
        <v>1474</v>
      </c>
      <c r="L3609" t="s">
        <v>6828</v>
      </c>
      <c r="M3609" t="s">
        <v>3133</v>
      </c>
      <c r="N3609" t="s">
        <v>10</v>
      </c>
      <c r="O3609" t="s">
        <v>54</v>
      </c>
      <c r="P3609" t="s">
        <v>946</v>
      </c>
      <c r="Q3609" t="s">
        <v>2663</v>
      </c>
      <c r="R3609" t="s">
        <v>1473</v>
      </c>
    </row>
    <row r="3610" spans="1:18" x14ac:dyDescent="0.25">
      <c r="A3610" s="28" t="str">
        <f t="shared" si="56"/>
        <v>00389789John W Miles Elementary School208 Sunset AveErlangerKY41018</v>
      </c>
      <c r="B3610" s="29" t="s">
        <v>8225</v>
      </c>
      <c r="C3610" t="s">
        <v>3215</v>
      </c>
      <c r="D3610" t="s">
        <v>7065</v>
      </c>
      <c r="E3610" t="s">
        <v>1736</v>
      </c>
      <c r="F3610" t="s">
        <v>761</v>
      </c>
      <c r="G3610" t="s">
        <v>750</v>
      </c>
      <c r="H3610" t="s">
        <v>54</v>
      </c>
      <c r="I3610" t="s">
        <v>751</v>
      </c>
      <c r="J3610" t="s">
        <v>1736</v>
      </c>
      <c r="K3610" t="s">
        <v>760</v>
      </c>
      <c r="L3610" t="s">
        <v>6828</v>
      </c>
      <c r="M3610" t="s">
        <v>3133</v>
      </c>
      <c r="N3610" t="s">
        <v>10</v>
      </c>
      <c r="O3610" t="s">
        <v>54</v>
      </c>
      <c r="P3610" t="s">
        <v>946</v>
      </c>
      <c r="Q3610" t="s">
        <v>2663</v>
      </c>
      <c r="R3610" t="s">
        <v>759</v>
      </c>
    </row>
    <row r="3611" spans="1:18" x14ac:dyDescent="0.25">
      <c r="A3611" s="28" t="str">
        <f t="shared" si="56"/>
        <v>00394564Horse Branch Elementary School11980 Us Highway 62 EHorse BranchKY42349</v>
      </c>
      <c r="B3611" s="29" t="s">
        <v>8225</v>
      </c>
      <c r="C3611" t="s">
        <v>3215</v>
      </c>
      <c r="D3611" t="s">
        <v>7066</v>
      </c>
      <c r="E3611" t="s">
        <v>1736</v>
      </c>
      <c r="F3611" t="s">
        <v>2307</v>
      </c>
      <c r="G3611" t="s">
        <v>2308</v>
      </c>
      <c r="H3611" t="s">
        <v>54</v>
      </c>
      <c r="I3611" t="s">
        <v>2309</v>
      </c>
      <c r="J3611" t="s">
        <v>1736</v>
      </c>
      <c r="K3611" t="s">
        <v>2306</v>
      </c>
      <c r="L3611" t="s">
        <v>6828</v>
      </c>
      <c r="M3611" t="s">
        <v>3133</v>
      </c>
      <c r="N3611" t="s">
        <v>10</v>
      </c>
      <c r="O3611" t="s">
        <v>54</v>
      </c>
      <c r="P3611" t="s">
        <v>946</v>
      </c>
      <c r="Q3611" t="s">
        <v>2663</v>
      </c>
      <c r="R3611" t="s">
        <v>2305</v>
      </c>
    </row>
    <row r="3612" spans="1:18" x14ac:dyDescent="0.25">
      <c r="A3612" s="28" t="str">
        <f t="shared" si="56"/>
        <v>00381531Crofton Elementary School12145 S Madisonville RdCroftonKY42217</v>
      </c>
      <c r="B3612" s="29" t="s">
        <v>8225</v>
      </c>
      <c r="C3612" t="s">
        <v>3215</v>
      </c>
      <c r="D3612" t="s">
        <v>7067</v>
      </c>
      <c r="E3612" t="s">
        <v>1736</v>
      </c>
      <c r="F3612" t="s">
        <v>517</v>
      </c>
      <c r="G3612" t="s">
        <v>518</v>
      </c>
      <c r="H3612" t="s">
        <v>54</v>
      </c>
      <c r="I3612" t="s">
        <v>519</v>
      </c>
      <c r="J3612" t="s">
        <v>1736</v>
      </c>
      <c r="K3612" t="s">
        <v>516</v>
      </c>
      <c r="L3612" t="s">
        <v>6828</v>
      </c>
      <c r="M3612" t="s">
        <v>3133</v>
      </c>
      <c r="N3612" t="s">
        <v>10</v>
      </c>
      <c r="O3612" t="s">
        <v>54</v>
      </c>
      <c r="P3612" t="s">
        <v>946</v>
      </c>
      <c r="Q3612" t="s">
        <v>2663</v>
      </c>
      <c r="R3612" t="s">
        <v>515</v>
      </c>
    </row>
    <row r="3613" spans="1:18" x14ac:dyDescent="0.25">
      <c r="A3613" s="28" t="str">
        <f t="shared" si="56"/>
        <v>00382884Kyrock ES5720 Ky Highway 259 NSweedenKY42210</v>
      </c>
      <c r="B3613" s="29" t="s">
        <v>8225</v>
      </c>
      <c r="C3613" t="s">
        <v>3215</v>
      </c>
      <c r="D3613" t="s">
        <v>7068</v>
      </c>
      <c r="E3613" t="s">
        <v>1736</v>
      </c>
      <c r="F3613" t="s">
        <v>715</v>
      </c>
      <c r="G3613" t="s">
        <v>716</v>
      </c>
      <c r="H3613" t="s">
        <v>54</v>
      </c>
      <c r="I3613" t="s">
        <v>3098</v>
      </c>
      <c r="J3613" t="s">
        <v>1736</v>
      </c>
      <c r="K3613" t="s">
        <v>4206</v>
      </c>
      <c r="L3613" t="s">
        <v>6828</v>
      </c>
      <c r="M3613" t="s">
        <v>3133</v>
      </c>
      <c r="N3613" t="s">
        <v>10</v>
      </c>
      <c r="O3613" t="s">
        <v>54</v>
      </c>
      <c r="P3613" t="s">
        <v>946</v>
      </c>
      <c r="Q3613" t="s">
        <v>2663</v>
      </c>
      <c r="R3613" t="s">
        <v>714</v>
      </c>
    </row>
    <row r="3614" spans="1:18" x14ac:dyDescent="0.25">
      <c r="A3614" s="28" t="str">
        <f t="shared" si="56"/>
        <v>00382884Kyrock ES5720 Ky Highway 259 NSweedenKY42285</v>
      </c>
      <c r="B3614" s="29" t="s">
        <v>8225</v>
      </c>
      <c r="C3614" t="s">
        <v>3215</v>
      </c>
      <c r="D3614" t="s">
        <v>7069</v>
      </c>
      <c r="E3614" t="s">
        <v>1736</v>
      </c>
      <c r="F3614" t="s">
        <v>715</v>
      </c>
      <c r="G3614" t="s">
        <v>716</v>
      </c>
      <c r="H3614" t="s">
        <v>54</v>
      </c>
      <c r="I3614" t="s">
        <v>717</v>
      </c>
      <c r="J3614" t="s">
        <v>1736</v>
      </c>
      <c r="K3614" t="s">
        <v>4206</v>
      </c>
      <c r="L3614" t="s">
        <v>6828</v>
      </c>
      <c r="M3614" t="s">
        <v>3133</v>
      </c>
      <c r="N3614" t="s">
        <v>10</v>
      </c>
      <c r="O3614" t="s">
        <v>54</v>
      </c>
      <c r="P3614" t="s">
        <v>946</v>
      </c>
      <c r="Q3614" t="s">
        <v>2663</v>
      </c>
      <c r="R3614" t="s">
        <v>714</v>
      </c>
    </row>
    <row r="3615" spans="1:18" x14ac:dyDescent="0.25">
      <c r="A3615" s="28" t="str">
        <f t="shared" si="56"/>
        <v>00397566Northside Elementary School500 Northside DrMidwayKY40347</v>
      </c>
      <c r="B3615" s="29" t="s">
        <v>8225</v>
      </c>
      <c r="C3615" t="s">
        <v>3215</v>
      </c>
      <c r="D3615" t="s">
        <v>7070</v>
      </c>
      <c r="E3615" t="s">
        <v>1736</v>
      </c>
      <c r="F3615" t="s">
        <v>2883</v>
      </c>
      <c r="G3615" t="s">
        <v>2884</v>
      </c>
      <c r="H3615" t="s">
        <v>54</v>
      </c>
      <c r="I3615" t="s">
        <v>2885</v>
      </c>
      <c r="J3615" t="s">
        <v>1736</v>
      </c>
      <c r="K3615" t="s">
        <v>1221</v>
      </c>
      <c r="L3615" t="s">
        <v>6828</v>
      </c>
      <c r="M3615" t="s">
        <v>3133</v>
      </c>
      <c r="N3615" t="s">
        <v>10</v>
      </c>
      <c r="O3615" t="s">
        <v>54</v>
      </c>
      <c r="P3615" t="s">
        <v>946</v>
      </c>
      <c r="Q3615" t="s">
        <v>2663</v>
      </c>
      <c r="R3615" t="s">
        <v>2882</v>
      </c>
    </row>
    <row r="3616" spans="1:18" x14ac:dyDescent="0.25">
      <c r="A3616" s="28" t="str">
        <f t="shared" si="56"/>
        <v>00378807Ballard Co Elementary School3383 Paducah RdBarlowKY42024</v>
      </c>
      <c r="B3616" s="29" t="s">
        <v>8225</v>
      </c>
      <c r="C3616" t="s">
        <v>3215</v>
      </c>
      <c r="D3616" t="s">
        <v>7071</v>
      </c>
      <c r="E3616" t="s">
        <v>1736</v>
      </c>
      <c r="F3616" t="s">
        <v>110</v>
      </c>
      <c r="G3616" t="s">
        <v>111</v>
      </c>
      <c r="H3616" t="s">
        <v>54</v>
      </c>
      <c r="I3616" t="s">
        <v>112</v>
      </c>
      <c r="J3616" t="s">
        <v>1736</v>
      </c>
      <c r="K3616" t="s">
        <v>109</v>
      </c>
      <c r="L3616" t="s">
        <v>6828</v>
      </c>
      <c r="M3616" t="s">
        <v>3133</v>
      </c>
      <c r="N3616" t="s">
        <v>10</v>
      </c>
      <c r="O3616" t="s">
        <v>54</v>
      </c>
      <c r="P3616" t="s">
        <v>946</v>
      </c>
      <c r="Q3616" t="s">
        <v>2663</v>
      </c>
      <c r="R3616" t="s">
        <v>108</v>
      </c>
    </row>
    <row r="3617" spans="1:18" x14ac:dyDescent="0.25">
      <c r="A3617" s="28" t="str">
        <f t="shared" si="56"/>
        <v>00379916Summit Elementary School830 State Route 716AshlandKY41102</v>
      </c>
      <c r="B3617" s="29" t="s">
        <v>8225</v>
      </c>
      <c r="C3617" t="s">
        <v>3215</v>
      </c>
      <c r="D3617" t="s">
        <v>7072</v>
      </c>
      <c r="E3617" t="s">
        <v>1736</v>
      </c>
      <c r="F3617" t="s">
        <v>297</v>
      </c>
      <c r="G3617" t="s">
        <v>84</v>
      </c>
      <c r="H3617" t="s">
        <v>54</v>
      </c>
      <c r="I3617" t="s">
        <v>98</v>
      </c>
      <c r="J3617" t="s">
        <v>1736</v>
      </c>
      <c r="K3617" t="s">
        <v>296</v>
      </c>
      <c r="L3617" t="s">
        <v>6828</v>
      </c>
      <c r="M3617" t="s">
        <v>3133</v>
      </c>
      <c r="N3617" t="s">
        <v>10</v>
      </c>
      <c r="O3617" t="s">
        <v>54</v>
      </c>
      <c r="P3617" t="s">
        <v>946</v>
      </c>
      <c r="Q3617" t="s">
        <v>2663</v>
      </c>
      <c r="R3617" t="s">
        <v>295</v>
      </c>
    </row>
    <row r="3618" spans="1:18" x14ac:dyDescent="0.25">
      <c r="A3618" s="28" t="str">
        <f t="shared" si="56"/>
        <v>00381232Kathryn Winn Primary School907 Hawkins StCarrolltonKY41008</v>
      </c>
      <c r="B3618" s="29" t="s">
        <v>8225</v>
      </c>
      <c r="C3618" t="s">
        <v>3215</v>
      </c>
      <c r="D3618" t="s">
        <v>7073</v>
      </c>
      <c r="E3618" t="s">
        <v>1736</v>
      </c>
      <c r="F3618" t="s">
        <v>467</v>
      </c>
      <c r="G3618" t="s">
        <v>468</v>
      </c>
      <c r="H3618" t="s">
        <v>54</v>
      </c>
      <c r="I3618" t="s">
        <v>469</v>
      </c>
      <c r="J3618" t="s">
        <v>1736</v>
      </c>
      <c r="K3618" t="s">
        <v>466</v>
      </c>
      <c r="L3618" t="s">
        <v>6828</v>
      </c>
      <c r="M3618" t="s">
        <v>3133</v>
      </c>
      <c r="N3618" t="s">
        <v>10</v>
      </c>
      <c r="O3618" t="s">
        <v>54</v>
      </c>
      <c r="P3618" t="s">
        <v>946</v>
      </c>
      <c r="Q3618" t="s">
        <v>2663</v>
      </c>
      <c r="R3618" t="s">
        <v>465</v>
      </c>
    </row>
    <row r="3619" spans="1:18" x14ac:dyDescent="0.25">
      <c r="A3619" s="28" t="str">
        <f t="shared" si="56"/>
        <v>00385599Westside ES1585 Ky Highway 356CynthianaKY41031</v>
      </c>
      <c r="B3619" s="29" t="s">
        <v>8225</v>
      </c>
      <c r="C3619" t="s">
        <v>3215</v>
      </c>
      <c r="D3619" t="s">
        <v>7074</v>
      </c>
      <c r="E3619" t="s">
        <v>1736</v>
      </c>
      <c r="F3619" t="s">
        <v>3841</v>
      </c>
      <c r="G3619" t="s">
        <v>1218</v>
      </c>
      <c r="H3619" t="s">
        <v>54</v>
      </c>
      <c r="I3619" t="s">
        <v>1219</v>
      </c>
      <c r="J3619" t="s">
        <v>1736</v>
      </c>
      <c r="K3619" t="s">
        <v>4385</v>
      </c>
      <c r="L3619" t="s">
        <v>6828</v>
      </c>
      <c r="M3619" t="s">
        <v>3133</v>
      </c>
      <c r="N3619" t="s">
        <v>10</v>
      </c>
      <c r="O3619" t="s">
        <v>54</v>
      </c>
      <c r="P3619" t="s">
        <v>946</v>
      </c>
      <c r="Q3619" t="s">
        <v>2663</v>
      </c>
      <c r="R3619" t="s">
        <v>1226</v>
      </c>
    </row>
    <row r="3620" spans="1:18" x14ac:dyDescent="0.25">
      <c r="A3620" s="28" t="str">
        <f t="shared" si="56"/>
        <v>00385599Westside ES1585 Ky Highway 356CynthianaKY41031</v>
      </c>
      <c r="B3620" s="29" t="s">
        <v>8225</v>
      </c>
      <c r="C3620" t="s">
        <v>3215</v>
      </c>
      <c r="D3620" t="s">
        <v>7075</v>
      </c>
      <c r="E3620" t="s">
        <v>1736</v>
      </c>
      <c r="F3620" t="s">
        <v>3841</v>
      </c>
      <c r="G3620" t="s">
        <v>1218</v>
      </c>
      <c r="H3620" t="s">
        <v>54</v>
      </c>
      <c r="I3620" t="s">
        <v>1219</v>
      </c>
      <c r="J3620" t="s">
        <v>1736</v>
      </c>
      <c r="K3620" t="s">
        <v>4385</v>
      </c>
      <c r="L3620" t="s">
        <v>6828</v>
      </c>
      <c r="M3620" t="s">
        <v>3133</v>
      </c>
      <c r="N3620" t="s">
        <v>10</v>
      </c>
      <c r="O3620" t="s">
        <v>54</v>
      </c>
      <c r="P3620" t="s">
        <v>946</v>
      </c>
      <c r="Q3620" t="s">
        <v>2663</v>
      </c>
      <c r="R3620" t="s">
        <v>1226</v>
      </c>
    </row>
    <row r="3621" spans="1:18" x14ac:dyDescent="0.25">
      <c r="A3621" s="28" t="str">
        <f t="shared" si="56"/>
        <v>00392164McKinney ESPo Box 67Mc KinneyKY40448</v>
      </c>
      <c r="B3621" s="29" t="s">
        <v>8225</v>
      </c>
      <c r="C3621" t="s">
        <v>3215</v>
      </c>
      <c r="D3621" t="s">
        <v>7076</v>
      </c>
      <c r="E3621" t="s">
        <v>1736</v>
      </c>
      <c r="F3621" t="s">
        <v>3660</v>
      </c>
      <c r="G3621" t="s">
        <v>1931</v>
      </c>
      <c r="H3621" t="s">
        <v>54</v>
      </c>
      <c r="I3621" t="s">
        <v>1932</v>
      </c>
      <c r="J3621" t="s">
        <v>1736</v>
      </c>
      <c r="K3621" t="s">
        <v>4649</v>
      </c>
      <c r="L3621" t="s">
        <v>6828</v>
      </c>
      <c r="M3621" t="s">
        <v>3133</v>
      </c>
      <c r="N3621" t="s">
        <v>10</v>
      </c>
      <c r="O3621" t="s">
        <v>54</v>
      </c>
      <c r="P3621" t="s">
        <v>946</v>
      </c>
      <c r="Q3621" t="s">
        <v>2663</v>
      </c>
      <c r="R3621" t="s">
        <v>1930</v>
      </c>
    </row>
    <row r="3622" spans="1:18" x14ac:dyDescent="0.25">
      <c r="A3622" s="28" t="str">
        <f t="shared" si="56"/>
        <v>00393338Jonathan Elementary School9207 Us Highway 68 EBentonKY42025</v>
      </c>
      <c r="B3622" s="29" t="s">
        <v>8225</v>
      </c>
      <c r="C3622" t="s">
        <v>3215</v>
      </c>
      <c r="D3622" t="s">
        <v>7077</v>
      </c>
      <c r="E3622" t="s">
        <v>1736</v>
      </c>
      <c r="F3622" t="s">
        <v>2054</v>
      </c>
      <c r="G3622" t="s">
        <v>2044</v>
      </c>
      <c r="H3622" t="s">
        <v>54</v>
      </c>
      <c r="I3622" t="s">
        <v>2045</v>
      </c>
      <c r="J3622" t="s">
        <v>1736</v>
      </c>
      <c r="K3622" t="s">
        <v>2053</v>
      </c>
      <c r="L3622" t="s">
        <v>6828</v>
      </c>
      <c r="M3622" t="s">
        <v>3133</v>
      </c>
      <c r="N3622" t="s">
        <v>10</v>
      </c>
      <c r="O3622" t="s">
        <v>54</v>
      </c>
      <c r="P3622" t="s">
        <v>946</v>
      </c>
      <c r="Q3622" t="s">
        <v>2663</v>
      </c>
      <c r="R3622" t="s">
        <v>2052</v>
      </c>
    </row>
    <row r="3623" spans="1:18" x14ac:dyDescent="0.25">
      <c r="A3623" s="28" t="str">
        <f t="shared" si="56"/>
        <v>00395506Stanton Elementary SchoolPo Box 367StantonKY40380</v>
      </c>
      <c r="B3623" s="29" t="s">
        <v>8225</v>
      </c>
      <c r="C3623" t="s">
        <v>3215</v>
      </c>
      <c r="D3623" t="s">
        <v>7078</v>
      </c>
      <c r="E3623" t="s">
        <v>1736</v>
      </c>
      <c r="F3623" t="s">
        <v>5015</v>
      </c>
      <c r="G3623" t="s">
        <v>2492</v>
      </c>
      <c r="H3623" t="s">
        <v>54</v>
      </c>
      <c r="I3623" t="s">
        <v>2493</v>
      </c>
      <c r="J3623" t="s">
        <v>1736</v>
      </c>
      <c r="K3623" t="s">
        <v>2500</v>
      </c>
      <c r="L3623" t="s">
        <v>6828</v>
      </c>
      <c r="M3623" t="s">
        <v>3133</v>
      </c>
      <c r="N3623" t="s">
        <v>10</v>
      </c>
      <c r="O3623" t="s">
        <v>54</v>
      </c>
      <c r="P3623" t="s">
        <v>946</v>
      </c>
      <c r="Q3623" t="s">
        <v>2663</v>
      </c>
      <c r="R3623" t="s">
        <v>2499</v>
      </c>
    </row>
    <row r="3624" spans="1:18" x14ac:dyDescent="0.25">
      <c r="A3624" s="28" t="str">
        <f t="shared" si="56"/>
        <v>00395506Stanton Elementary SchoolPo Box 367StantonKY40380</v>
      </c>
      <c r="B3624" s="29" t="s">
        <v>8225</v>
      </c>
      <c r="C3624" t="s">
        <v>3215</v>
      </c>
      <c r="D3624" t="s">
        <v>7079</v>
      </c>
      <c r="E3624" t="s">
        <v>1736</v>
      </c>
      <c r="F3624" t="s">
        <v>5015</v>
      </c>
      <c r="G3624" t="s">
        <v>2492</v>
      </c>
      <c r="H3624" t="s">
        <v>54</v>
      </c>
      <c r="I3624" t="s">
        <v>2493</v>
      </c>
      <c r="J3624" t="s">
        <v>1736</v>
      </c>
      <c r="K3624" t="s">
        <v>2500</v>
      </c>
      <c r="L3624" t="s">
        <v>6828</v>
      </c>
      <c r="M3624" t="s">
        <v>3133</v>
      </c>
      <c r="N3624" t="s">
        <v>10</v>
      </c>
      <c r="O3624" t="s">
        <v>54</v>
      </c>
      <c r="P3624" t="s">
        <v>946</v>
      </c>
      <c r="Q3624" t="s">
        <v>2663</v>
      </c>
      <c r="R3624" t="s">
        <v>2499</v>
      </c>
    </row>
    <row r="3625" spans="1:18" x14ac:dyDescent="0.25">
      <c r="A3625" s="28" t="str">
        <f t="shared" si="56"/>
        <v>00379538Walton-Verona ES15066 Porter RdVeronaKY41092</v>
      </c>
      <c r="B3625" s="29" t="s">
        <v>8225</v>
      </c>
      <c r="C3625" t="s">
        <v>3215</v>
      </c>
      <c r="D3625" t="s">
        <v>7080</v>
      </c>
      <c r="E3625" t="s">
        <v>1736</v>
      </c>
      <c r="F3625" t="s">
        <v>2739</v>
      </c>
      <c r="G3625" t="s">
        <v>2740</v>
      </c>
      <c r="H3625" t="s">
        <v>54</v>
      </c>
      <c r="I3625" t="s">
        <v>2741</v>
      </c>
      <c r="J3625" t="s">
        <v>1736</v>
      </c>
      <c r="K3625" t="s">
        <v>5174</v>
      </c>
      <c r="L3625" t="s">
        <v>6828</v>
      </c>
      <c r="M3625" t="s">
        <v>3133</v>
      </c>
      <c r="N3625" t="s">
        <v>10</v>
      </c>
      <c r="O3625" t="s">
        <v>54</v>
      </c>
      <c r="P3625" t="s">
        <v>946</v>
      </c>
      <c r="Q3625" t="s">
        <v>2663</v>
      </c>
      <c r="R3625" t="s">
        <v>2738</v>
      </c>
    </row>
    <row r="3626" spans="1:18" x14ac:dyDescent="0.25">
      <c r="A3626" s="28" t="str">
        <f t="shared" si="56"/>
        <v>00378625Allen Co Primary Center721 New Gallatin RdScottsvilleKY42164</v>
      </c>
      <c r="B3626" s="29" t="s">
        <v>8225</v>
      </c>
      <c r="C3626" t="s">
        <v>3215</v>
      </c>
      <c r="D3626" t="s">
        <v>7081</v>
      </c>
      <c r="E3626" t="s">
        <v>1736</v>
      </c>
      <c r="F3626" t="s">
        <v>60</v>
      </c>
      <c r="G3626" t="s">
        <v>61</v>
      </c>
      <c r="H3626" t="s">
        <v>54</v>
      </c>
      <c r="I3626" t="s">
        <v>62</v>
      </c>
      <c r="J3626" t="s">
        <v>1736</v>
      </c>
      <c r="K3626" t="s">
        <v>59</v>
      </c>
      <c r="L3626" t="s">
        <v>6828</v>
      </c>
      <c r="M3626" t="s">
        <v>3133</v>
      </c>
      <c r="N3626" t="s">
        <v>10</v>
      </c>
      <c r="O3626" t="s">
        <v>54</v>
      </c>
      <c r="P3626" t="s">
        <v>946</v>
      </c>
      <c r="Q3626" t="s">
        <v>2663</v>
      </c>
      <c r="R3626" t="s">
        <v>58</v>
      </c>
    </row>
    <row r="3627" spans="1:18" x14ac:dyDescent="0.25">
      <c r="A3627" s="28" t="str">
        <f t="shared" si="56"/>
        <v>00387951King Elementary School4325 Vermont AveLouisvilleKY40211</v>
      </c>
      <c r="B3627" s="29" t="s">
        <v>8225</v>
      </c>
      <c r="C3627" t="s">
        <v>3215</v>
      </c>
      <c r="D3627" t="s">
        <v>7082</v>
      </c>
      <c r="E3627" t="s">
        <v>1736</v>
      </c>
      <c r="F3627" t="s">
        <v>1535</v>
      </c>
      <c r="G3627" t="s">
        <v>382</v>
      </c>
      <c r="H3627" t="s">
        <v>54</v>
      </c>
      <c r="I3627" t="s">
        <v>1364</v>
      </c>
      <c r="J3627" t="s">
        <v>1736</v>
      </c>
      <c r="K3627" t="s">
        <v>1534</v>
      </c>
      <c r="L3627" t="s">
        <v>6828</v>
      </c>
      <c r="M3627" t="s">
        <v>3133</v>
      </c>
      <c r="N3627" t="s">
        <v>10</v>
      </c>
      <c r="O3627" t="s">
        <v>54</v>
      </c>
      <c r="P3627" t="s">
        <v>946</v>
      </c>
      <c r="Q3627" t="s">
        <v>2663</v>
      </c>
      <c r="R3627" t="s">
        <v>1533</v>
      </c>
    </row>
    <row r="3628" spans="1:18" x14ac:dyDescent="0.25">
      <c r="A3628" s="28" t="str">
        <f t="shared" si="56"/>
        <v>00383486Meadowthorpe Elementary School1710 N Forbes RdLexingtonKY40505</v>
      </c>
      <c r="B3628" s="29" t="s">
        <v>8225</v>
      </c>
      <c r="C3628" t="s">
        <v>3215</v>
      </c>
      <c r="D3628" t="s">
        <v>7083</v>
      </c>
      <c r="E3628" t="s">
        <v>1736</v>
      </c>
      <c r="F3628" t="s">
        <v>849</v>
      </c>
      <c r="G3628" t="s">
        <v>776</v>
      </c>
      <c r="H3628" t="s">
        <v>54</v>
      </c>
      <c r="I3628" t="s">
        <v>781</v>
      </c>
      <c r="J3628" t="s">
        <v>1736</v>
      </c>
      <c r="K3628" t="s">
        <v>848</v>
      </c>
      <c r="L3628" t="s">
        <v>6828</v>
      </c>
      <c r="M3628" t="s">
        <v>3133</v>
      </c>
      <c r="N3628" t="s">
        <v>10</v>
      </c>
      <c r="O3628" t="s">
        <v>54</v>
      </c>
      <c r="P3628" t="s">
        <v>946</v>
      </c>
      <c r="Q3628" t="s">
        <v>2663</v>
      </c>
      <c r="R3628" t="s">
        <v>847</v>
      </c>
    </row>
    <row r="3629" spans="1:18" x14ac:dyDescent="0.25">
      <c r="A3629" s="28" t="str">
        <f t="shared" si="56"/>
        <v>00378895Hiseville Elementary SchoolPo Box 29HisevilleKY42152</v>
      </c>
      <c r="B3629" s="29" t="s">
        <v>8225</v>
      </c>
      <c r="C3629" t="s">
        <v>3215</v>
      </c>
      <c r="D3629" t="s">
        <v>7084</v>
      </c>
      <c r="E3629" t="s">
        <v>1736</v>
      </c>
      <c r="F3629" t="s">
        <v>4097</v>
      </c>
      <c r="G3629" t="s">
        <v>138</v>
      </c>
      <c r="H3629" t="s">
        <v>54</v>
      </c>
      <c r="I3629" t="s">
        <v>139</v>
      </c>
      <c r="J3629" t="s">
        <v>1736</v>
      </c>
      <c r="K3629" t="s">
        <v>137</v>
      </c>
      <c r="L3629" t="s">
        <v>6828</v>
      </c>
      <c r="M3629" t="s">
        <v>3133</v>
      </c>
      <c r="N3629" t="s">
        <v>10</v>
      </c>
      <c r="O3629" t="s">
        <v>54</v>
      </c>
      <c r="P3629" t="s">
        <v>946</v>
      </c>
      <c r="Q3629" t="s">
        <v>2663</v>
      </c>
      <c r="R3629" t="s">
        <v>136</v>
      </c>
    </row>
    <row r="3630" spans="1:18" x14ac:dyDescent="0.25">
      <c r="A3630" s="28" t="str">
        <f t="shared" si="56"/>
        <v>00383357Stonewall Elementary School3215 Cornwall DrLexingtonKY40503</v>
      </c>
      <c r="B3630" s="29" t="s">
        <v>8225</v>
      </c>
      <c r="C3630" t="s">
        <v>3215</v>
      </c>
      <c r="D3630" t="s">
        <v>7085</v>
      </c>
      <c r="E3630" t="s">
        <v>1736</v>
      </c>
      <c r="F3630" t="s">
        <v>872</v>
      </c>
      <c r="G3630" t="s">
        <v>776</v>
      </c>
      <c r="H3630" t="s">
        <v>54</v>
      </c>
      <c r="I3630" t="s">
        <v>806</v>
      </c>
      <c r="J3630" t="s">
        <v>1736</v>
      </c>
      <c r="K3630" t="s">
        <v>871</v>
      </c>
      <c r="L3630" t="s">
        <v>6828</v>
      </c>
      <c r="M3630" t="s">
        <v>3133</v>
      </c>
      <c r="N3630" t="s">
        <v>10</v>
      </c>
      <c r="O3630" t="s">
        <v>54</v>
      </c>
      <c r="P3630" t="s">
        <v>946</v>
      </c>
      <c r="Q3630" t="s">
        <v>2663</v>
      </c>
      <c r="R3630" t="s">
        <v>870</v>
      </c>
    </row>
    <row r="3631" spans="1:18" x14ac:dyDescent="0.25">
      <c r="A3631" s="28" t="str">
        <f t="shared" si="56"/>
        <v>00383448William Wells Brown Elem Sch555 E Fifth StLexingtonKY40508</v>
      </c>
      <c r="B3631" s="29" t="s">
        <v>8225</v>
      </c>
      <c r="C3631" t="s">
        <v>3215</v>
      </c>
      <c r="D3631" t="s">
        <v>7086</v>
      </c>
      <c r="E3631" t="s">
        <v>1736</v>
      </c>
      <c r="F3631" t="s">
        <v>883</v>
      </c>
      <c r="G3631" t="s">
        <v>776</v>
      </c>
      <c r="H3631" t="s">
        <v>54</v>
      </c>
      <c r="I3631" t="s">
        <v>792</v>
      </c>
      <c r="J3631" t="s">
        <v>1736</v>
      </c>
      <c r="K3631" t="s">
        <v>882</v>
      </c>
      <c r="L3631" t="s">
        <v>6828</v>
      </c>
      <c r="M3631" t="s">
        <v>3133</v>
      </c>
      <c r="N3631" t="s">
        <v>10</v>
      </c>
      <c r="O3631" t="s">
        <v>54</v>
      </c>
      <c r="P3631" t="s">
        <v>946</v>
      </c>
      <c r="Q3631" t="s">
        <v>2663</v>
      </c>
      <c r="R3631" t="s">
        <v>881</v>
      </c>
    </row>
    <row r="3632" spans="1:18" x14ac:dyDescent="0.25">
      <c r="A3632" s="28" t="str">
        <f t="shared" si="56"/>
        <v>00379370Boone County School District8330 Us Highway 42FlorenceKY41042</v>
      </c>
      <c r="B3632" s="29" t="s">
        <v>8225</v>
      </c>
      <c r="C3632" t="s">
        <v>3215</v>
      </c>
      <c r="D3632" t="s">
        <v>7087</v>
      </c>
      <c r="E3632" t="s">
        <v>1736</v>
      </c>
      <c r="F3632" t="s">
        <v>3076</v>
      </c>
      <c r="G3632" t="s">
        <v>213</v>
      </c>
      <c r="H3632" t="s">
        <v>54</v>
      </c>
      <c r="I3632" t="s">
        <v>214</v>
      </c>
      <c r="J3632" t="s">
        <v>1736</v>
      </c>
      <c r="K3632" t="s">
        <v>210</v>
      </c>
      <c r="L3632" t="s">
        <v>6828</v>
      </c>
      <c r="M3632" t="s">
        <v>3133</v>
      </c>
      <c r="N3632" t="s">
        <v>10</v>
      </c>
      <c r="O3632" t="s">
        <v>54</v>
      </c>
      <c r="P3632" t="s">
        <v>946</v>
      </c>
      <c r="Q3632" t="s">
        <v>2663</v>
      </c>
      <c r="R3632" t="s">
        <v>209</v>
      </c>
    </row>
    <row r="3633" spans="1:18" x14ac:dyDescent="0.25">
      <c r="A3633" s="28" t="str">
        <f t="shared" si="56"/>
        <v>00379382A M Yealey ES10 Yealey DrFlorenceKY41042</v>
      </c>
      <c r="B3633" s="29" t="s">
        <v>8225</v>
      </c>
      <c r="C3633" t="s">
        <v>3215</v>
      </c>
      <c r="D3633" t="s">
        <v>7088</v>
      </c>
      <c r="E3633" t="s">
        <v>1736</v>
      </c>
      <c r="F3633" t="s">
        <v>212</v>
      </c>
      <c r="G3633" t="s">
        <v>213</v>
      </c>
      <c r="H3633" t="s">
        <v>54</v>
      </c>
      <c r="I3633" t="s">
        <v>214</v>
      </c>
      <c r="J3633" t="s">
        <v>1736</v>
      </c>
      <c r="K3633" t="s">
        <v>4116</v>
      </c>
      <c r="L3633" t="s">
        <v>6828</v>
      </c>
      <c r="M3633" t="s">
        <v>3133</v>
      </c>
      <c r="N3633" t="s">
        <v>10</v>
      </c>
      <c r="O3633" t="s">
        <v>54</v>
      </c>
      <c r="P3633" t="s">
        <v>946</v>
      </c>
      <c r="Q3633" t="s">
        <v>2663</v>
      </c>
      <c r="R3633" t="s">
        <v>211</v>
      </c>
    </row>
    <row r="3634" spans="1:18" x14ac:dyDescent="0.25">
      <c r="A3634" s="28" t="str">
        <f t="shared" si="56"/>
        <v>00384806Wurtland Elementary School611 East StWurtlandKY41144</v>
      </c>
      <c r="B3634" s="29" t="s">
        <v>8225</v>
      </c>
      <c r="C3634" t="s">
        <v>3215</v>
      </c>
      <c r="D3634" t="s">
        <v>7089</v>
      </c>
      <c r="E3634" t="s">
        <v>1736</v>
      </c>
      <c r="F3634" t="s">
        <v>1129</v>
      </c>
      <c r="G3634" t="s">
        <v>1130</v>
      </c>
      <c r="H3634" t="s">
        <v>54</v>
      </c>
      <c r="I3634" t="s">
        <v>1121</v>
      </c>
      <c r="J3634" t="s">
        <v>1736</v>
      </c>
      <c r="K3634" t="s">
        <v>1128</v>
      </c>
      <c r="L3634" t="s">
        <v>6828</v>
      </c>
      <c r="M3634" t="s">
        <v>3133</v>
      </c>
      <c r="N3634" t="s">
        <v>10</v>
      </c>
      <c r="O3634" t="s">
        <v>54</v>
      </c>
      <c r="P3634" t="s">
        <v>946</v>
      </c>
      <c r="Q3634" t="s">
        <v>2663</v>
      </c>
      <c r="R3634" t="s">
        <v>1127</v>
      </c>
    </row>
    <row r="3635" spans="1:18" x14ac:dyDescent="0.25">
      <c r="A3635" s="28" t="str">
        <f t="shared" si="56"/>
        <v>00378869Austin Tracy Elementary School2477 Austin Tracy RdLucasKY42156</v>
      </c>
      <c r="B3635" s="29" t="s">
        <v>8225</v>
      </c>
      <c r="C3635" t="s">
        <v>3215</v>
      </c>
      <c r="D3635" t="s">
        <v>7090</v>
      </c>
      <c r="E3635" t="s">
        <v>1736</v>
      </c>
      <c r="F3635" t="s">
        <v>128</v>
      </c>
      <c r="G3635" t="s">
        <v>129</v>
      </c>
      <c r="H3635" t="s">
        <v>54</v>
      </c>
      <c r="I3635" t="s">
        <v>130</v>
      </c>
      <c r="J3635" t="s">
        <v>1736</v>
      </c>
      <c r="K3635" t="s">
        <v>127</v>
      </c>
      <c r="L3635" t="s">
        <v>6828</v>
      </c>
      <c r="M3635" t="s">
        <v>3133</v>
      </c>
      <c r="N3635" t="s">
        <v>10</v>
      </c>
      <c r="O3635" t="s">
        <v>54</v>
      </c>
      <c r="P3635" t="s">
        <v>946</v>
      </c>
      <c r="Q3635" t="s">
        <v>2663</v>
      </c>
      <c r="R3635" t="s">
        <v>126</v>
      </c>
    </row>
    <row r="3636" spans="1:18" x14ac:dyDescent="0.25">
      <c r="A3636" s="28" t="str">
        <f t="shared" si="56"/>
        <v>00380379Custer Elementary SchoolPo Box 9CusterKY40115</v>
      </c>
      <c r="B3636" s="29" t="s">
        <v>8225</v>
      </c>
      <c r="C3636" t="s">
        <v>3215</v>
      </c>
      <c r="D3636" t="s">
        <v>7091</v>
      </c>
      <c r="E3636" t="s">
        <v>1736</v>
      </c>
      <c r="F3636" t="s">
        <v>4139</v>
      </c>
      <c r="G3636" t="s">
        <v>344</v>
      </c>
      <c r="H3636" t="s">
        <v>54</v>
      </c>
      <c r="I3636" t="s">
        <v>345</v>
      </c>
      <c r="J3636" t="s">
        <v>1736</v>
      </c>
      <c r="K3636" t="s">
        <v>343</v>
      </c>
      <c r="L3636" t="s">
        <v>6828</v>
      </c>
      <c r="M3636" t="s">
        <v>3133</v>
      </c>
      <c r="N3636" t="s">
        <v>10</v>
      </c>
      <c r="O3636" t="s">
        <v>54</v>
      </c>
      <c r="P3636" t="s">
        <v>946</v>
      </c>
      <c r="Q3636" t="s">
        <v>2663</v>
      </c>
      <c r="R3636" t="s">
        <v>342</v>
      </c>
    </row>
    <row r="3637" spans="1:18" x14ac:dyDescent="0.25">
      <c r="A3637" s="28" t="str">
        <f t="shared" si="56"/>
        <v>00380460Brooks Elementary School1430 Brooks Hill RdBrooksKY40109</v>
      </c>
      <c r="B3637" s="29" t="s">
        <v>8225</v>
      </c>
      <c r="C3637" t="s">
        <v>3215</v>
      </c>
      <c r="D3637" t="s">
        <v>7092</v>
      </c>
      <c r="E3637" t="s">
        <v>1736</v>
      </c>
      <c r="F3637" t="s">
        <v>359</v>
      </c>
      <c r="G3637" t="s">
        <v>360</v>
      </c>
      <c r="H3637" t="s">
        <v>54</v>
      </c>
      <c r="I3637" t="s">
        <v>361</v>
      </c>
      <c r="J3637" t="s">
        <v>1736</v>
      </c>
      <c r="K3637" t="s">
        <v>358</v>
      </c>
      <c r="L3637" t="s">
        <v>6828</v>
      </c>
      <c r="M3637" t="s">
        <v>3133</v>
      </c>
      <c r="N3637" t="s">
        <v>10</v>
      </c>
      <c r="O3637" t="s">
        <v>54</v>
      </c>
      <c r="P3637" t="s">
        <v>946</v>
      </c>
      <c r="Q3637" t="s">
        <v>2663</v>
      </c>
      <c r="R3637" t="s">
        <v>357</v>
      </c>
    </row>
    <row r="3638" spans="1:18" x14ac:dyDescent="0.25">
      <c r="A3638" s="28" t="str">
        <f t="shared" si="56"/>
        <v>00383981Bridgeport Elementary School10 Doctors DrFrankfortKY40601</v>
      </c>
      <c r="B3638" s="29" t="s">
        <v>8225</v>
      </c>
      <c r="C3638" t="s">
        <v>3215</v>
      </c>
      <c r="D3638" t="s">
        <v>7093</v>
      </c>
      <c r="E3638" t="s">
        <v>1736</v>
      </c>
      <c r="F3638" t="s">
        <v>951</v>
      </c>
      <c r="G3638" t="s">
        <v>10</v>
      </c>
      <c r="H3638" t="s">
        <v>54</v>
      </c>
      <c r="I3638" t="s">
        <v>946</v>
      </c>
      <c r="J3638" t="s">
        <v>1736</v>
      </c>
      <c r="K3638" t="s">
        <v>950</v>
      </c>
      <c r="L3638" t="s">
        <v>6828</v>
      </c>
      <c r="M3638" t="s">
        <v>3133</v>
      </c>
      <c r="N3638" t="s">
        <v>10</v>
      </c>
      <c r="O3638" t="s">
        <v>54</v>
      </c>
      <c r="P3638" t="s">
        <v>946</v>
      </c>
      <c r="Q3638" t="s">
        <v>2663</v>
      </c>
      <c r="R3638" t="s">
        <v>949</v>
      </c>
    </row>
    <row r="3639" spans="1:18" x14ac:dyDescent="0.25">
      <c r="A3639" s="28" t="str">
        <f t="shared" si="56"/>
        <v>00378998Highland ES164 Scottie DrGlasgowKY42141</v>
      </c>
      <c r="B3639" s="29" t="s">
        <v>8225</v>
      </c>
      <c r="C3639" t="s">
        <v>3215</v>
      </c>
      <c r="D3639" t="s">
        <v>7094</v>
      </c>
      <c r="E3639" t="s">
        <v>1736</v>
      </c>
      <c r="F3639" t="s">
        <v>1033</v>
      </c>
      <c r="G3639" t="s">
        <v>134</v>
      </c>
      <c r="H3639" t="s">
        <v>54</v>
      </c>
      <c r="I3639" t="s">
        <v>135</v>
      </c>
      <c r="J3639" t="s">
        <v>1736</v>
      </c>
      <c r="K3639" t="s">
        <v>4290</v>
      </c>
      <c r="L3639" t="s">
        <v>6828</v>
      </c>
      <c r="M3639" t="s">
        <v>3133</v>
      </c>
      <c r="N3639" t="s">
        <v>10</v>
      </c>
      <c r="O3639" t="s">
        <v>54</v>
      </c>
      <c r="P3639" t="s">
        <v>946</v>
      </c>
      <c r="Q3639" t="s">
        <v>2663</v>
      </c>
      <c r="R3639" t="s">
        <v>1032</v>
      </c>
    </row>
    <row r="3640" spans="1:18" x14ac:dyDescent="0.25">
      <c r="A3640" s="28" t="str">
        <f t="shared" si="56"/>
        <v>00378883Eastern Elementary School4601 New Salem RdGlasgowKY42141</v>
      </c>
      <c r="B3640" s="29" t="s">
        <v>8225</v>
      </c>
      <c r="C3640" t="s">
        <v>3215</v>
      </c>
      <c r="D3640" t="s">
        <v>7095</v>
      </c>
      <c r="E3640" t="s">
        <v>1736</v>
      </c>
      <c r="F3640" t="s">
        <v>133</v>
      </c>
      <c r="G3640" t="s">
        <v>134</v>
      </c>
      <c r="H3640" t="s">
        <v>54</v>
      </c>
      <c r="I3640" t="s">
        <v>135</v>
      </c>
      <c r="J3640" t="s">
        <v>1736</v>
      </c>
      <c r="K3640" t="s">
        <v>132</v>
      </c>
      <c r="L3640" t="s">
        <v>6828</v>
      </c>
      <c r="M3640" t="s">
        <v>3133</v>
      </c>
      <c r="N3640" t="s">
        <v>10</v>
      </c>
      <c r="O3640" t="s">
        <v>54</v>
      </c>
      <c r="P3640" t="s">
        <v>946</v>
      </c>
      <c r="Q3640" t="s">
        <v>2663</v>
      </c>
      <c r="R3640" t="s">
        <v>131</v>
      </c>
    </row>
    <row r="3641" spans="1:18" x14ac:dyDescent="0.25">
      <c r="A3641" s="28" t="str">
        <f t="shared" si="56"/>
        <v>00378613Allen Co School District570 Oliver StScottsvilleKY42164</v>
      </c>
      <c r="B3641" s="29" t="s">
        <v>8225</v>
      </c>
      <c r="C3641" t="s">
        <v>3215</v>
      </c>
      <c r="D3641" t="s">
        <v>7096</v>
      </c>
      <c r="E3641" t="s">
        <v>1736</v>
      </c>
      <c r="F3641" t="s">
        <v>3065</v>
      </c>
      <c r="G3641" t="s">
        <v>61</v>
      </c>
      <c r="H3641" t="s">
        <v>54</v>
      </c>
      <c r="I3641" t="s">
        <v>62</v>
      </c>
      <c r="J3641" t="s">
        <v>1736</v>
      </c>
      <c r="K3641" t="s">
        <v>57</v>
      </c>
      <c r="L3641" t="s">
        <v>6828</v>
      </c>
      <c r="M3641" t="s">
        <v>3133</v>
      </c>
      <c r="N3641" t="s">
        <v>10</v>
      </c>
      <c r="O3641" t="s">
        <v>54</v>
      </c>
      <c r="P3641" t="s">
        <v>946</v>
      </c>
      <c r="Q3641" t="s">
        <v>2663</v>
      </c>
      <c r="R3641" t="s">
        <v>56</v>
      </c>
    </row>
    <row r="3642" spans="1:18" x14ac:dyDescent="0.25">
      <c r="A3642" s="28" t="str">
        <f t="shared" si="56"/>
        <v>00378766Robert B Turner ES1411 Fox Creek RdLawrenceburgKY40342</v>
      </c>
      <c r="B3642" s="29" t="s">
        <v>8225</v>
      </c>
      <c r="C3642" t="s">
        <v>3215</v>
      </c>
      <c r="D3642" t="s">
        <v>7097</v>
      </c>
      <c r="E3642" t="s">
        <v>1736</v>
      </c>
      <c r="F3642" t="s">
        <v>78</v>
      </c>
      <c r="G3642" t="s">
        <v>75</v>
      </c>
      <c r="H3642" t="s">
        <v>54</v>
      </c>
      <c r="I3642" t="s">
        <v>76</v>
      </c>
      <c r="J3642" t="s">
        <v>1736</v>
      </c>
      <c r="K3642" t="s">
        <v>4084</v>
      </c>
      <c r="L3642" t="s">
        <v>6828</v>
      </c>
      <c r="M3642" t="s">
        <v>3133</v>
      </c>
      <c r="N3642" t="s">
        <v>10</v>
      </c>
      <c r="O3642" t="s">
        <v>54</v>
      </c>
      <c r="P3642" t="s">
        <v>946</v>
      </c>
      <c r="Q3642" t="s">
        <v>2663</v>
      </c>
      <c r="R3642" t="s">
        <v>77</v>
      </c>
    </row>
    <row r="3643" spans="1:18" x14ac:dyDescent="0.25">
      <c r="A3643" s="28" t="str">
        <f t="shared" si="56"/>
        <v>00383606Flemingsburg Elementary School245 W Water StFlemingsburgKY41041</v>
      </c>
      <c r="B3643" s="29" t="s">
        <v>8225</v>
      </c>
      <c r="C3643" t="s">
        <v>3215</v>
      </c>
      <c r="D3643" t="s">
        <v>7098</v>
      </c>
      <c r="E3643" t="s">
        <v>1736</v>
      </c>
      <c r="F3643" t="s">
        <v>900</v>
      </c>
      <c r="G3643" t="s">
        <v>901</v>
      </c>
      <c r="H3643" t="s">
        <v>54</v>
      </c>
      <c r="I3643" t="s">
        <v>902</v>
      </c>
      <c r="J3643" t="s">
        <v>1736</v>
      </c>
      <c r="K3643" t="s">
        <v>899</v>
      </c>
      <c r="L3643" t="s">
        <v>6828</v>
      </c>
      <c r="M3643" t="s">
        <v>3133</v>
      </c>
      <c r="N3643" t="s">
        <v>10</v>
      </c>
      <c r="O3643" t="s">
        <v>54</v>
      </c>
      <c r="P3643" t="s">
        <v>946</v>
      </c>
      <c r="Q3643" t="s">
        <v>2663</v>
      </c>
      <c r="R3643" t="s">
        <v>898</v>
      </c>
    </row>
    <row r="3644" spans="1:18" x14ac:dyDescent="0.25">
      <c r="A3644" s="28" t="str">
        <f t="shared" ref="A3644:A3707" si="57">R3644&amp;K3644&amp;F3644&amp;G3644&amp;H3644&amp;I3644</f>
        <v>00384648Green Co Primary SchoolPo Box 150GreensburgKY42743</v>
      </c>
      <c r="B3644" s="29" t="s">
        <v>8225</v>
      </c>
      <c r="C3644" t="s">
        <v>3215</v>
      </c>
      <c r="D3644" t="s">
        <v>7099</v>
      </c>
      <c r="E3644" t="s">
        <v>1736</v>
      </c>
      <c r="F3644" t="s">
        <v>4297</v>
      </c>
      <c r="G3644" t="s">
        <v>15</v>
      </c>
      <c r="H3644" t="s">
        <v>54</v>
      </c>
      <c r="I3644" t="s">
        <v>1109</v>
      </c>
      <c r="J3644" t="s">
        <v>1736</v>
      </c>
      <c r="K3644" t="s">
        <v>1108</v>
      </c>
      <c r="L3644" t="s">
        <v>6828</v>
      </c>
      <c r="M3644" t="s">
        <v>3133</v>
      </c>
      <c r="N3644" t="s">
        <v>10</v>
      </c>
      <c r="O3644" t="s">
        <v>54</v>
      </c>
      <c r="P3644" t="s">
        <v>946</v>
      </c>
      <c r="Q3644" t="s">
        <v>2663</v>
      </c>
      <c r="R3644" t="s">
        <v>1107</v>
      </c>
    </row>
    <row r="3645" spans="1:18" x14ac:dyDescent="0.25">
      <c r="A3645" s="28" t="str">
        <f t="shared" si="57"/>
        <v>00378936Red Cross ES215 Parkview DrGlasgowKY42141</v>
      </c>
      <c r="B3645" s="29" t="s">
        <v>8225</v>
      </c>
      <c r="C3645" t="s">
        <v>3215</v>
      </c>
      <c r="D3645" t="s">
        <v>7100</v>
      </c>
      <c r="E3645" t="s">
        <v>1736</v>
      </c>
      <c r="F3645" t="s">
        <v>149</v>
      </c>
      <c r="G3645" t="s">
        <v>134</v>
      </c>
      <c r="H3645" t="s">
        <v>54</v>
      </c>
      <c r="I3645" t="s">
        <v>135</v>
      </c>
      <c r="J3645" t="s">
        <v>1736</v>
      </c>
      <c r="K3645" t="s">
        <v>4096</v>
      </c>
      <c r="L3645" t="s">
        <v>6828</v>
      </c>
      <c r="M3645" t="s">
        <v>3133</v>
      </c>
      <c r="N3645" t="s">
        <v>10</v>
      </c>
      <c r="O3645" t="s">
        <v>54</v>
      </c>
      <c r="P3645" t="s">
        <v>946</v>
      </c>
      <c r="Q3645" t="s">
        <v>2663</v>
      </c>
      <c r="R3645" t="s">
        <v>148</v>
      </c>
    </row>
    <row r="3646" spans="1:18" x14ac:dyDescent="0.25">
      <c r="A3646" s="28" t="str">
        <f t="shared" si="57"/>
        <v>00378948Temple Hill Elementary School8788 Tompkinsville RdGlasgowKY42141</v>
      </c>
      <c r="B3646" s="29" t="s">
        <v>8225</v>
      </c>
      <c r="C3646" t="s">
        <v>3215</v>
      </c>
      <c r="D3646" t="s">
        <v>7101</v>
      </c>
      <c r="E3646" t="s">
        <v>1736</v>
      </c>
      <c r="F3646" t="s">
        <v>152</v>
      </c>
      <c r="G3646" t="s">
        <v>134</v>
      </c>
      <c r="H3646" t="s">
        <v>54</v>
      </c>
      <c r="I3646" t="s">
        <v>135</v>
      </c>
      <c r="J3646" t="s">
        <v>1736</v>
      </c>
      <c r="K3646" t="s">
        <v>151</v>
      </c>
      <c r="L3646" t="s">
        <v>6828</v>
      </c>
      <c r="M3646" t="s">
        <v>3133</v>
      </c>
      <c r="N3646" t="s">
        <v>10</v>
      </c>
      <c r="O3646" t="s">
        <v>54</v>
      </c>
      <c r="P3646" t="s">
        <v>946</v>
      </c>
      <c r="Q3646" t="s">
        <v>2663</v>
      </c>
      <c r="R3646" t="s">
        <v>150</v>
      </c>
    </row>
    <row r="3647" spans="1:18" x14ac:dyDescent="0.25">
      <c r="A3647" s="28" t="str">
        <f t="shared" si="57"/>
        <v>00380757Southwest Calloway ES3426 Wiswell Rd WMurrayKY42071</v>
      </c>
      <c r="B3647" s="29" t="s">
        <v>8225</v>
      </c>
      <c r="C3647" t="s">
        <v>3215</v>
      </c>
      <c r="D3647" t="s">
        <v>7102</v>
      </c>
      <c r="E3647" t="s">
        <v>1736</v>
      </c>
      <c r="F3647" t="s">
        <v>434</v>
      </c>
      <c r="G3647" t="s">
        <v>429</v>
      </c>
      <c r="H3647" t="s">
        <v>54</v>
      </c>
      <c r="I3647" t="s">
        <v>430</v>
      </c>
      <c r="J3647" t="s">
        <v>1736</v>
      </c>
      <c r="K3647" t="s">
        <v>4156</v>
      </c>
      <c r="L3647" t="s">
        <v>6828</v>
      </c>
      <c r="M3647" t="s">
        <v>3133</v>
      </c>
      <c r="N3647" t="s">
        <v>10</v>
      </c>
      <c r="O3647" t="s">
        <v>54</v>
      </c>
      <c r="P3647" t="s">
        <v>946</v>
      </c>
      <c r="Q3647" t="s">
        <v>2663</v>
      </c>
      <c r="R3647" t="s">
        <v>433</v>
      </c>
    </row>
    <row r="3648" spans="1:18" x14ac:dyDescent="0.25">
      <c r="A3648" s="28" t="str">
        <f t="shared" si="57"/>
        <v>00381543Martin Luther King Jr Elem Sch14405 Martin Luther King WayHopkinsvilleKY42240</v>
      </c>
      <c r="B3648" s="29" t="s">
        <v>8225</v>
      </c>
      <c r="C3648" t="s">
        <v>3215</v>
      </c>
      <c r="D3648" t="s">
        <v>7103</v>
      </c>
      <c r="E3648" t="s">
        <v>1736</v>
      </c>
      <c r="F3648" t="s">
        <v>529</v>
      </c>
      <c r="G3648" t="s">
        <v>522</v>
      </c>
      <c r="H3648" t="s">
        <v>54</v>
      </c>
      <c r="I3648" t="s">
        <v>523</v>
      </c>
      <c r="J3648" t="s">
        <v>1736</v>
      </c>
      <c r="K3648" t="s">
        <v>528</v>
      </c>
      <c r="L3648" t="s">
        <v>6828</v>
      </c>
      <c r="M3648" t="s">
        <v>3133</v>
      </c>
      <c r="N3648" t="s">
        <v>10</v>
      </c>
      <c r="O3648" t="s">
        <v>54</v>
      </c>
      <c r="P3648" t="s">
        <v>946</v>
      </c>
      <c r="Q3648" t="s">
        <v>2663</v>
      </c>
      <c r="R3648" t="s">
        <v>527</v>
      </c>
    </row>
    <row r="3649" spans="1:18" x14ac:dyDescent="0.25">
      <c r="A3649" s="28" t="str">
        <f t="shared" si="57"/>
        <v>00378912Park City Elementary School45 Indian Mill RdPark CityKY42160</v>
      </c>
      <c r="B3649" s="29" t="s">
        <v>8225</v>
      </c>
      <c r="C3649" t="s">
        <v>3215</v>
      </c>
      <c r="D3649" t="s">
        <v>7104</v>
      </c>
      <c r="E3649" t="s">
        <v>1736</v>
      </c>
      <c r="F3649" t="s">
        <v>145</v>
      </c>
      <c r="G3649" t="s">
        <v>146</v>
      </c>
      <c r="H3649" t="s">
        <v>54</v>
      </c>
      <c r="I3649" t="s">
        <v>147</v>
      </c>
      <c r="J3649" t="s">
        <v>1736</v>
      </c>
      <c r="K3649" t="s">
        <v>144</v>
      </c>
      <c r="L3649" t="s">
        <v>6828</v>
      </c>
      <c r="M3649" t="s">
        <v>3133</v>
      </c>
      <c r="N3649" t="s">
        <v>10</v>
      </c>
      <c r="O3649" t="s">
        <v>54</v>
      </c>
      <c r="P3649" t="s">
        <v>946</v>
      </c>
      <c r="Q3649" t="s">
        <v>2663</v>
      </c>
      <c r="R3649" t="s">
        <v>143</v>
      </c>
    </row>
    <row r="3650" spans="1:18" x14ac:dyDescent="0.25">
      <c r="A3650" s="28" t="str">
        <f t="shared" si="57"/>
        <v>00378912Park City Elementary School45 Indian Mill RdPark CityKY42160</v>
      </c>
      <c r="B3650" s="29" t="s">
        <v>8225</v>
      </c>
      <c r="C3650" t="s">
        <v>3215</v>
      </c>
      <c r="D3650" t="s">
        <v>7105</v>
      </c>
      <c r="E3650" t="s">
        <v>1736</v>
      </c>
      <c r="F3650" t="s">
        <v>145</v>
      </c>
      <c r="G3650" t="s">
        <v>146</v>
      </c>
      <c r="H3650" t="s">
        <v>54</v>
      </c>
      <c r="I3650" t="s">
        <v>147</v>
      </c>
      <c r="J3650" t="s">
        <v>1736</v>
      </c>
      <c r="K3650" t="s">
        <v>144</v>
      </c>
      <c r="L3650" t="s">
        <v>6828</v>
      </c>
      <c r="M3650" t="s">
        <v>3133</v>
      </c>
      <c r="N3650" t="s">
        <v>10</v>
      </c>
      <c r="O3650" t="s">
        <v>54</v>
      </c>
      <c r="P3650" t="s">
        <v>946</v>
      </c>
      <c r="Q3650" t="s">
        <v>2663</v>
      </c>
      <c r="R3650" t="s">
        <v>143</v>
      </c>
    </row>
    <row r="3651" spans="1:18" x14ac:dyDescent="0.25">
      <c r="A3651" s="28" t="str">
        <f t="shared" si="57"/>
        <v>00379485New Haven ES10854 Us Highway 42UnionKY41091</v>
      </c>
      <c r="B3651" s="29" t="s">
        <v>8225</v>
      </c>
      <c r="C3651" t="s">
        <v>3215</v>
      </c>
      <c r="D3651" t="s">
        <v>7106</v>
      </c>
      <c r="E3651" t="s">
        <v>1736</v>
      </c>
      <c r="F3651" t="s">
        <v>236</v>
      </c>
      <c r="G3651" t="s">
        <v>233</v>
      </c>
      <c r="H3651" t="s">
        <v>54</v>
      </c>
      <c r="I3651" t="s">
        <v>234</v>
      </c>
      <c r="J3651" t="s">
        <v>1736</v>
      </c>
      <c r="K3651" t="s">
        <v>4126</v>
      </c>
      <c r="L3651" t="s">
        <v>6828</v>
      </c>
      <c r="M3651" t="s">
        <v>3133</v>
      </c>
      <c r="N3651" t="s">
        <v>10</v>
      </c>
      <c r="O3651" t="s">
        <v>54</v>
      </c>
      <c r="P3651" t="s">
        <v>946</v>
      </c>
      <c r="Q3651" t="s">
        <v>2663</v>
      </c>
      <c r="R3651" t="s">
        <v>235</v>
      </c>
    </row>
    <row r="3652" spans="1:18" x14ac:dyDescent="0.25">
      <c r="A3652" s="28" t="str">
        <f t="shared" si="57"/>
        <v>00379497Ockerman ES8250 Us Highway 42FlorenceKY41042</v>
      </c>
      <c r="B3652" s="29" t="s">
        <v>8225</v>
      </c>
      <c r="C3652" t="s">
        <v>3215</v>
      </c>
      <c r="D3652" t="s">
        <v>7107</v>
      </c>
      <c r="E3652" t="s">
        <v>1736</v>
      </c>
      <c r="F3652" t="s">
        <v>240</v>
      </c>
      <c r="G3652" t="s">
        <v>213</v>
      </c>
      <c r="H3652" t="s">
        <v>54</v>
      </c>
      <c r="I3652" t="s">
        <v>214</v>
      </c>
      <c r="J3652" t="s">
        <v>1736</v>
      </c>
      <c r="K3652" t="s">
        <v>4121</v>
      </c>
      <c r="L3652" t="s">
        <v>6828</v>
      </c>
      <c r="M3652" t="s">
        <v>3133</v>
      </c>
      <c r="N3652" t="s">
        <v>10</v>
      </c>
      <c r="O3652" t="s">
        <v>54</v>
      </c>
      <c r="P3652" t="s">
        <v>946</v>
      </c>
      <c r="Q3652" t="s">
        <v>2663</v>
      </c>
      <c r="R3652" t="s">
        <v>239</v>
      </c>
    </row>
    <row r="3653" spans="1:18" x14ac:dyDescent="0.25">
      <c r="A3653" s="28" t="str">
        <f t="shared" si="57"/>
        <v>00379411Burlington ES5946 N Orient StBurlingtonKY41005</v>
      </c>
      <c r="B3653" s="29" t="s">
        <v>8225</v>
      </c>
      <c r="C3653" t="s">
        <v>3215</v>
      </c>
      <c r="D3653" t="s">
        <v>7108</v>
      </c>
      <c r="E3653" t="s">
        <v>1736</v>
      </c>
      <c r="F3653" t="s">
        <v>216</v>
      </c>
      <c r="G3653" t="s">
        <v>217</v>
      </c>
      <c r="H3653" t="s">
        <v>54</v>
      </c>
      <c r="I3653" t="s">
        <v>218</v>
      </c>
      <c r="J3653" t="s">
        <v>1736</v>
      </c>
      <c r="K3653" t="s">
        <v>4119</v>
      </c>
      <c r="L3653" t="s">
        <v>6828</v>
      </c>
      <c r="M3653" t="s">
        <v>3133</v>
      </c>
      <c r="N3653" t="s">
        <v>10</v>
      </c>
      <c r="O3653" t="s">
        <v>54</v>
      </c>
      <c r="P3653" t="s">
        <v>946</v>
      </c>
      <c r="Q3653" t="s">
        <v>2663</v>
      </c>
      <c r="R3653" t="s">
        <v>215</v>
      </c>
    </row>
    <row r="3654" spans="1:18" x14ac:dyDescent="0.25">
      <c r="A3654" s="28" t="str">
        <f t="shared" si="57"/>
        <v>00379021South Green ES300 James T Rogers DrGlasgowKY42141</v>
      </c>
      <c r="B3654" s="29" t="s">
        <v>8225</v>
      </c>
      <c r="C3654" t="s">
        <v>3215</v>
      </c>
      <c r="D3654" t="s">
        <v>7109</v>
      </c>
      <c r="E3654" t="s">
        <v>1736</v>
      </c>
      <c r="F3654" t="s">
        <v>1035</v>
      </c>
      <c r="G3654" t="s">
        <v>134</v>
      </c>
      <c r="H3654" t="s">
        <v>54</v>
      </c>
      <c r="I3654" t="s">
        <v>135</v>
      </c>
      <c r="J3654" t="s">
        <v>1736</v>
      </c>
      <c r="K3654" t="s">
        <v>4291</v>
      </c>
      <c r="L3654" t="s">
        <v>6828</v>
      </c>
      <c r="M3654" t="s">
        <v>3133</v>
      </c>
      <c r="N3654" t="s">
        <v>10</v>
      </c>
      <c r="O3654" t="s">
        <v>54</v>
      </c>
      <c r="P3654" t="s">
        <v>946</v>
      </c>
      <c r="Q3654" t="s">
        <v>2663</v>
      </c>
      <c r="R3654" t="s">
        <v>1034</v>
      </c>
    </row>
    <row r="3655" spans="1:18" x14ac:dyDescent="0.25">
      <c r="A3655" s="28" t="str">
        <f t="shared" si="57"/>
        <v>00379021South Green ES300 James T Rogers DrGlasgowKY42142</v>
      </c>
      <c r="B3655" s="29" t="s">
        <v>8225</v>
      </c>
      <c r="C3655" t="s">
        <v>3215</v>
      </c>
      <c r="D3655" t="s">
        <v>7110</v>
      </c>
      <c r="E3655" t="s">
        <v>1736</v>
      </c>
      <c r="F3655" t="s">
        <v>1035</v>
      </c>
      <c r="G3655" t="s">
        <v>134</v>
      </c>
      <c r="H3655" t="s">
        <v>54</v>
      </c>
      <c r="I3655" t="s">
        <v>3733</v>
      </c>
      <c r="J3655" t="s">
        <v>1736</v>
      </c>
      <c r="K3655" t="s">
        <v>4291</v>
      </c>
      <c r="L3655" t="s">
        <v>6828</v>
      </c>
      <c r="M3655" t="s">
        <v>3133</v>
      </c>
      <c r="N3655" t="s">
        <v>10</v>
      </c>
      <c r="O3655" t="s">
        <v>54</v>
      </c>
      <c r="P3655" t="s">
        <v>946</v>
      </c>
      <c r="Q3655" t="s">
        <v>2663</v>
      </c>
      <c r="R3655" t="s">
        <v>1034</v>
      </c>
    </row>
    <row r="3656" spans="1:18" x14ac:dyDescent="0.25">
      <c r="A3656" s="28" t="str">
        <f t="shared" si="57"/>
        <v>00379784Poage Elementary School3215 S 29th StAshlandKY41102</v>
      </c>
      <c r="B3656" s="29" t="s">
        <v>8225</v>
      </c>
      <c r="C3656" t="s">
        <v>3215</v>
      </c>
      <c r="D3656" t="s">
        <v>7111</v>
      </c>
      <c r="E3656" t="s">
        <v>1736</v>
      </c>
      <c r="F3656" t="s">
        <v>97</v>
      </c>
      <c r="G3656" t="s">
        <v>84</v>
      </c>
      <c r="H3656" t="s">
        <v>54</v>
      </c>
      <c r="I3656" t="s">
        <v>98</v>
      </c>
      <c r="J3656" t="s">
        <v>1736</v>
      </c>
      <c r="K3656" t="s">
        <v>96</v>
      </c>
      <c r="L3656" t="s">
        <v>6828</v>
      </c>
      <c r="M3656" t="s">
        <v>3133</v>
      </c>
      <c r="N3656" t="s">
        <v>10</v>
      </c>
      <c r="O3656" t="s">
        <v>54</v>
      </c>
      <c r="P3656" t="s">
        <v>946</v>
      </c>
      <c r="Q3656" t="s">
        <v>2663</v>
      </c>
      <c r="R3656" t="s">
        <v>95</v>
      </c>
    </row>
    <row r="3657" spans="1:18" x14ac:dyDescent="0.25">
      <c r="A3657" s="28" t="str">
        <f t="shared" si="57"/>
        <v>00380123Jennie Rogers Elem School410 E Main StDanvilleKY40422</v>
      </c>
      <c r="B3657" s="29" t="s">
        <v>8225</v>
      </c>
      <c r="C3657" t="s">
        <v>3215</v>
      </c>
      <c r="D3657" t="s">
        <v>7112</v>
      </c>
      <c r="E3657" t="s">
        <v>1736</v>
      </c>
      <c r="F3657" t="s">
        <v>649</v>
      </c>
      <c r="G3657" t="s">
        <v>312</v>
      </c>
      <c r="H3657" t="s">
        <v>54</v>
      </c>
      <c r="I3657" t="s">
        <v>313</v>
      </c>
      <c r="J3657" t="s">
        <v>1736</v>
      </c>
      <c r="K3657" t="s">
        <v>648</v>
      </c>
      <c r="L3657" t="s">
        <v>6828</v>
      </c>
      <c r="M3657" t="s">
        <v>3133</v>
      </c>
      <c r="N3657" t="s">
        <v>10</v>
      </c>
      <c r="O3657" t="s">
        <v>54</v>
      </c>
      <c r="P3657" t="s">
        <v>946</v>
      </c>
      <c r="Q3657" t="s">
        <v>2663</v>
      </c>
      <c r="R3657" t="s">
        <v>647</v>
      </c>
    </row>
    <row r="3658" spans="1:18" x14ac:dyDescent="0.25">
      <c r="A3658" s="28" t="str">
        <f t="shared" si="57"/>
        <v>00380123Jennie Rogers Elem School410 E Main StDanvilleKY40422</v>
      </c>
      <c r="B3658" s="29" t="s">
        <v>8225</v>
      </c>
      <c r="C3658" t="s">
        <v>3215</v>
      </c>
      <c r="D3658" t="s">
        <v>7113</v>
      </c>
      <c r="E3658" t="s">
        <v>1736</v>
      </c>
      <c r="F3658" t="s">
        <v>649</v>
      </c>
      <c r="G3658" t="s">
        <v>312</v>
      </c>
      <c r="H3658" t="s">
        <v>54</v>
      </c>
      <c r="I3658" t="s">
        <v>313</v>
      </c>
      <c r="J3658" t="s">
        <v>1736</v>
      </c>
      <c r="K3658" t="s">
        <v>648</v>
      </c>
      <c r="L3658" t="s">
        <v>6828</v>
      </c>
      <c r="M3658" t="s">
        <v>3133</v>
      </c>
      <c r="N3658" t="s">
        <v>10</v>
      </c>
      <c r="O3658" t="s">
        <v>54</v>
      </c>
      <c r="P3658" t="s">
        <v>946</v>
      </c>
      <c r="Q3658" t="s">
        <v>2663</v>
      </c>
      <c r="R3658" t="s">
        <v>647</v>
      </c>
    </row>
    <row r="3659" spans="1:18" x14ac:dyDescent="0.25">
      <c r="A3659" s="28" t="str">
        <f t="shared" si="57"/>
        <v>00381646South Christian Elem School12340 Herndon Oak Grove RdHerndonKY42236</v>
      </c>
      <c r="B3659" s="29" t="s">
        <v>8225</v>
      </c>
      <c r="C3659" t="s">
        <v>3215</v>
      </c>
      <c r="D3659" t="s">
        <v>7114</v>
      </c>
      <c r="E3659" t="s">
        <v>1736</v>
      </c>
      <c r="F3659" t="s">
        <v>542</v>
      </c>
      <c r="G3659" t="s">
        <v>543</v>
      </c>
      <c r="H3659" t="s">
        <v>54</v>
      </c>
      <c r="I3659" t="s">
        <v>544</v>
      </c>
      <c r="J3659" t="s">
        <v>1736</v>
      </c>
      <c r="K3659" t="s">
        <v>541</v>
      </c>
      <c r="L3659" t="s">
        <v>6828</v>
      </c>
      <c r="M3659" t="s">
        <v>3133</v>
      </c>
      <c r="N3659" t="s">
        <v>10</v>
      </c>
      <c r="O3659" t="s">
        <v>54</v>
      </c>
      <c r="P3659" t="s">
        <v>946</v>
      </c>
      <c r="Q3659" t="s">
        <v>2663</v>
      </c>
      <c r="R3659" t="s">
        <v>540</v>
      </c>
    </row>
    <row r="3660" spans="1:18" x14ac:dyDescent="0.25">
      <c r="A3660" s="28" t="str">
        <f t="shared" si="57"/>
        <v>00379423Chester Goodridge ES3330 Cougar PathHebronKY40601</v>
      </c>
      <c r="B3660" s="29" t="s">
        <v>8225</v>
      </c>
      <c r="C3660" t="s">
        <v>3215</v>
      </c>
      <c r="D3660" t="s">
        <v>7115</v>
      </c>
      <c r="E3660" t="s">
        <v>1736</v>
      </c>
      <c r="F3660" t="s">
        <v>222</v>
      </c>
      <c r="G3660" t="s">
        <v>223</v>
      </c>
      <c r="H3660" t="s">
        <v>54</v>
      </c>
      <c r="I3660" t="s">
        <v>946</v>
      </c>
      <c r="J3660" t="s">
        <v>1736</v>
      </c>
      <c r="K3660" t="s">
        <v>4120</v>
      </c>
      <c r="L3660" t="s">
        <v>6828</v>
      </c>
      <c r="M3660" t="s">
        <v>3133</v>
      </c>
      <c r="N3660" t="s">
        <v>10</v>
      </c>
      <c r="O3660" t="s">
        <v>54</v>
      </c>
      <c r="P3660" t="s">
        <v>946</v>
      </c>
      <c r="Q3660" t="s">
        <v>2663</v>
      </c>
      <c r="R3660" t="s">
        <v>221</v>
      </c>
    </row>
    <row r="3661" spans="1:18" x14ac:dyDescent="0.25">
      <c r="A3661" s="28" t="str">
        <f t="shared" si="57"/>
        <v>00383577Ewing Elementary SchoolPo Box 249EwingKY41039</v>
      </c>
      <c r="B3661" s="29" t="s">
        <v>8225</v>
      </c>
      <c r="C3661" t="s">
        <v>3215</v>
      </c>
      <c r="D3661" t="s">
        <v>7116</v>
      </c>
      <c r="E3661" t="s">
        <v>1736</v>
      </c>
      <c r="F3661" t="s">
        <v>4251</v>
      </c>
      <c r="G3661" t="s">
        <v>896</v>
      </c>
      <c r="H3661" t="s">
        <v>54</v>
      </c>
      <c r="I3661" t="s">
        <v>897</v>
      </c>
      <c r="J3661" t="s">
        <v>1736</v>
      </c>
      <c r="K3661" t="s">
        <v>895</v>
      </c>
      <c r="L3661" t="s">
        <v>6828</v>
      </c>
      <c r="M3661" t="s">
        <v>3133</v>
      </c>
      <c r="N3661" t="s">
        <v>10</v>
      </c>
      <c r="O3661" t="s">
        <v>54</v>
      </c>
      <c r="P3661" t="s">
        <v>946</v>
      </c>
      <c r="Q3661" t="s">
        <v>2663</v>
      </c>
      <c r="R3661" t="s">
        <v>894</v>
      </c>
    </row>
    <row r="3662" spans="1:18" x14ac:dyDescent="0.25">
      <c r="A3662" s="28" t="str">
        <f t="shared" si="57"/>
        <v>00383577Ewing Elementary SchoolPo Box 249EwingKY41039</v>
      </c>
      <c r="B3662" s="29" t="s">
        <v>8225</v>
      </c>
      <c r="C3662" t="s">
        <v>3215</v>
      </c>
      <c r="D3662" t="s">
        <v>7117</v>
      </c>
      <c r="E3662" t="s">
        <v>1736</v>
      </c>
      <c r="F3662" t="s">
        <v>4251</v>
      </c>
      <c r="G3662" t="s">
        <v>896</v>
      </c>
      <c r="H3662" t="s">
        <v>54</v>
      </c>
      <c r="I3662" t="s">
        <v>897</v>
      </c>
      <c r="J3662" t="s">
        <v>1736</v>
      </c>
      <c r="K3662" t="s">
        <v>895</v>
      </c>
      <c r="L3662" t="s">
        <v>6828</v>
      </c>
      <c r="M3662" t="s">
        <v>3133</v>
      </c>
      <c r="N3662" t="s">
        <v>10</v>
      </c>
      <c r="O3662" t="s">
        <v>54</v>
      </c>
      <c r="P3662" t="s">
        <v>946</v>
      </c>
      <c r="Q3662" t="s">
        <v>2663</v>
      </c>
      <c r="R3662" t="s">
        <v>894</v>
      </c>
    </row>
    <row r="3663" spans="1:18" x14ac:dyDescent="0.25">
      <c r="A3663" s="28" t="str">
        <f t="shared" si="57"/>
        <v>00379588Cane Ridge Elementary School8000 Martin Luther King BlvdParisKY40361</v>
      </c>
      <c r="B3663" s="29" t="s">
        <v>8225</v>
      </c>
      <c r="C3663" t="s">
        <v>3215</v>
      </c>
      <c r="D3663" t="s">
        <v>7118</v>
      </c>
      <c r="E3663" t="s">
        <v>1736</v>
      </c>
      <c r="F3663" t="s">
        <v>256</v>
      </c>
      <c r="G3663" t="s">
        <v>252</v>
      </c>
      <c r="H3663" t="s">
        <v>54</v>
      </c>
      <c r="I3663" t="s">
        <v>253</v>
      </c>
      <c r="J3663" t="s">
        <v>1736</v>
      </c>
      <c r="K3663" t="s">
        <v>255</v>
      </c>
      <c r="L3663" t="s">
        <v>6828</v>
      </c>
      <c r="M3663" t="s">
        <v>3133</v>
      </c>
      <c r="N3663" t="s">
        <v>10</v>
      </c>
      <c r="O3663" t="s">
        <v>54</v>
      </c>
      <c r="P3663" t="s">
        <v>946</v>
      </c>
      <c r="Q3663" t="s">
        <v>2663</v>
      </c>
      <c r="R3663" t="s">
        <v>254</v>
      </c>
    </row>
    <row r="3664" spans="1:18" x14ac:dyDescent="0.25">
      <c r="A3664" s="28" t="str">
        <f t="shared" si="57"/>
        <v>00380070Perryville Elementary School418 W 4th StPerryvilleKY40468</v>
      </c>
      <c r="B3664" s="29" t="s">
        <v>8225</v>
      </c>
      <c r="C3664" t="s">
        <v>3215</v>
      </c>
      <c r="D3664" t="s">
        <v>7119</v>
      </c>
      <c r="E3664" t="s">
        <v>1736</v>
      </c>
      <c r="F3664" t="s">
        <v>306</v>
      </c>
      <c r="G3664" t="s">
        <v>307</v>
      </c>
      <c r="H3664" t="s">
        <v>54</v>
      </c>
      <c r="I3664" t="s">
        <v>308</v>
      </c>
      <c r="J3664" t="s">
        <v>1736</v>
      </c>
      <c r="K3664" t="s">
        <v>305</v>
      </c>
      <c r="L3664" t="s">
        <v>6828</v>
      </c>
      <c r="M3664" t="s">
        <v>3133</v>
      </c>
      <c r="N3664" t="s">
        <v>10</v>
      </c>
      <c r="O3664" t="s">
        <v>54</v>
      </c>
      <c r="P3664" t="s">
        <v>946</v>
      </c>
      <c r="Q3664" t="s">
        <v>2663</v>
      </c>
      <c r="R3664" t="s">
        <v>304</v>
      </c>
    </row>
    <row r="3665" spans="1:18" x14ac:dyDescent="0.25">
      <c r="A3665" s="28" t="str">
        <f t="shared" si="57"/>
        <v>00379629North Middletown Elem SchoolPo Box 67N MiddletownKY40357</v>
      </c>
      <c r="B3665" s="29" t="s">
        <v>8225</v>
      </c>
      <c r="C3665" t="s">
        <v>3215</v>
      </c>
      <c r="D3665" t="s">
        <v>7120</v>
      </c>
      <c r="E3665" t="s">
        <v>1736</v>
      </c>
      <c r="F3665" t="s">
        <v>3660</v>
      </c>
      <c r="G3665" t="s">
        <v>260</v>
      </c>
      <c r="H3665" t="s">
        <v>54</v>
      </c>
      <c r="I3665" t="s">
        <v>261</v>
      </c>
      <c r="J3665" t="s">
        <v>1736</v>
      </c>
      <c r="K3665" t="s">
        <v>258</v>
      </c>
      <c r="L3665" t="s">
        <v>6828</v>
      </c>
      <c r="M3665" t="s">
        <v>3133</v>
      </c>
      <c r="N3665" t="s">
        <v>10</v>
      </c>
      <c r="O3665" t="s">
        <v>54</v>
      </c>
      <c r="P3665" t="s">
        <v>946</v>
      </c>
      <c r="Q3665" t="s">
        <v>2663</v>
      </c>
      <c r="R3665" t="s">
        <v>257</v>
      </c>
    </row>
    <row r="3666" spans="1:18" x14ac:dyDescent="0.25">
      <c r="A3666" s="28" t="str">
        <f t="shared" si="57"/>
        <v>00379629North Middletown Elem SchoolPo Box 67N MiddletownKY40361</v>
      </c>
      <c r="B3666" s="29" t="s">
        <v>8225</v>
      </c>
      <c r="C3666" t="s">
        <v>3215</v>
      </c>
      <c r="D3666" t="s">
        <v>7121</v>
      </c>
      <c r="E3666" t="s">
        <v>1736</v>
      </c>
      <c r="F3666" t="s">
        <v>3660</v>
      </c>
      <c r="G3666" t="s">
        <v>260</v>
      </c>
      <c r="H3666" t="s">
        <v>54</v>
      </c>
      <c r="I3666" t="s">
        <v>253</v>
      </c>
      <c r="J3666" t="s">
        <v>1736</v>
      </c>
      <c r="K3666" t="s">
        <v>258</v>
      </c>
      <c r="L3666" t="s">
        <v>6828</v>
      </c>
      <c r="M3666" t="s">
        <v>3133</v>
      </c>
      <c r="N3666" t="s">
        <v>10</v>
      </c>
      <c r="O3666" t="s">
        <v>54</v>
      </c>
      <c r="P3666" t="s">
        <v>946</v>
      </c>
      <c r="Q3666" t="s">
        <v>2663</v>
      </c>
      <c r="R3666" t="s">
        <v>257</v>
      </c>
    </row>
    <row r="3667" spans="1:18" x14ac:dyDescent="0.25">
      <c r="A3667" s="28" t="str">
        <f t="shared" si="57"/>
        <v>00379071Crossroads ES4755 E Highway 60OwingsvilleKY40360</v>
      </c>
      <c r="B3667" s="29" t="s">
        <v>8225</v>
      </c>
      <c r="C3667" t="s">
        <v>3215</v>
      </c>
      <c r="D3667" t="s">
        <v>7122</v>
      </c>
      <c r="E3667" t="s">
        <v>1736</v>
      </c>
      <c r="F3667" t="s">
        <v>157</v>
      </c>
      <c r="G3667" t="s">
        <v>158</v>
      </c>
      <c r="H3667" t="s">
        <v>54</v>
      </c>
      <c r="I3667" t="s">
        <v>159</v>
      </c>
      <c r="J3667" t="s">
        <v>1736</v>
      </c>
      <c r="K3667" t="s">
        <v>4098</v>
      </c>
      <c r="L3667" t="s">
        <v>6828</v>
      </c>
      <c r="M3667" t="s">
        <v>3133</v>
      </c>
      <c r="N3667" t="s">
        <v>10</v>
      </c>
      <c r="O3667" t="s">
        <v>54</v>
      </c>
      <c r="P3667" t="s">
        <v>946</v>
      </c>
      <c r="Q3667" t="s">
        <v>2663</v>
      </c>
      <c r="R3667" t="s">
        <v>155</v>
      </c>
    </row>
    <row r="3668" spans="1:18" x14ac:dyDescent="0.25">
      <c r="A3668" s="28" t="str">
        <f t="shared" si="57"/>
        <v>00379734Crabbe Elementary School520 17th StAshlandKY41101</v>
      </c>
      <c r="B3668" s="29" t="s">
        <v>8225</v>
      </c>
      <c r="C3668" t="s">
        <v>3215</v>
      </c>
      <c r="D3668" t="s">
        <v>7123</v>
      </c>
      <c r="E3668" t="s">
        <v>1736</v>
      </c>
      <c r="F3668" t="s">
        <v>88</v>
      </c>
      <c r="G3668" t="s">
        <v>84</v>
      </c>
      <c r="H3668" t="s">
        <v>54</v>
      </c>
      <c r="I3668" t="s">
        <v>85</v>
      </c>
      <c r="J3668" t="s">
        <v>1736</v>
      </c>
      <c r="K3668" t="s">
        <v>87</v>
      </c>
      <c r="L3668" t="s">
        <v>6828</v>
      </c>
      <c r="M3668" t="s">
        <v>3133</v>
      </c>
      <c r="N3668" t="s">
        <v>10</v>
      </c>
      <c r="O3668" t="s">
        <v>54</v>
      </c>
      <c r="P3668" t="s">
        <v>946</v>
      </c>
      <c r="Q3668" t="s">
        <v>2663</v>
      </c>
      <c r="R3668" t="s">
        <v>86</v>
      </c>
    </row>
    <row r="3669" spans="1:18" x14ac:dyDescent="0.25">
      <c r="A3669" s="28" t="str">
        <f t="shared" si="57"/>
        <v>00379928Catlettsburg Elementary School3348 Court StCatlettsburgKY41129</v>
      </c>
      <c r="B3669" s="29" t="s">
        <v>8225</v>
      </c>
      <c r="C3669" t="s">
        <v>3215</v>
      </c>
      <c r="D3669" t="s">
        <v>7124</v>
      </c>
      <c r="E3669" t="s">
        <v>1736</v>
      </c>
      <c r="F3669" t="s">
        <v>289</v>
      </c>
      <c r="G3669" t="s">
        <v>290</v>
      </c>
      <c r="H3669" t="s">
        <v>54</v>
      </c>
      <c r="I3669" t="s">
        <v>291</v>
      </c>
      <c r="J3669" t="s">
        <v>1736</v>
      </c>
      <c r="K3669" t="s">
        <v>288</v>
      </c>
      <c r="L3669" t="s">
        <v>6828</v>
      </c>
      <c r="M3669" t="s">
        <v>3133</v>
      </c>
      <c r="N3669" t="s">
        <v>10</v>
      </c>
      <c r="O3669" t="s">
        <v>54</v>
      </c>
      <c r="P3669" t="s">
        <v>946</v>
      </c>
      <c r="Q3669" t="s">
        <v>2663</v>
      </c>
      <c r="R3669" t="s">
        <v>287</v>
      </c>
    </row>
    <row r="3670" spans="1:18" x14ac:dyDescent="0.25">
      <c r="A3670" s="28" t="str">
        <f t="shared" si="57"/>
        <v>00379083Owingsville ES50 Chenault DrOwingsvilleKY40360</v>
      </c>
      <c r="B3670" s="29" t="s">
        <v>8225</v>
      </c>
      <c r="C3670" t="s">
        <v>3215</v>
      </c>
      <c r="D3670" t="s">
        <v>7125</v>
      </c>
      <c r="E3670" t="s">
        <v>1736</v>
      </c>
      <c r="F3670" t="s">
        <v>161</v>
      </c>
      <c r="G3670" t="s">
        <v>158</v>
      </c>
      <c r="H3670" t="s">
        <v>54</v>
      </c>
      <c r="I3670" t="s">
        <v>159</v>
      </c>
      <c r="J3670" t="s">
        <v>1736</v>
      </c>
      <c r="K3670" t="s">
        <v>4099</v>
      </c>
      <c r="L3670" t="s">
        <v>6828</v>
      </c>
      <c r="M3670" t="s">
        <v>3133</v>
      </c>
      <c r="N3670" t="s">
        <v>10</v>
      </c>
      <c r="O3670" t="s">
        <v>54</v>
      </c>
      <c r="P3670" t="s">
        <v>946</v>
      </c>
      <c r="Q3670" t="s">
        <v>2663</v>
      </c>
      <c r="R3670" t="s">
        <v>160</v>
      </c>
    </row>
    <row r="3671" spans="1:18" x14ac:dyDescent="0.25">
      <c r="A3671" s="28" t="str">
        <f t="shared" si="57"/>
        <v>00383498Northern Elementary School340 Rookwood PkwyLexingtonKY40505</v>
      </c>
      <c r="B3671" s="29" t="s">
        <v>8225</v>
      </c>
      <c r="C3671" t="s">
        <v>3215</v>
      </c>
      <c r="D3671" t="s">
        <v>7126</v>
      </c>
      <c r="E3671" t="s">
        <v>1736</v>
      </c>
      <c r="F3671" t="s">
        <v>852</v>
      </c>
      <c r="G3671" t="s">
        <v>776</v>
      </c>
      <c r="H3671" t="s">
        <v>54</v>
      </c>
      <c r="I3671" t="s">
        <v>781</v>
      </c>
      <c r="J3671" t="s">
        <v>1736</v>
      </c>
      <c r="K3671" t="s">
        <v>851</v>
      </c>
      <c r="L3671" t="s">
        <v>6828</v>
      </c>
      <c r="M3671" t="s">
        <v>3133</v>
      </c>
      <c r="N3671" t="s">
        <v>10</v>
      </c>
      <c r="O3671" t="s">
        <v>54</v>
      </c>
      <c r="P3671" t="s">
        <v>946</v>
      </c>
      <c r="Q3671" t="s">
        <v>2663</v>
      </c>
      <c r="R3671" t="s">
        <v>850</v>
      </c>
    </row>
    <row r="3672" spans="1:18" x14ac:dyDescent="0.25">
      <c r="A3672" s="28" t="str">
        <f t="shared" si="57"/>
        <v>00379966Fairview ES258 McKnight StAshlandKY41102</v>
      </c>
      <c r="B3672" s="29" t="s">
        <v>8225</v>
      </c>
      <c r="C3672" t="s">
        <v>3215</v>
      </c>
      <c r="D3672" t="s">
        <v>7127</v>
      </c>
      <c r="E3672" t="s">
        <v>1736</v>
      </c>
      <c r="F3672" t="s">
        <v>771</v>
      </c>
      <c r="G3672" t="s">
        <v>84</v>
      </c>
      <c r="H3672" t="s">
        <v>54</v>
      </c>
      <c r="I3672" t="s">
        <v>98</v>
      </c>
      <c r="J3672" t="s">
        <v>1736</v>
      </c>
      <c r="K3672" t="s">
        <v>4238</v>
      </c>
      <c r="L3672" t="s">
        <v>6828</v>
      </c>
      <c r="M3672" t="s">
        <v>3133</v>
      </c>
      <c r="N3672" t="s">
        <v>10</v>
      </c>
      <c r="O3672" t="s">
        <v>54</v>
      </c>
      <c r="P3672" t="s">
        <v>946</v>
      </c>
      <c r="Q3672" t="s">
        <v>2663</v>
      </c>
      <c r="R3672" t="s">
        <v>770</v>
      </c>
    </row>
    <row r="3673" spans="1:18" x14ac:dyDescent="0.25">
      <c r="A3673" s="28" t="str">
        <f t="shared" si="57"/>
        <v>00379667Paris Elementary School1481 Main StParisKY40361</v>
      </c>
      <c r="B3673" s="29" t="s">
        <v>8225</v>
      </c>
      <c r="C3673" t="s">
        <v>3215</v>
      </c>
      <c r="D3673" t="s">
        <v>7128</v>
      </c>
      <c r="E3673" t="s">
        <v>1736</v>
      </c>
      <c r="F3673" t="s">
        <v>2390</v>
      </c>
      <c r="G3673" t="s">
        <v>252</v>
      </c>
      <c r="H3673" t="s">
        <v>54</v>
      </c>
      <c r="I3673" t="s">
        <v>253</v>
      </c>
      <c r="J3673" t="s">
        <v>1736</v>
      </c>
      <c r="K3673" t="s">
        <v>2389</v>
      </c>
      <c r="L3673" t="s">
        <v>6828</v>
      </c>
      <c r="M3673" t="s">
        <v>3133</v>
      </c>
      <c r="N3673" t="s">
        <v>10</v>
      </c>
      <c r="O3673" t="s">
        <v>54</v>
      </c>
      <c r="P3673" t="s">
        <v>946</v>
      </c>
      <c r="Q3673" t="s">
        <v>2663</v>
      </c>
      <c r="R3673" t="s">
        <v>2388</v>
      </c>
    </row>
    <row r="3674" spans="1:18" x14ac:dyDescent="0.25">
      <c r="A3674" s="28" t="str">
        <f t="shared" si="57"/>
        <v>00380525Maryville Elementary School4504 Summers DrLouisvilleKY40229</v>
      </c>
      <c r="B3674" s="29" t="s">
        <v>8225</v>
      </c>
      <c r="C3674" t="s">
        <v>3215</v>
      </c>
      <c r="D3674" t="s">
        <v>7129</v>
      </c>
      <c r="E3674" t="s">
        <v>1736</v>
      </c>
      <c r="F3674" t="s">
        <v>381</v>
      </c>
      <c r="G3674" t="s">
        <v>382</v>
      </c>
      <c r="H3674" t="s">
        <v>54</v>
      </c>
      <c r="I3674" t="s">
        <v>383</v>
      </c>
      <c r="J3674" t="s">
        <v>1736</v>
      </c>
      <c r="K3674" t="s">
        <v>380</v>
      </c>
      <c r="L3674" t="s">
        <v>6828</v>
      </c>
      <c r="M3674" t="s">
        <v>3133</v>
      </c>
      <c r="N3674" t="s">
        <v>10</v>
      </c>
      <c r="O3674" t="s">
        <v>54</v>
      </c>
      <c r="P3674" t="s">
        <v>946</v>
      </c>
      <c r="Q3674" t="s">
        <v>2663</v>
      </c>
      <c r="R3674" t="s">
        <v>379</v>
      </c>
    </row>
    <row r="3675" spans="1:18" x14ac:dyDescent="0.25">
      <c r="A3675" s="28" t="str">
        <f t="shared" si="57"/>
        <v>00379875Ponderosa Elementary School16701 Ponderosa DrCatlettsburgKY41129</v>
      </c>
      <c r="B3675" s="29" t="s">
        <v>8225</v>
      </c>
      <c r="C3675" t="s">
        <v>3215</v>
      </c>
      <c r="D3675" t="s">
        <v>7130</v>
      </c>
      <c r="E3675" t="s">
        <v>1736</v>
      </c>
      <c r="F3675" t="s">
        <v>294</v>
      </c>
      <c r="G3675" t="s">
        <v>290</v>
      </c>
      <c r="H3675" t="s">
        <v>54</v>
      </c>
      <c r="I3675" t="s">
        <v>291</v>
      </c>
      <c r="J3675" t="s">
        <v>1736</v>
      </c>
      <c r="K3675" t="s">
        <v>293</v>
      </c>
      <c r="L3675" t="s">
        <v>6828</v>
      </c>
      <c r="M3675" t="s">
        <v>3133</v>
      </c>
      <c r="N3675" t="s">
        <v>10</v>
      </c>
      <c r="O3675" t="s">
        <v>54</v>
      </c>
      <c r="P3675" t="s">
        <v>946</v>
      </c>
      <c r="Q3675" t="s">
        <v>2663</v>
      </c>
      <c r="R3675" t="s">
        <v>292</v>
      </c>
    </row>
    <row r="3676" spans="1:18" x14ac:dyDescent="0.25">
      <c r="A3676" s="28" t="str">
        <f t="shared" si="57"/>
        <v>00379760Oakview Elementary School3111 Blackburn AveAshlandKY41101</v>
      </c>
      <c r="B3676" s="29" t="s">
        <v>8225</v>
      </c>
      <c r="C3676" t="s">
        <v>3215</v>
      </c>
      <c r="D3676" t="s">
        <v>7131</v>
      </c>
      <c r="E3676" t="s">
        <v>1736</v>
      </c>
      <c r="F3676" t="s">
        <v>94</v>
      </c>
      <c r="G3676" t="s">
        <v>84</v>
      </c>
      <c r="H3676" t="s">
        <v>54</v>
      </c>
      <c r="I3676" t="s">
        <v>85</v>
      </c>
      <c r="J3676" t="s">
        <v>1736</v>
      </c>
      <c r="K3676" t="s">
        <v>93</v>
      </c>
      <c r="L3676" t="s">
        <v>6828</v>
      </c>
      <c r="M3676" t="s">
        <v>3133</v>
      </c>
      <c r="N3676" t="s">
        <v>10</v>
      </c>
      <c r="O3676" t="s">
        <v>54</v>
      </c>
      <c r="P3676" t="s">
        <v>946</v>
      </c>
      <c r="Q3676" t="s">
        <v>2663</v>
      </c>
      <c r="R3676" t="s">
        <v>92</v>
      </c>
    </row>
    <row r="3677" spans="1:18" x14ac:dyDescent="0.25">
      <c r="A3677" s="28" t="str">
        <f t="shared" si="57"/>
        <v>00379849Cannonsburg Elementary School12219 Midland Trail RdAshlandKY41102</v>
      </c>
      <c r="B3677" s="29" t="s">
        <v>8225</v>
      </c>
      <c r="C3677" t="s">
        <v>3215</v>
      </c>
      <c r="D3677" t="s">
        <v>7132</v>
      </c>
      <c r="E3677" t="s">
        <v>1736</v>
      </c>
      <c r="F3677" t="s">
        <v>286</v>
      </c>
      <c r="G3677" t="s">
        <v>84</v>
      </c>
      <c r="H3677" t="s">
        <v>54</v>
      </c>
      <c r="I3677" t="s">
        <v>98</v>
      </c>
      <c r="J3677" t="s">
        <v>1736</v>
      </c>
      <c r="K3677" t="s">
        <v>285</v>
      </c>
      <c r="L3677" t="s">
        <v>6828</v>
      </c>
      <c r="M3677" t="s">
        <v>3133</v>
      </c>
      <c r="N3677" t="s">
        <v>10</v>
      </c>
      <c r="O3677" t="s">
        <v>54</v>
      </c>
      <c r="P3677" t="s">
        <v>946</v>
      </c>
      <c r="Q3677" t="s">
        <v>2663</v>
      </c>
      <c r="R3677" t="s">
        <v>284</v>
      </c>
    </row>
    <row r="3678" spans="1:18" x14ac:dyDescent="0.25">
      <c r="A3678" s="28" t="str">
        <f t="shared" si="57"/>
        <v>00381737Shearer ES244 E Broadway StWinchesterKY40391</v>
      </c>
      <c r="B3678" s="29" t="s">
        <v>8225</v>
      </c>
      <c r="C3678" t="s">
        <v>3215</v>
      </c>
      <c r="D3678" t="s">
        <v>7133</v>
      </c>
      <c r="E3678" t="s">
        <v>1736</v>
      </c>
      <c r="F3678" t="s">
        <v>553</v>
      </c>
      <c r="G3678" t="s">
        <v>550</v>
      </c>
      <c r="H3678" t="s">
        <v>54</v>
      </c>
      <c r="I3678" t="s">
        <v>551</v>
      </c>
      <c r="J3678" t="s">
        <v>1736</v>
      </c>
      <c r="K3678" t="s">
        <v>4187</v>
      </c>
      <c r="L3678" t="s">
        <v>6828</v>
      </c>
      <c r="M3678" t="s">
        <v>3133</v>
      </c>
      <c r="N3678" t="s">
        <v>10</v>
      </c>
      <c r="O3678" t="s">
        <v>54</v>
      </c>
      <c r="P3678" t="s">
        <v>946</v>
      </c>
      <c r="Q3678" t="s">
        <v>2663</v>
      </c>
      <c r="R3678" t="s">
        <v>552</v>
      </c>
    </row>
    <row r="3679" spans="1:18" x14ac:dyDescent="0.25">
      <c r="A3679" s="28" t="str">
        <f t="shared" si="57"/>
        <v>00387298Price Elementary School5001 Garden Green WayLouisvilleKY40218</v>
      </c>
      <c r="B3679" s="29" t="s">
        <v>8225</v>
      </c>
      <c r="C3679" t="s">
        <v>3215</v>
      </c>
      <c r="D3679" t="s">
        <v>7134</v>
      </c>
      <c r="E3679" t="s">
        <v>1736</v>
      </c>
      <c r="F3679" t="s">
        <v>1595</v>
      </c>
      <c r="G3679" t="s">
        <v>382</v>
      </c>
      <c r="H3679" t="s">
        <v>54</v>
      </c>
      <c r="I3679" t="s">
        <v>1539</v>
      </c>
      <c r="J3679" t="s">
        <v>1736</v>
      </c>
      <c r="K3679" t="s">
        <v>1594</v>
      </c>
      <c r="L3679" t="s">
        <v>6828</v>
      </c>
      <c r="M3679" t="s">
        <v>3133</v>
      </c>
      <c r="N3679" t="s">
        <v>10</v>
      </c>
      <c r="O3679" t="s">
        <v>54</v>
      </c>
      <c r="P3679" t="s">
        <v>946</v>
      </c>
      <c r="Q3679" t="s">
        <v>2663</v>
      </c>
      <c r="R3679" t="s">
        <v>1593</v>
      </c>
    </row>
    <row r="3680" spans="1:18" x14ac:dyDescent="0.25">
      <c r="A3680" s="28" t="str">
        <f t="shared" si="57"/>
        <v>00380068Junction City Elem School250 School StJunction CityKY40440</v>
      </c>
      <c r="B3680" s="29" t="s">
        <v>8225</v>
      </c>
      <c r="C3680" t="s">
        <v>3215</v>
      </c>
      <c r="D3680" t="s">
        <v>7135</v>
      </c>
      <c r="E3680" t="s">
        <v>1736</v>
      </c>
      <c r="F3680" t="s">
        <v>301</v>
      </c>
      <c r="G3680" t="s">
        <v>302</v>
      </c>
      <c r="H3680" t="s">
        <v>54</v>
      </c>
      <c r="I3680" t="s">
        <v>303</v>
      </c>
      <c r="J3680" t="s">
        <v>1736</v>
      </c>
      <c r="K3680" t="s">
        <v>300</v>
      </c>
      <c r="L3680" t="s">
        <v>6828</v>
      </c>
      <c r="M3680" t="s">
        <v>3133</v>
      </c>
      <c r="N3680" t="s">
        <v>10</v>
      </c>
      <c r="O3680" t="s">
        <v>54</v>
      </c>
      <c r="P3680" t="s">
        <v>946</v>
      </c>
      <c r="Q3680" t="s">
        <v>2663</v>
      </c>
      <c r="R3680" t="s">
        <v>299</v>
      </c>
    </row>
    <row r="3681" spans="1:18" x14ac:dyDescent="0.25">
      <c r="A3681" s="28" t="str">
        <f t="shared" si="57"/>
        <v>00379746Hager Elementary School1600 Blackburn AveAshlandKY41102</v>
      </c>
      <c r="B3681" s="29" t="s">
        <v>8225</v>
      </c>
      <c r="C3681" t="s">
        <v>3215</v>
      </c>
      <c r="D3681" t="s">
        <v>7136</v>
      </c>
      <c r="E3681" t="s">
        <v>1736</v>
      </c>
      <c r="F3681" t="s">
        <v>91</v>
      </c>
      <c r="G3681" t="s">
        <v>84</v>
      </c>
      <c r="H3681" t="s">
        <v>54</v>
      </c>
      <c r="I3681" t="s">
        <v>98</v>
      </c>
      <c r="J3681" t="s">
        <v>1736</v>
      </c>
      <c r="K3681" t="s">
        <v>90</v>
      </c>
      <c r="L3681" t="s">
        <v>6828</v>
      </c>
      <c r="M3681" t="s">
        <v>3133</v>
      </c>
      <c r="N3681" t="s">
        <v>10</v>
      </c>
      <c r="O3681" t="s">
        <v>54</v>
      </c>
      <c r="P3681" t="s">
        <v>946</v>
      </c>
      <c r="Q3681" t="s">
        <v>2663</v>
      </c>
      <c r="R3681" t="s">
        <v>89</v>
      </c>
    </row>
    <row r="3682" spans="1:18" x14ac:dyDescent="0.25">
      <c r="A3682" s="28" t="str">
        <f t="shared" si="57"/>
        <v>00380135Toliver Elementary School209 N Maple AveDanvilleKY40422</v>
      </c>
      <c r="B3682" s="29" t="s">
        <v>8225</v>
      </c>
      <c r="C3682" t="s">
        <v>3215</v>
      </c>
      <c r="D3682" t="s">
        <v>7137</v>
      </c>
      <c r="E3682" t="s">
        <v>1736</v>
      </c>
      <c r="F3682" t="s">
        <v>652</v>
      </c>
      <c r="G3682" t="s">
        <v>312</v>
      </c>
      <c r="H3682" t="s">
        <v>54</v>
      </c>
      <c r="I3682" t="s">
        <v>313</v>
      </c>
      <c r="J3682" t="s">
        <v>1736</v>
      </c>
      <c r="K3682" t="s">
        <v>651</v>
      </c>
      <c r="L3682" t="s">
        <v>6828</v>
      </c>
      <c r="M3682" t="s">
        <v>3133</v>
      </c>
      <c r="N3682" t="s">
        <v>10</v>
      </c>
      <c r="O3682" t="s">
        <v>54</v>
      </c>
      <c r="P3682" t="s">
        <v>946</v>
      </c>
      <c r="Q3682" t="s">
        <v>2663</v>
      </c>
      <c r="R3682" t="s">
        <v>650</v>
      </c>
    </row>
    <row r="3683" spans="1:18" x14ac:dyDescent="0.25">
      <c r="A3683" s="28" t="str">
        <f t="shared" si="57"/>
        <v>00379801Charles Russell Elem School1100 Russell StAshlandKY41101</v>
      </c>
      <c r="B3683" s="29" t="s">
        <v>8225</v>
      </c>
      <c r="C3683" t="s">
        <v>3215</v>
      </c>
      <c r="D3683" t="s">
        <v>7138</v>
      </c>
      <c r="E3683" t="s">
        <v>1736</v>
      </c>
      <c r="F3683" t="s">
        <v>83</v>
      </c>
      <c r="G3683" t="s">
        <v>84</v>
      </c>
      <c r="H3683" t="s">
        <v>54</v>
      </c>
      <c r="I3683" t="s">
        <v>85</v>
      </c>
      <c r="J3683" t="s">
        <v>1736</v>
      </c>
      <c r="K3683" t="s">
        <v>82</v>
      </c>
      <c r="L3683" t="s">
        <v>6828</v>
      </c>
      <c r="M3683" t="s">
        <v>3133</v>
      </c>
      <c r="N3683" t="s">
        <v>10</v>
      </c>
      <c r="O3683" t="s">
        <v>54</v>
      </c>
      <c r="P3683" t="s">
        <v>946</v>
      </c>
      <c r="Q3683" t="s">
        <v>2663</v>
      </c>
      <c r="R3683" t="s">
        <v>81</v>
      </c>
    </row>
    <row r="3684" spans="1:18" x14ac:dyDescent="0.25">
      <c r="A3684" s="28" t="str">
        <f t="shared" si="57"/>
        <v>00380111Hogsett Elementary School300 Waveland AveDanvilleKY40422</v>
      </c>
      <c r="B3684" s="29" t="s">
        <v>8225</v>
      </c>
      <c r="C3684" t="s">
        <v>3215</v>
      </c>
      <c r="D3684" t="s">
        <v>7139</v>
      </c>
      <c r="E3684" t="s">
        <v>1736</v>
      </c>
      <c r="F3684" t="s">
        <v>646</v>
      </c>
      <c r="G3684" t="s">
        <v>312</v>
      </c>
      <c r="H3684" t="s">
        <v>54</v>
      </c>
      <c r="I3684" t="s">
        <v>313</v>
      </c>
      <c r="J3684" t="s">
        <v>1736</v>
      </c>
      <c r="K3684" t="s">
        <v>645</v>
      </c>
      <c r="L3684" t="s">
        <v>6828</v>
      </c>
      <c r="M3684" t="s">
        <v>3133</v>
      </c>
      <c r="N3684" t="s">
        <v>10</v>
      </c>
      <c r="O3684" t="s">
        <v>54</v>
      </c>
      <c r="P3684" t="s">
        <v>946</v>
      </c>
      <c r="Q3684" t="s">
        <v>2663</v>
      </c>
      <c r="R3684" t="s">
        <v>644</v>
      </c>
    </row>
    <row r="3685" spans="1:18" x14ac:dyDescent="0.25">
      <c r="A3685" s="28" t="str">
        <f t="shared" si="57"/>
        <v>00380111Hogsett Elementary School300 Waveland AveDanvilleKY40422</v>
      </c>
      <c r="B3685" s="29" t="s">
        <v>8225</v>
      </c>
      <c r="C3685" t="s">
        <v>3215</v>
      </c>
      <c r="D3685" t="s">
        <v>7140</v>
      </c>
      <c r="E3685" t="s">
        <v>1736</v>
      </c>
      <c r="F3685" t="s">
        <v>646</v>
      </c>
      <c r="G3685" t="s">
        <v>312</v>
      </c>
      <c r="H3685" t="s">
        <v>54</v>
      </c>
      <c r="I3685" t="s">
        <v>313</v>
      </c>
      <c r="J3685" t="s">
        <v>1736</v>
      </c>
      <c r="K3685" t="s">
        <v>645</v>
      </c>
      <c r="L3685" t="s">
        <v>6828</v>
      </c>
      <c r="M3685" t="s">
        <v>3133</v>
      </c>
      <c r="N3685" t="s">
        <v>10</v>
      </c>
      <c r="O3685" t="s">
        <v>54</v>
      </c>
      <c r="P3685" t="s">
        <v>946</v>
      </c>
      <c r="Q3685" t="s">
        <v>2663</v>
      </c>
      <c r="R3685" t="s">
        <v>644</v>
      </c>
    </row>
    <row r="3686" spans="1:18" x14ac:dyDescent="0.25">
      <c r="A3686" s="28" t="str">
        <f t="shared" si="57"/>
        <v>00380393Irvington Elementary School1 Wildcat WayIrvingtonKY40146</v>
      </c>
      <c r="B3686" s="29" t="s">
        <v>8225</v>
      </c>
      <c r="C3686" t="s">
        <v>3215</v>
      </c>
      <c r="D3686" t="s">
        <v>7141</v>
      </c>
      <c r="E3686" t="s">
        <v>1736</v>
      </c>
      <c r="F3686" t="s">
        <v>352</v>
      </c>
      <c r="G3686" t="s">
        <v>353</v>
      </c>
      <c r="H3686" t="s">
        <v>54</v>
      </c>
      <c r="I3686" t="s">
        <v>354</v>
      </c>
      <c r="J3686" t="s">
        <v>1736</v>
      </c>
      <c r="K3686" t="s">
        <v>351</v>
      </c>
      <c r="L3686" t="s">
        <v>6828</v>
      </c>
      <c r="M3686" t="s">
        <v>3133</v>
      </c>
      <c r="N3686" t="s">
        <v>10</v>
      </c>
      <c r="O3686" t="s">
        <v>54</v>
      </c>
      <c r="P3686" t="s">
        <v>946</v>
      </c>
      <c r="Q3686" t="s">
        <v>2663</v>
      </c>
      <c r="R3686" t="s">
        <v>350</v>
      </c>
    </row>
    <row r="3687" spans="1:18" x14ac:dyDescent="0.25">
      <c r="A3687" s="28" t="str">
        <f t="shared" si="57"/>
        <v>00380159Augusta Independent School207 Bracken StAugustaKY41002</v>
      </c>
      <c r="B3687" s="29" t="s">
        <v>8225</v>
      </c>
      <c r="C3687" t="s">
        <v>3215</v>
      </c>
      <c r="D3687" t="s">
        <v>7142</v>
      </c>
      <c r="E3687" t="s">
        <v>1736</v>
      </c>
      <c r="F3687" t="s">
        <v>103</v>
      </c>
      <c r="G3687" t="s">
        <v>104</v>
      </c>
      <c r="H3687" t="s">
        <v>54</v>
      </c>
      <c r="I3687" t="s">
        <v>105</v>
      </c>
      <c r="J3687" t="s">
        <v>1736</v>
      </c>
      <c r="K3687" t="s">
        <v>102</v>
      </c>
      <c r="L3687" t="s">
        <v>6828</v>
      </c>
      <c r="M3687" t="s">
        <v>3133</v>
      </c>
      <c r="N3687" t="s">
        <v>10</v>
      </c>
      <c r="O3687" t="s">
        <v>54</v>
      </c>
      <c r="P3687" t="s">
        <v>946</v>
      </c>
      <c r="Q3687" t="s">
        <v>2663</v>
      </c>
      <c r="R3687" t="s">
        <v>101</v>
      </c>
    </row>
    <row r="3688" spans="1:18" x14ac:dyDescent="0.25">
      <c r="A3688" s="28" t="str">
        <f t="shared" si="57"/>
        <v>00380630Morgantown Elementary SchoolPo Box 337MorgantownKY42261</v>
      </c>
      <c r="B3688" s="29" t="s">
        <v>8225</v>
      </c>
      <c r="C3688" t="s">
        <v>3215</v>
      </c>
      <c r="D3688" t="s">
        <v>7143</v>
      </c>
      <c r="E3688" t="s">
        <v>1736</v>
      </c>
      <c r="F3688" t="s">
        <v>4154</v>
      </c>
      <c r="G3688" t="s">
        <v>414</v>
      </c>
      <c r="H3688" t="s">
        <v>54</v>
      </c>
      <c r="I3688" t="s">
        <v>415</v>
      </c>
      <c r="J3688" t="s">
        <v>1736</v>
      </c>
      <c r="K3688" t="s">
        <v>413</v>
      </c>
      <c r="L3688" t="s">
        <v>6828</v>
      </c>
      <c r="M3688" t="s">
        <v>3133</v>
      </c>
      <c r="N3688" t="s">
        <v>10</v>
      </c>
      <c r="O3688" t="s">
        <v>54</v>
      </c>
      <c r="P3688" t="s">
        <v>946</v>
      </c>
      <c r="Q3688" t="s">
        <v>2663</v>
      </c>
      <c r="R3688" t="s">
        <v>412</v>
      </c>
    </row>
    <row r="3689" spans="1:18" x14ac:dyDescent="0.25">
      <c r="A3689" s="28" t="str">
        <f t="shared" si="57"/>
        <v>00380343Breckinridge Co School Dist86 Airport RdHardinsburgKY40143</v>
      </c>
      <c r="B3689" s="29" t="s">
        <v>8225</v>
      </c>
      <c r="C3689" t="s">
        <v>3215</v>
      </c>
      <c r="D3689" t="s">
        <v>7144</v>
      </c>
      <c r="E3689" t="s">
        <v>1736</v>
      </c>
      <c r="F3689" t="s">
        <v>3081</v>
      </c>
      <c r="G3689" t="s">
        <v>348</v>
      </c>
      <c r="H3689" t="s">
        <v>54</v>
      </c>
      <c r="I3689" t="s">
        <v>349</v>
      </c>
      <c r="J3689" t="s">
        <v>1736</v>
      </c>
      <c r="K3689" t="s">
        <v>337</v>
      </c>
      <c r="L3689" t="s">
        <v>6828</v>
      </c>
      <c r="M3689" t="s">
        <v>3133</v>
      </c>
      <c r="N3689" t="s">
        <v>10</v>
      </c>
      <c r="O3689" t="s">
        <v>54</v>
      </c>
      <c r="P3689" t="s">
        <v>946</v>
      </c>
      <c r="Q3689" t="s">
        <v>2663</v>
      </c>
      <c r="R3689" t="s">
        <v>336</v>
      </c>
    </row>
    <row r="3690" spans="1:18" x14ac:dyDescent="0.25">
      <c r="A3690" s="28" t="str">
        <f t="shared" si="57"/>
        <v>00380343Breckinridge Co School Dist86 Airport RdHardinsburgKY40143</v>
      </c>
      <c r="B3690" s="29" t="s">
        <v>8225</v>
      </c>
      <c r="C3690" t="s">
        <v>3215</v>
      </c>
      <c r="D3690" t="s">
        <v>7145</v>
      </c>
      <c r="E3690" t="s">
        <v>1736</v>
      </c>
      <c r="F3690" t="s">
        <v>3081</v>
      </c>
      <c r="G3690" t="s">
        <v>348</v>
      </c>
      <c r="H3690" t="s">
        <v>54</v>
      </c>
      <c r="I3690" t="s">
        <v>349</v>
      </c>
      <c r="J3690" t="s">
        <v>1736</v>
      </c>
      <c r="K3690" t="s">
        <v>337</v>
      </c>
      <c r="L3690" t="s">
        <v>6828</v>
      </c>
      <c r="M3690" t="s">
        <v>3133</v>
      </c>
      <c r="N3690" t="s">
        <v>10</v>
      </c>
      <c r="O3690" t="s">
        <v>54</v>
      </c>
      <c r="P3690" t="s">
        <v>946</v>
      </c>
      <c r="Q3690" t="s">
        <v>2663</v>
      </c>
      <c r="R3690" t="s">
        <v>336</v>
      </c>
    </row>
    <row r="3691" spans="1:18" x14ac:dyDescent="0.25">
      <c r="A3691" s="28" t="str">
        <f t="shared" si="57"/>
        <v>00380575Roby ES1148 Highway 44 EShepherdsvlleKY40165</v>
      </c>
      <c r="B3691" s="29" t="s">
        <v>8225</v>
      </c>
      <c r="C3691" t="s">
        <v>3215</v>
      </c>
      <c r="D3691" t="s">
        <v>7146</v>
      </c>
      <c r="E3691" t="s">
        <v>1736</v>
      </c>
      <c r="F3691" t="s">
        <v>401</v>
      </c>
      <c r="G3691" t="s">
        <v>365</v>
      </c>
      <c r="H3691" t="s">
        <v>54</v>
      </c>
      <c r="I3691" t="s">
        <v>366</v>
      </c>
      <c r="J3691" t="s">
        <v>1736</v>
      </c>
      <c r="K3691" t="s">
        <v>4144</v>
      </c>
      <c r="L3691" t="s">
        <v>6828</v>
      </c>
      <c r="M3691" t="s">
        <v>3133</v>
      </c>
      <c r="N3691" t="s">
        <v>10</v>
      </c>
      <c r="O3691" t="s">
        <v>54</v>
      </c>
      <c r="P3691" t="s">
        <v>946</v>
      </c>
      <c r="Q3691" t="s">
        <v>2663</v>
      </c>
      <c r="R3691" t="s">
        <v>400</v>
      </c>
    </row>
    <row r="3692" spans="1:18" x14ac:dyDescent="0.25">
      <c r="A3692" s="28" t="str">
        <f t="shared" si="57"/>
        <v>00380575Roby ES1148 Highway 44 EShepherdsvlleKY40165</v>
      </c>
      <c r="B3692" s="29" t="s">
        <v>8225</v>
      </c>
      <c r="C3692" t="s">
        <v>3215</v>
      </c>
      <c r="D3692" t="s">
        <v>7147</v>
      </c>
      <c r="E3692" t="s">
        <v>1736</v>
      </c>
      <c r="F3692" t="s">
        <v>401</v>
      </c>
      <c r="G3692" t="s">
        <v>365</v>
      </c>
      <c r="H3692" t="s">
        <v>54</v>
      </c>
      <c r="I3692" t="s">
        <v>366</v>
      </c>
      <c r="J3692" t="s">
        <v>1736</v>
      </c>
      <c r="K3692" t="s">
        <v>4144</v>
      </c>
      <c r="L3692" t="s">
        <v>6828</v>
      </c>
      <c r="M3692" t="s">
        <v>3133</v>
      </c>
      <c r="N3692" t="s">
        <v>10</v>
      </c>
      <c r="O3692" t="s">
        <v>54</v>
      </c>
      <c r="P3692" t="s">
        <v>946</v>
      </c>
      <c r="Q3692" t="s">
        <v>2663</v>
      </c>
      <c r="R3692" t="s">
        <v>400</v>
      </c>
    </row>
    <row r="3693" spans="1:18" x14ac:dyDescent="0.25">
      <c r="A3693" s="28" t="str">
        <f t="shared" si="57"/>
        <v>00380355Ben Johnson Elementary SchoolPo Box 51Mc DanielsKY40152</v>
      </c>
      <c r="B3693" s="29" t="s">
        <v>8225</v>
      </c>
      <c r="C3693" t="s">
        <v>3215</v>
      </c>
      <c r="D3693" t="s">
        <v>7148</v>
      </c>
      <c r="E3693" t="s">
        <v>1736</v>
      </c>
      <c r="F3693" t="s">
        <v>4138</v>
      </c>
      <c r="G3693" t="s">
        <v>340</v>
      </c>
      <c r="H3693" t="s">
        <v>54</v>
      </c>
      <c r="I3693" t="s">
        <v>341</v>
      </c>
      <c r="J3693" t="s">
        <v>1736</v>
      </c>
      <c r="K3693" t="s">
        <v>339</v>
      </c>
      <c r="L3693" t="s">
        <v>6828</v>
      </c>
      <c r="M3693" t="s">
        <v>3133</v>
      </c>
      <c r="N3693" t="s">
        <v>10</v>
      </c>
      <c r="O3693" t="s">
        <v>54</v>
      </c>
      <c r="P3693" t="s">
        <v>946</v>
      </c>
      <c r="Q3693" t="s">
        <v>2663</v>
      </c>
      <c r="R3693" t="s">
        <v>338</v>
      </c>
    </row>
    <row r="3694" spans="1:18" x14ac:dyDescent="0.25">
      <c r="A3694" s="28" t="str">
        <f t="shared" si="57"/>
        <v>00384246Paint Lick Elementary School6798 Richmond RdPaint LickKY40461</v>
      </c>
      <c r="B3694" s="29" t="s">
        <v>8225</v>
      </c>
      <c r="C3694" t="s">
        <v>3215</v>
      </c>
      <c r="D3694" t="s">
        <v>7149</v>
      </c>
      <c r="E3694" t="s">
        <v>1736</v>
      </c>
      <c r="F3694" t="s">
        <v>1027</v>
      </c>
      <c r="G3694" t="s">
        <v>1028</v>
      </c>
      <c r="H3694" t="s">
        <v>54</v>
      </c>
      <c r="I3694" t="s">
        <v>1029</v>
      </c>
      <c r="J3694" t="s">
        <v>1736</v>
      </c>
      <c r="K3694" t="s">
        <v>1026</v>
      </c>
      <c r="L3694" t="s">
        <v>6828</v>
      </c>
      <c r="M3694" t="s">
        <v>3133</v>
      </c>
      <c r="N3694" t="s">
        <v>10</v>
      </c>
      <c r="O3694" t="s">
        <v>54</v>
      </c>
      <c r="P3694" t="s">
        <v>946</v>
      </c>
      <c r="Q3694" t="s">
        <v>2663</v>
      </c>
      <c r="R3694" t="s">
        <v>1025</v>
      </c>
    </row>
    <row r="3695" spans="1:18" x14ac:dyDescent="0.25">
      <c r="A3695" s="28" t="str">
        <f t="shared" si="57"/>
        <v>00380434William Natcher Elem SchoolPo Box 37CloverportKY40111</v>
      </c>
      <c r="B3695" s="29" t="s">
        <v>8225</v>
      </c>
      <c r="C3695" t="s">
        <v>3215</v>
      </c>
      <c r="D3695" t="s">
        <v>7150</v>
      </c>
      <c r="E3695" t="s">
        <v>1736</v>
      </c>
      <c r="F3695" t="s">
        <v>4188</v>
      </c>
      <c r="G3695" t="s">
        <v>598</v>
      </c>
      <c r="H3695" t="s">
        <v>54</v>
      </c>
      <c r="I3695" t="s">
        <v>599</v>
      </c>
      <c r="J3695" t="s">
        <v>1736</v>
      </c>
      <c r="K3695" t="s">
        <v>597</v>
      </c>
      <c r="L3695" t="s">
        <v>6828</v>
      </c>
      <c r="M3695" t="s">
        <v>3133</v>
      </c>
      <c r="N3695" t="s">
        <v>10</v>
      </c>
      <c r="O3695" t="s">
        <v>54</v>
      </c>
      <c r="P3695" t="s">
        <v>946</v>
      </c>
      <c r="Q3695" t="s">
        <v>2663</v>
      </c>
      <c r="R3695" t="s">
        <v>596</v>
      </c>
    </row>
    <row r="3696" spans="1:18" x14ac:dyDescent="0.25">
      <c r="A3696" s="28" t="str">
        <f t="shared" si="57"/>
        <v>00380434William Natcher Elem SchoolPo Box 37CloverportKY40111</v>
      </c>
      <c r="B3696" s="29" t="s">
        <v>8225</v>
      </c>
      <c r="C3696" t="s">
        <v>3215</v>
      </c>
      <c r="D3696" t="s">
        <v>7151</v>
      </c>
      <c r="E3696" t="s">
        <v>1736</v>
      </c>
      <c r="F3696" t="s">
        <v>4188</v>
      </c>
      <c r="G3696" t="s">
        <v>598</v>
      </c>
      <c r="H3696" t="s">
        <v>54</v>
      </c>
      <c r="I3696" t="s">
        <v>599</v>
      </c>
      <c r="J3696" t="s">
        <v>1736</v>
      </c>
      <c r="K3696" t="s">
        <v>597</v>
      </c>
      <c r="L3696" t="s">
        <v>6828</v>
      </c>
      <c r="M3696" t="s">
        <v>3133</v>
      </c>
      <c r="N3696" t="s">
        <v>10</v>
      </c>
      <c r="O3696" t="s">
        <v>54</v>
      </c>
      <c r="P3696" t="s">
        <v>946</v>
      </c>
      <c r="Q3696" t="s">
        <v>2663</v>
      </c>
      <c r="R3696" t="s">
        <v>596</v>
      </c>
    </row>
    <row r="3697" spans="1:18" x14ac:dyDescent="0.25">
      <c r="A3697" s="28" t="str">
        <f t="shared" si="57"/>
        <v>00380484Cedar Grove Elementary School1900 Cedar Grove RdShepherdsvlleKY40165</v>
      </c>
      <c r="B3697" s="29" t="s">
        <v>8225</v>
      </c>
      <c r="C3697" t="s">
        <v>3215</v>
      </c>
      <c r="D3697" t="s">
        <v>7152</v>
      </c>
      <c r="E3697" t="s">
        <v>1736</v>
      </c>
      <c r="F3697" t="s">
        <v>364</v>
      </c>
      <c r="G3697" t="s">
        <v>365</v>
      </c>
      <c r="H3697" t="s">
        <v>54</v>
      </c>
      <c r="I3697" t="s">
        <v>366</v>
      </c>
      <c r="J3697" t="s">
        <v>1736</v>
      </c>
      <c r="K3697" t="s">
        <v>363</v>
      </c>
      <c r="L3697" t="s">
        <v>6828</v>
      </c>
      <c r="M3697" t="s">
        <v>3133</v>
      </c>
      <c r="N3697" t="s">
        <v>10</v>
      </c>
      <c r="O3697" t="s">
        <v>54</v>
      </c>
      <c r="P3697" t="s">
        <v>946</v>
      </c>
      <c r="Q3697" t="s">
        <v>2663</v>
      </c>
      <c r="R3697" t="s">
        <v>362</v>
      </c>
    </row>
    <row r="3698" spans="1:18" x14ac:dyDescent="0.25">
      <c r="A3698" s="28" t="str">
        <f t="shared" si="57"/>
        <v>00380501Lebanon Junction Elem School10920 S Preston HwyLebanon JctKY40150</v>
      </c>
      <c r="B3698" s="29" t="s">
        <v>8225</v>
      </c>
      <c r="C3698" t="s">
        <v>3215</v>
      </c>
      <c r="D3698" t="s">
        <v>7153</v>
      </c>
      <c r="E3698" t="s">
        <v>1736</v>
      </c>
      <c r="F3698" t="s">
        <v>376</v>
      </c>
      <c r="G3698" t="s">
        <v>377</v>
      </c>
      <c r="H3698" t="s">
        <v>54</v>
      </c>
      <c r="I3698" t="s">
        <v>378</v>
      </c>
      <c r="J3698" t="s">
        <v>1736</v>
      </c>
      <c r="K3698" t="s">
        <v>375</v>
      </c>
      <c r="L3698" t="s">
        <v>6828</v>
      </c>
      <c r="M3698" t="s">
        <v>3133</v>
      </c>
      <c r="N3698" t="s">
        <v>10</v>
      </c>
      <c r="O3698" t="s">
        <v>54</v>
      </c>
      <c r="P3698" t="s">
        <v>946</v>
      </c>
      <c r="Q3698" t="s">
        <v>2663</v>
      </c>
      <c r="R3698" t="s">
        <v>374</v>
      </c>
    </row>
    <row r="3699" spans="1:18" x14ac:dyDescent="0.25">
      <c r="A3699" s="28" t="str">
        <f t="shared" si="57"/>
        <v>00380850Grandview Elementary School500 Grandview AveBellevueKY41073</v>
      </c>
      <c r="B3699" s="29" t="s">
        <v>8225</v>
      </c>
      <c r="C3699" t="s">
        <v>3215</v>
      </c>
      <c r="D3699" t="s">
        <v>7154</v>
      </c>
      <c r="E3699" t="s">
        <v>1736</v>
      </c>
      <c r="F3699" t="s">
        <v>200</v>
      </c>
      <c r="G3699" t="s">
        <v>201</v>
      </c>
      <c r="H3699" t="s">
        <v>54</v>
      </c>
      <c r="I3699" t="s">
        <v>202</v>
      </c>
      <c r="J3699" t="s">
        <v>1736</v>
      </c>
      <c r="K3699" t="s">
        <v>199</v>
      </c>
      <c r="L3699" t="s">
        <v>6828</v>
      </c>
      <c r="M3699" t="s">
        <v>3133</v>
      </c>
      <c r="N3699" t="s">
        <v>10</v>
      </c>
      <c r="O3699" t="s">
        <v>54</v>
      </c>
      <c r="P3699" t="s">
        <v>946</v>
      </c>
      <c r="Q3699" t="s">
        <v>2663</v>
      </c>
      <c r="R3699" t="s">
        <v>198</v>
      </c>
    </row>
    <row r="3700" spans="1:18" x14ac:dyDescent="0.25">
      <c r="A3700" s="28" t="str">
        <f t="shared" si="57"/>
        <v>00380551Nichols Elementary School10665 Highway 44 WWest PointKY40177</v>
      </c>
      <c r="B3700" s="29" t="s">
        <v>8225</v>
      </c>
      <c r="C3700" t="s">
        <v>3215</v>
      </c>
      <c r="D3700" t="s">
        <v>7155</v>
      </c>
      <c r="E3700" t="s">
        <v>1736</v>
      </c>
      <c r="F3700" t="s">
        <v>389</v>
      </c>
      <c r="G3700" t="s">
        <v>390</v>
      </c>
      <c r="H3700" t="s">
        <v>54</v>
      </c>
      <c r="I3700" t="s">
        <v>391</v>
      </c>
      <c r="J3700" t="s">
        <v>1736</v>
      </c>
      <c r="K3700" t="s">
        <v>388</v>
      </c>
      <c r="L3700" t="s">
        <v>6828</v>
      </c>
      <c r="M3700" t="s">
        <v>3133</v>
      </c>
      <c r="N3700" t="s">
        <v>10</v>
      </c>
      <c r="O3700" t="s">
        <v>54</v>
      </c>
      <c r="P3700" t="s">
        <v>946</v>
      </c>
      <c r="Q3700" t="s">
        <v>2663</v>
      </c>
      <c r="R3700" t="s">
        <v>387</v>
      </c>
    </row>
    <row r="3701" spans="1:18" x14ac:dyDescent="0.25">
      <c r="A3701" s="28" t="str">
        <f t="shared" si="57"/>
        <v>00386969Klondike Lane Elem School3807 Klondike LnLouisvilleKY40218</v>
      </c>
      <c r="B3701" s="29" t="s">
        <v>8225</v>
      </c>
      <c r="C3701" t="s">
        <v>3215</v>
      </c>
      <c r="D3701" t="s">
        <v>7156</v>
      </c>
      <c r="E3701" t="s">
        <v>1736</v>
      </c>
      <c r="F3701" t="s">
        <v>1538</v>
      </c>
      <c r="G3701" t="s">
        <v>382</v>
      </c>
      <c r="H3701" t="s">
        <v>54</v>
      </c>
      <c r="I3701" t="s">
        <v>1539</v>
      </c>
      <c r="J3701" t="s">
        <v>1736</v>
      </c>
      <c r="K3701" t="s">
        <v>1537</v>
      </c>
      <c r="L3701" t="s">
        <v>6828</v>
      </c>
      <c r="M3701" t="s">
        <v>3133</v>
      </c>
      <c r="N3701" t="s">
        <v>10</v>
      </c>
      <c r="O3701" t="s">
        <v>54</v>
      </c>
      <c r="P3701" t="s">
        <v>946</v>
      </c>
      <c r="Q3701" t="s">
        <v>2663</v>
      </c>
      <c r="R3701" t="s">
        <v>1536</v>
      </c>
    </row>
    <row r="3702" spans="1:18" x14ac:dyDescent="0.25">
      <c r="A3702" s="28" t="str">
        <f t="shared" si="57"/>
        <v>00380680Caldwell Co Primary School1000 Marion RdPrincetonKY42445</v>
      </c>
      <c r="B3702" s="29" t="s">
        <v>8225</v>
      </c>
      <c r="C3702" t="s">
        <v>3215</v>
      </c>
      <c r="D3702" t="s">
        <v>7157</v>
      </c>
      <c r="E3702" t="s">
        <v>1736</v>
      </c>
      <c r="F3702" t="s">
        <v>423</v>
      </c>
      <c r="G3702" t="s">
        <v>9</v>
      </c>
      <c r="H3702" t="s">
        <v>54</v>
      </c>
      <c r="I3702" t="s">
        <v>424</v>
      </c>
      <c r="J3702" t="s">
        <v>1736</v>
      </c>
      <c r="K3702" t="s">
        <v>422</v>
      </c>
      <c r="L3702" t="s">
        <v>6828</v>
      </c>
      <c r="M3702" t="s">
        <v>3133</v>
      </c>
      <c r="N3702" t="s">
        <v>10</v>
      </c>
      <c r="O3702" t="s">
        <v>54</v>
      </c>
      <c r="P3702" t="s">
        <v>946</v>
      </c>
      <c r="Q3702" t="s">
        <v>2663</v>
      </c>
      <c r="R3702" t="s">
        <v>421</v>
      </c>
    </row>
    <row r="3703" spans="1:18" x14ac:dyDescent="0.25">
      <c r="A3703" s="28" t="str">
        <f t="shared" si="57"/>
        <v>00380563Overdale Elementary School651 Overdale DrLouisvilleKY40229</v>
      </c>
      <c r="B3703" s="29" t="s">
        <v>8225</v>
      </c>
      <c r="C3703" t="s">
        <v>3215</v>
      </c>
      <c r="D3703" t="s">
        <v>7158</v>
      </c>
      <c r="E3703" t="s">
        <v>1736</v>
      </c>
      <c r="F3703" t="s">
        <v>396</v>
      </c>
      <c r="G3703" t="s">
        <v>382</v>
      </c>
      <c r="H3703" t="s">
        <v>54</v>
      </c>
      <c r="I3703" t="s">
        <v>383</v>
      </c>
      <c r="J3703" t="s">
        <v>1736</v>
      </c>
      <c r="K3703" t="s">
        <v>395</v>
      </c>
      <c r="L3703" t="s">
        <v>6828</v>
      </c>
      <c r="M3703" t="s">
        <v>3133</v>
      </c>
      <c r="N3703" t="s">
        <v>10</v>
      </c>
      <c r="O3703" t="s">
        <v>54</v>
      </c>
      <c r="P3703" t="s">
        <v>946</v>
      </c>
      <c r="Q3703" t="s">
        <v>2663</v>
      </c>
      <c r="R3703" t="s">
        <v>394</v>
      </c>
    </row>
    <row r="3704" spans="1:18" x14ac:dyDescent="0.25">
      <c r="A3704" s="28" t="str">
        <f t="shared" si="57"/>
        <v>00380812Murray Elementary School111 S Broach StMurrayKY42071</v>
      </c>
      <c r="B3704" s="29" t="s">
        <v>8225</v>
      </c>
      <c r="C3704" t="s">
        <v>3215</v>
      </c>
      <c r="D3704" t="s">
        <v>7159</v>
      </c>
      <c r="E3704" t="s">
        <v>1736</v>
      </c>
      <c r="F3704" t="s">
        <v>2254</v>
      </c>
      <c r="G3704" t="s">
        <v>429</v>
      </c>
      <c r="H3704" t="s">
        <v>54</v>
      </c>
      <c r="I3704" t="s">
        <v>430</v>
      </c>
      <c r="J3704" t="s">
        <v>1736</v>
      </c>
      <c r="K3704" t="s">
        <v>2253</v>
      </c>
      <c r="L3704" t="s">
        <v>6828</v>
      </c>
      <c r="M3704" t="s">
        <v>3133</v>
      </c>
      <c r="N3704" t="s">
        <v>10</v>
      </c>
      <c r="O3704" t="s">
        <v>54</v>
      </c>
      <c r="P3704" t="s">
        <v>946</v>
      </c>
      <c r="Q3704" t="s">
        <v>2663</v>
      </c>
      <c r="R3704" t="s">
        <v>2252</v>
      </c>
    </row>
    <row r="3705" spans="1:18" x14ac:dyDescent="0.25">
      <c r="A3705" s="28" t="str">
        <f t="shared" si="57"/>
        <v>00380812Murray Elementary School111 S Broach StMurrayKY42071</v>
      </c>
      <c r="B3705" s="29" t="s">
        <v>8225</v>
      </c>
      <c r="C3705" t="s">
        <v>3215</v>
      </c>
      <c r="D3705" t="s">
        <v>7160</v>
      </c>
      <c r="E3705" t="s">
        <v>1736</v>
      </c>
      <c r="F3705" t="s">
        <v>2254</v>
      </c>
      <c r="G3705" t="s">
        <v>429</v>
      </c>
      <c r="H3705" t="s">
        <v>54</v>
      </c>
      <c r="I3705" t="s">
        <v>430</v>
      </c>
      <c r="J3705" t="s">
        <v>1736</v>
      </c>
      <c r="K3705" t="s">
        <v>2253</v>
      </c>
      <c r="L3705" t="s">
        <v>6828</v>
      </c>
      <c r="M3705" t="s">
        <v>3133</v>
      </c>
      <c r="N3705" t="s">
        <v>10</v>
      </c>
      <c r="O3705" t="s">
        <v>54</v>
      </c>
      <c r="P3705" t="s">
        <v>946</v>
      </c>
      <c r="Q3705" t="s">
        <v>2663</v>
      </c>
      <c r="R3705" t="s">
        <v>2252</v>
      </c>
    </row>
    <row r="3706" spans="1:18" x14ac:dyDescent="0.25">
      <c r="A3706" s="28" t="str">
        <f t="shared" si="57"/>
        <v>00381012Moyer Elementary School219 Highland AveFort ThomasKY41075</v>
      </c>
      <c r="B3706" s="29" t="s">
        <v>8225</v>
      </c>
      <c r="C3706" t="s">
        <v>3215</v>
      </c>
      <c r="D3706" t="s">
        <v>7161</v>
      </c>
      <c r="E3706" t="s">
        <v>1736</v>
      </c>
      <c r="F3706" t="s">
        <v>992</v>
      </c>
      <c r="G3706" t="s">
        <v>988</v>
      </c>
      <c r="H3706" t="s">
        <v>54</v>
      </c>
      <c r="I3706" t="s">
        <v>989</v>
      </c>
      <c r="J3706" t="s">
        <v>1736</v>
      </c>
      <c r="K3706" t="s">
        <v>991</v>
      </c>
      <c r="L3706" t="s">
        <v>6828</v>
      </c>
      <c r="M3706" t="s">
        <v>3133</v>
      </c>
      <c r="N3706" t="s">
        <v>10</v>
      </c>
      <c r="O3706" t="s">
        <v>54</v>
      </c>
      <c r="P3706" t="s">
        <v>946</v>
      </c>
      <c r="Q3706" t="s">
        <v>2663</v>
      </c>
      <c r="R3706" t="s">
        <v>990</v>
      </c>
    </row>
    <row r="3707" spans="1:18" x14ac:dyDescent="0.25">
      <c r="A3707" s="28" t="str">
        <f t="shared" si="57"/>
        <v>00381012Moyer Elementary School219 Highland AveFort ThomasKY41075</v>
      </c>
      <c r="B3707" s="29" t="s">
        <v>8225</v>
      </c>
      <c r="C3707" t="s">
        <v>3215</v>
      </c>
      <c r="D3707" t="s">
        <v>7162</v>
      </c>
      <c r="E3707" t="s">
        <v>1736</v>
      </c>
      <c r="F3707" t="s">
        <v>992</v>
      </c>
      <c r="G3707" t="s">
        <v>988</v>
      </c>
      <c r="H3707" t="s">
        <v>54</v>
      </c>
      <c r="I3707" t="s">
        <v>989</v>
      </c>
      <c r="J3707" t="s">
        <v>1736</v>
      </c>
      <c r="K3707" t="s">
        <v>991</v>
      </c>
      <c r="L3707" t="s">
        <v>6828</v>
      </c>
      <c r="M3707" t="s">
        <v>3133</v>
      </c>
      <c r="N3707" t="s">
        <v>10</v>
      </c>
      <c r="O3707" t="s">
        <v>54</v>
      </c>
      <c r="P3707" t="s">
        <v>946</v>
      </c>
      <c r="Q3707" t="s">
        <v>2663</v>
      </c>
      <c r="R3707" t="s">
        <v>990</v>
      </c>
    </row>
    <row r="3708" spans="1:18" x14ac:dyDescent="0.25">
      <c r="A3708" s="28" t="str">
        <f t="shared" ref="A3708:A3771" si="58">R3708&amp;K3708&amp;F3708&amp;G3708&amp;H3708&amp;I3708</f>
        <v>00380745North Calloway ES2928 Brinn RdMurrayKY42071</v>
      </c>
      <c r="B3708" s="29" t="s">
        <v>8225</v>
      </c>
      <c r="C3708" t="s">
        <v>3215</v>
      </c>
      <c r="D3708" t="s">
        <v>7163</v>
      </c>
      <c r="E3708" t="s">
        <v>1736</v>
      </c>
      <c r="F3708" t="s">
        <v>432</v>
      </c>
      <c r="G3708" t="s">
        <v>429</v>
      </c>
      <c r="H3708" t="s">
        <v>54</v>
      </c>
      <c r="I3708" t="s">
        <v>430</v>
      </c>
      <c r="J3708" t="s">
        <v>1736</v>
      </c>
      <c r="K3708" t="s">
        <v>4158</v>
      </c>
      <c r="L3708" t="s">
        <v>6828</v>
      </c>
      <c r="M3708" t="s">
        <v>3133</v>
      </c>
      <c r="N3708" t="s">
        <v>10</v>
      </c>
      <c r="O3708" t="s">
        <v>54</v>
      </c>
      <c r="P3708" t="s">
        <v>946</v>
      </c>
      <c r="Q3708" t="s">
        <v>2663</v>
      </c>
      <c r="R3708" t="s">
        <v>431</v>
      </c>
    </row>
    <row r="3709" spans="1:18" x14ac:dyDescent="0.25">
      <c r="A3709" s="28" t="str">
        <f t="shared" si="58"/>
        <v>00380707Caldwell Co ES105 Educational DrPrincetonKY42445</v>
      </c>
      <c r="B3709" s="29" t="s">
        <v>8225</v>
      </c>
      <c r="C3709" t="s">
        <v>3215</v>
      </c>
      <c r="D3709" t="s">
        <v>7164</v>
      </c>
      <c r="E3709" t="s">
        <v>1736</v>
      </c>
      <c r="F3709" t="s">
        <v>3329</v>
      </c>
      <c r="G3709" t="s">
        <v>9</v>
      </c>
      <c r="H3709" t="s">
        <v>54</v>
      </c>
      <c r="I3709" t="s">
        <v>424</v>
      </c>
      <c r="J3709" t="s">
        <v>1736</v>
      </c>
      <c r="K3709" t="s">
        <v>4155</v>
      </c>
      <c r="L3709" t="s">
        <v>6828</v>
      </c>
      <c r="M3709" t="s">
        <v>3133</v>
      </c>
      <c r="N3709" t="s">
        <v>10</v>
      </c>
      <c r="O3709" t="s">
        <v>54</v>
      </c>
      <c r="P3709" t="s">
        <v>946</v>
      </c>
      <c r="Q3709" t="s">
        <v>2663</v>
      </c>
      <c r="R3709" t="s">
        <v>3330</v>
      </c>
    </row>
    <row r="3710" spans="1:18" x14ac:dyDescent="0.25">
      <c r="A3710" s="28" t="str">
        <f t="shared" si="58"/>
        <v>00380733East Calloway ES1169 Pottertown RdMurrayKY42071</v>
      </c>
      <c r="B3710" s="29" t="s">
        <v>8225</v>
      </c>
      <c r="C3710" t="s">
        <v>3215</v>
      </c>
      <c r="D3710" t="s">
        <v>7165</v>
      </c>
      <c r="E3710" t="s">
        <v>1736</v>
      </c>
      <c r="F3710" t="s">
        <v>428</v>
      </c>
      <c r="G3710" t="s">
        <v>429</v>
      </c>
      <c r="H3710" t="s">
        <v>54</v>
      </c>
      <c r="I3710" t="s">
        <v>430</v>
      </c>
      <c r="J3710" t="s">
        <v>1736</v>
      </c>
      <c r="K3710" t="s">
        <v>4157</v>
      </c>
      <c r="L3710" t="s">
        <v>6828</v>
      </c>
      <c r="M3710" t="s">
        <v>3133</v>
      </c>
      <c r="N3710" t="s">
        <v>10</v>
      </c>
      <c r="O3710" t="s">
        <v>54</v>
      </c>
      <c r="P3710" t="s">
        <v>946</v>
      </c>
      <c r="Q3710" t="s">
        <v>2663</v>
      </c>
      <c r="R3710" t="s">
        <v>427</v>
      </c>
    </row>
    <row r="3711" spans="1:18" x14ac:dyDescent="0.25">
      <c r="A3711" s="28" t="str">
        <f t="shared" si="58"/>
        <v>00380915Grants Lick ES944 Clay Ridge RdAlexandriaKY41001</v>
      </c>
      <c r="B3711" s="29" t="s">
        <v>8225</v>
      </c>
      <c r="C3711" t="s">
        <v>3215</v>
      </c>
      <c r="D3711" t="s">
        <v>7166</v>
      </c>
      <c r="E3711" t="s">
        <v>1736</v>
      </c>
      <c r="F3711" t="s">
        <v>4165</v>
      </c>
      <c r="G3711" t="s">
        <v>439</v>
      </c>
      <c r="H3711" t="s">
        <v>54</v>
      </c>
      <c r="I3711" t="s">
        <v>440</v>
      </c>
      <c r="J3711" t="s">
        <v>1736</v>
      </c>
      <c r="K3711" t="s">
        <v>4164</v>
      </c>
      <c r="L3711" t="s">
        <v>6828</v>
      </c>
      <c r="M3711" t="s">
        <v>3133</v>
      </c>
      <c r="N3711" t="s">
        <v>10</v>
      </c>
      <c r="O3711" t="s">
        <v>54</v>
      </c>
      <c r="P3711" t="s">
        <v>946</v>
      </c>
      <c r="Q3711" t="s">
        <v>2663</v>
      </c>
      <c r="R3711" t="s">
        <v>447</v>
      </c>
    </row>
    <row r="3712" spans="1:18" x14ac:dyDescent="0.25">
      <c r="A3712" s="28" t="str">
        <f t="shared" si="58"/>
        <v>00380941Dayton Ind School District200 Clay StDaytonKY41074</v>
      </c>
      <c r="B3712" s="29" t="s">
        <v>8225</v>
      </c>
      <c r="C3712" t="s">
        <v>3215</v>
      </c>
      <c r="D3712" t="s">
        <v>7167</v>
      </c>
      <c r="E3712" t="s">
        <v>1736</v>
      </c>
      <c r="F3712" t="s">
        <v>3096</v>
      </c>
      <c r="G3712" t="s">
        <v>13</v>
      </c>
      <c r="H3712" t="s">
        <v>54</v>
      </c>
      <c r="I3712" t="s">
        <v>706</v>
      </c>
      <c r="J3712" t="s">
        <v>1736</v>
      </c>
      <c r="K3712" t="s">
        <v>703</v>
      </c>
      <c r="L3712" t="s">
        <v>6828</v>
      </c>
      <c r="M3712" t="s">
        <v>3133</v>
      </c>
      <c r="N3712" t="s">
        <v>10</v>
      </c>
      <c r="O3712" t="s">
        <v>54</v>
      </c>
      <c r="P3712" t="s">
        <v>946</v>
      </c>
      <c r="Q3712" t="s">
        <v>2663</v>
      </c>
      <c r="R3712" t="s">
        <v>702</v>
      </c>
    </row>
    <row r="3713" spans="1:18" x14ac:dyDescent="0.25">
      <c r="A3713" s="28" t="str">
        <f t="shared" si="58"/>
        <v>00380874Campbell Ridge ES2500 Grandview RdAlexandriaKY41001</v>
      </c>
      <c r="B3713" s="29" t="s">
        <v>8225</v>
      </c>
      <c r="C3713" t="s">
        <v>3215</v>
      </c>
      <c r="D3713" t="s">
        <v>7168</v>
      </c>
      <c r="E3713" t="s">
        <v>1736</v>
      </c>
      <c r="F3713" t="s">
        <v>438</v>
      </c>
      <c r="G3713" t="s">
        <v>439</v>
      </c>
      <c r="H3713" t="s">
        <v>54</v>
      </c>
      <c r="I3713" t="s">
        <v>440</v>
      </c>
      <c r="J3713" t="s">
        <v>1736</v>
      </c>
      <c r="K3713" t="s">
        <v>4168</v>
      </c>
      <c r="L3713" t="s">
        <v>6828</v>
      </c>
      <c r="M3713" t="s">
        <v>3133</v>
      </c>
      <c r="N3713" t="s">
        <v>10</v>
      </c>
      <c r="O3713" t="s">
        <v>54</v>
      </c>
      <c r="P3713" t="s">
        <v>946</v>
      </c>
      <c r="Q3713" t="s">
        <v>2663</v>
      </c>
      <c r="R3713" t="s">
        <v>437</v>
      </c>
    </row>
    <row r="3714" spans="1:18" x14ac:dyDescent="0.25">
      <c r="A3714" s="28" t="str">
        <f t="shared" si="58"/>
        <v>00380903Donald E Cline ES5586 E Alexandria PikeCold SpringKY41076</v>
      </c>
      <c r="B3714" s="29" t="s">
        <v>8225</v>
      </c>
      <c r="C3714" t="s">
        <v>3215</v>
      </c>
      <c r="D3714" t="s">
        <v>7169</v>
      </c>
      <c r="E3714" t="s">
        <v>1736</v>
      </c>
      <c r="F3714" t="s">
        <v>446</v>
      </c>
      <c r="G3714" t="s">
        <v>443</v>
      </c>
      <c r="H3714" t="s">
        <v>54</v>
      </c>
      <c r="I3714" t="s">
        <v>444</v>
      </c>
      <c r="J3714" t="s">
        <v>1736</v>
      </c>
      <c r="K3714" t="s">
        <v>4167</v>
      </c>
      <c r="L3714" t="s">
        <v>6828</v>
      </c>
      <c r="M3714" t="s">
        <v>3133</v>
      </c>
      <c r="N3714" t="s">
        <v>10</v>
      </c>
      <c r="O3714" t="s">
        <v>54</v>
      </c>
      <c r="P3714" t="s">
        <v>946</v>
      </c>
      <c r="Q3714" t="s">
        <v>2663</v>
      </c>
      <c r="R3714" t="s">
        <v>445</v>
      </c>
    </row>
    <row r="3715" spans="1:18" x14ac:dyDescent="0.25">
      <c r="A3715" s="28" t="str">
        <f t="shared" si="58"/>
        <v>00380903Donald E Cline ES5586 E Alexandria PikeCold SpringKY41076</v>
      </c>
      <c r="B3715" s="29" t="s">
        <v>8225</v>
      </c>
      <c r="C3715" t="s">
        <v>3215</v>
      </c>
      <c r="D3715" t="s">
        <v>7170</v>
      </c>
      <c r="E3715" t="s">
        <v>1736</v>
      </c>
      <c r="F3715" t="s">
        <v>446</v>
      </c>
      <c r="G3715" t="s">
        <v>443</v>
      </c>
      <c r="H3715" t="s">
        <v>54</v>
      </c>
      <c r="I3715" t="s">
        <v>444</v>
      </c>
      <c r="J3715" t="s">
        <v>1736</v>
      </c>
      <c r="K3715" t="s">
        <v>4167</v>
      </c>
      <c r="L3715" t="s">
        <v>6828</v>
      </c>
      <c r="M3715" t="s">
        <v>3133</v>
      </c>
      <c r="N3715" t="s">
        <v>10</v>
      </c>
      <c r="O3715" t="s">
        <v>54</v>
      </c>
      <c r="P3715" t="s">
        <v>946</v>
      </c>
      <c r="Q3715" t="s">
        <v>2663</v>
      </c>
      <c r="R3715" t="s">
        <v>445</v>
      </c>
    </row>
    <row r="3716" spans="1:18" x14ac:dyDescent="0.25">
      <c r="A3716" s="28" t="str">
        <f t="shared" si="58"/>
        <v>00380977Lincoln Elementary School701 5th AveDaytonKY41074</v>
      </c>
      <c r="B3716" s="29" t="s">
        <v>8225</v>
      </c>
      <c r="C3716" t="s">
        <v>3215</v>
      </c>
      <c r="D3716" t="s">
        <v>7171</v>
      </c>
      <c r="E3716" t="s">
        <v>1736</v>
      </c>
      <c r="F3716" t="s">
        <v>705</v>
      </c>
      <c r="G3716" t="s">
        <v>13</v>
      </c>
      <c r="H3716" t="s">
        <v>54</v>
      </c>
      <c r="I3716" t="s">
        <v>706</v>
      </c>
      <c r="J3716" t="s">
        <v>1736</v>
      </c>
      <c r="K3716" t="s">
        <v>5</v>
      </c>
      <c r="L3716" t="s">
        <v>6828</v>
      </c>
      <c r="M3716" t="s">
        <v>3133</v>
      </c>
      <c r="N3716" t="s">
        <v>10</v>
      </c>
      <c r="O3716" t="s">
        <v>54</v>
      </c>
      <c r="P3716" t="s">
        <v>946</v>
      </c>
      <c r="Q3716" t="s">
        <v>2663</v>
      </c>
      <c r="R3716" t="s">
        <v>704</v>
      </c>
    </row>
    <row r="3717" spans="1:18" x14ac:dyDescent="0.25">
      <c r="A3717" s="28" t="str">
        <f t="shared" si="58"/>
        <v>00381000Johnson Elementary School1180 N Fort Thomas AveFort ThomasKY41075</v>
      </c>
      <c r="B3717" s="29" t="s">
        <v>8225</v>
      </c>
      <c r="C3717" t="s">
        <v>3215</v>
      </c>
      <c r="D3717" t="s">
        <v>7172</v>
      </c>
      <c r="E3717" t="s">
        <v>1736</v>
      </c>
      <c r="F3717" t="s">
        <v>987</v>
      </c>
      <c r="G3717" t="s">
        <v>988</v>
      </c>
      <c r="H3717" t="s">
        <v>54</v>
      </c>
      <c r="I3717" t="s">
        <v>989</v>
      </c>
      <c r="J3717" t="s">
        <v>1736</v>
      </c>
      <c r="K3717" t="s">
        <v>986</v>
      </c>
      <c r="L3717" t="s">
        <v>6828</v>
      </c>
      <c r="M3717" t="s">
        <v>3133</v>
      </c>
      <c r="N3717" t="s">
        <v>10</v>
      </c>
      <c r="O3717" t="s">
        <v>54</v>
      </c>
      <c r="P3717" t="s">
        <v>946</v>
      </c>
      <c r="Q3717" t="s">
        <v>2663</v>
      </c>
      <c r="R3717" t="s">
        <v>985</v>
      </c>
    </row>
    <row r="3718" spans="1:18" x14ac:dyDescent="0.25">
      <c r="A3718" s="28" t="str">
        <f t="shared" si="58"/>
        <v>00380989Ft Thomas Ind School District28 N Fort Thomas AveFort ThomasKY41075</v>
      </c>
      <c r="B3718" s="29" t="s">
        <v>8225</v>
      </c>
      <c r="C3718" t="s">
        <v>3215</v>
      </c>
      <c r="D3718" t="s">
        <v>7173</v>
      </c>
      <c r="E3718" t="s">
        <v>1736</v>
      </c>
      <c r="F3718" t="s">
        <v>3108</v>
      </c>
      <c r="G3718" t="s">
        <v>988</v>
      </c>
      <c r="H3718" t="s">
        <v>54</v>
      </c>
      <c r="I3718" t="s">
        <v>989</v>
      </c>
      <c r="J3718" t="s">
        <v>1736</v>
      </c>
      <c r="K3718" t="s">
        <v>984</v>
      </c>
      <c r="L3718" t="s">
        <v>6828</v>
      </c>
      <c r="M3718" t="s">
        <v>3133</v>
      </c>
      <c r="N3718" t="s">
        <v>10</v>
      </c>
      <c r="O3718" t="s">
        <v>54</v>
      </c>
      <c r="P3718" t="s">
        <v>946</v>
      </c>
      <c r="Q3718" t="s">
        <v>2663</v>
      </c>
      <c r="R3718" t="s">
        <v>983</v>
      </c>
    </row>
    <row r="3719" spans="1:18" x14ac:dyDescent="0.25">
      <c r="A3719" s="28" t="str">
        <f t="shared" si="58"/>
        <v>00381749Conkwright Elementary School360 Mount Sterling RdWinchesterKY40391</v>
      </c>
      <c r="B3719" s="29" t="s">
        <v>8225</v>
      </c>
      <c r="C3719" t="s">
        <v>3215</v>
      </c>
      <c r="D3719" t="s">
        <v>7174</v>
      </c>
      <c r="E3719" t="s">
        <v>1736</v>
      </c>
      <c r="F3719" t="s">
        <v>549</v>
      </c>
      <c r="G3719" t="s">
        <v>550</v>
      </c>
      <c r="H3719" t="s">
        <v>54</v>
      </c>
      <c r="I3719" t="s">
        <v>551</v>
      </c>
      <c r="J3719" t="s">
        <v>1736</v>
      </c>
      <c r="K3719" t="s">
        <v>548</v>
      </c>
      <c r="L3719" t="s">
        <v>6828</v>
      </c>
      <c r="M3719" t="s">
        <v>3133</v>
      </c>
      <c r="N3719" t="s">
        <v>10</v>
      </c>
      <c r="O3719" t="s">
        <v>54</v>
      </c>
      <c r="P3719" t="s">
        <v>946</v>
      </c>
      <c r="Q3719" t="s">
        <v>2663</v>
      </c>
      <c r="R3719" t="s">
        <v>547</v>
      </c>
    </row>
    <row r="3720" spans="1:18" x14ac:dyDescent="0.25">
      <c r="A3720" s="28" t="str">
        <f t="shared" si="58"/>
        <v>00381658Sinking Fork ES5005 Princeton RdHopkinsvilleKY42240</v>
      </c>
      <c r="B3720" s="29" t="s">
        <v>8225</v>
      </c>
      <c r="C3720" t="s">
        <v>3215</v>
      </c>
      <c r="D3720" t="s">
        <v>7175</v>
      </c>
      <c r="E3720" t="s">
        <v>1736</v>
      </c>
      <c r="F3720" t="s">
        <v>539</v>
      </c>
      <c r="G3720" t="s">
        <v>522</v>
      </c>
      <c r="H3720" t="s">
        <v>54</v>
      </c>
      <c r="I3720" t="s">
        <v>523</v>
      </c>
      <c r="J3720" t="s">
        <v>1736</v>
      </c>
      <c r="K3720" t="s">
        <v>4185</v>
      </c>
      <c r="L3720" t="s">
        <v>6828</v>
      </c>
      <c r="M3720" t="s">
        <v>3133</v>
      </c>
      <c r="N3720" t="s">
        <v>10</v>
      </c>
      <c r="O3720" t="s">
        <v>54</v>
      </c>
      <c r="P3720" t="s">
        <v>946</v>
      </c>
      <c r="Q3720" t="s">
        <v>2663</v>
      </c>
      <c r="R3720" t="s">
        <v>538</v>
      </c>
    </row>
    <row r="3721" spans="1:18" x14ac:dyDescent="0.25">
      <c r="A3721" s="28" t="str">
        <f t="shared" si="58"/>
        <v>00381323Prichard Elementary School401 E Main StGraysonKY40422</v>
      </c>
      <c r="B3721" s="29" t="s">
        <v>8225</v>
      </c>
      <c r="C3721" t="s">
        <v>3215</v>
      </c>
      <c r="D3721" t="s">
        <v>7176</v>
      </c>
      <c r="E3721" t="s">
        <v>1736</v>
      </c>
      <c r="F3721" t="s">
        <v>486</v>
      </c>
      <c r="G3721" t="s">
        <v>475</v>
      </c>
      <c r="H3721" t="s">
        <v>54</v>
      </c>
      <c r="I3721" t="s">
        <v>313</v>
      </c>
      <c r="J3721" t="s">
        <v>1736</v>
      </c>
      <c r="K3721" t="s">
        <v>485</v>
      </c>
      <c r="L3721" t="s">
        <v>6828</v>
      </c>
      <c r="M3721" t="s">
        <v>3133</v>
      </c>
      <c r="N3721" t="s">
        <v>10</v>
      </c>
      <c r="O3721" t="s">
        <v>54</v>
      </c>
      <c r="P3721" t="s">
        <v>946</v>
      </c>
      <c r="Q3721" t="s">
        <v>2663</v>
      </c>
      <c r="R3721" t="s">
        <v>484</v>
      </c>
    </row>
    <row r="3722" spans="1:18" x14ac:dyDescent="0.25">
      <c r="A3722" s="28" t="str">
        <f t="shared" si="58"/>
        <v>00381323Prichard Elementary School401 E Main StGraysonKY41143</v>
      </c>
      <c r="B3722" s="29" t="s">
        <v>8225</v>
      </c>
      <c r="C3722" t="s">
        <v>3215</v>
      </c>
      <c r="D3722" t="s">
        <v>7177</v>
      </c>
      <c r="E3722" t="s">
        <v>1736</v>
      </c>
      <c r="F3722" t="s">
        <v>486</v>
      </c>
      <c r="G3722" t="s">
        <v>475</v>
      </c>
      <c r="H3722" t="s">
        <v>54</v>
      </c>
      <c r="I3722" t="s">
        <v>476</v>
      </c>
      <c r="J3722" t="s">
        <v>1736</v>
      </c>
      <c r="K3722" t="s">
        <v>485</v>
      </c>
      <c r="L3722" t="s">
        <v>6828</v>
      </c>
      <c r="M3722" t="s">
        <v>3133</v>
      </c>
      <c r="N3722" t="s">
        <v>10</v>
      </c>
      <c r="O3722" t="s">
        <v>54</v>
      </c>
      <c r="P3722" t="s">
        <v>946</v>
      </c>
      <c r="Q3722" t="s">
        <v>2663</v>
      </c>
      <c r="R3722" t="s">
        <v>484</v>
      </c>
    </row>
    <row r="3723" spans="1:18" x14ac:dyDescent="0.25">
      <c r="A3723" s="28" t="str">
        <f t="shared" si="58"/>
        <v>00381024Woodfill Elementary School1025 Alexandria PikeFort ThomasKY41075</v>
      </c>
      <c r="B3723" s="29" t="s">
        <v>8225</v>
      </c>
      <c r="C3723" t="s">
        <v>3215</v>
      </c>
      <c r="D3723" t="s">
        <v>7178</v>
      </c>
      <c r="E3723" t="s">
        <v>1736</v>
      </c>
      <c r="F3723" t="s">
        <v>995</v>
      </c>
      <c r="G3723" t="s">
        <v>988</v>
      </c>
      <c r="H3723" t="s">
        <v>54</v>
      </c>
      <c r="I3723" t="s">
        <v>989</v>
      </c>
      <c r="J3723" t="s">
        <v>1736</v>
      </c>
      <c r="K3723" t="s">
        <v>994</v>
      </c>
      <c r="L3723" t="s">
        <v>6828</v>
      </c>
      <c r="M3723" t="s">
        <v>3133</v>
      </c>
      <c r="N3723" t="s">
        <v>10</v>
      </c>
      <c r="O3723" t="s">
        <v>54</v>
      </c>
      <c r="P3723" t="s">
        <v>946</v>
      </c>
      <c r="Q3723" t="s">
        <v>2663</v>
      </c>
      <c r="R3723" t="s">
        <v>993</v>
      </c>
    </row>
    <row r="3724" spans="1:18" x14ac:dyDescent="0.25">
      <c r="A3724" s="28" t="str">
        <f t="shared" si="58"/>
        <v>00381608Millbrooke Elementary School415 Millbrooke DrHopkinsvilleKY42240</v>
      </c>
      <c r="B3724" s="29" t="s">
        <v>8225</v>
      </c>
      <c r="C3724" t="s">
        <v>3215</v>
      </c>
      <c r="D3724" t="s">
        <v>7179</v>
      </c>
      <c r="E3724" t="s">
        <v>1736</v>
      </c>
      <c r="F3724" t="s">
        <v>532</v>
      </c>
      <c r="G3724" t="s">
        <v>522</v>
      </c>
      <c r="H3724" t="s">
        <v>54</v>
      </c>
      <c r="I3724" t="s">
        <v>523</v>
      </c>
      <c r="J3724" t="s">
        <v>1736</v>
      </c>
      <c r="K3724" t="s">
        <v>531</v>
      </c>
      <c r="L3724" t="s">
        <v>6828</v>
      </c>
      <c r="M3724" t="s">
        <v>3133</v>
      </c>
      <c r="N3724" t="s">
        <v>10</v>
      </c>
      <c r="O3724" t="s">
        <v>54</v>
      </c>
      <c r="P3724" t="s">
        <v>946</v>
      </c>
      <c r="Q3724" t="s">
        <v>2663</v>
      </c>
      <c r="R3724" t="s">
        <v>530</v>
      </c>
    </row>
    <row r="3725" spans="1:18" x14ac:dyDescent="0.25">
      <c r="A3725" s="28" t="str">
        <f t="shared" si="58"/>
        <v>00380927Crossroads ES475 Cross Roads BlvdCold SpringKY41076</v>
      </c>
      <c r="B3725" s="29" t="s">
        <v>8225</v>
      </c>
      <c r="C3725" t="s">
        <v>3215</v>
      </c>
      <c r="D3725" t="s">
        <v>7180</v>
      </c>
      <c r="E3725" t="s">
        <v>1736</v>
      </c>
      <c r="F3725" t="s">
        <v>442</v>
      </c>
      <c r="G3725" t="s">
        <v>443</v>
      </c>
      <c r="H3725" t="s">
        <v>54</v>
      </c>
      <c r="I3725" t="s">
        <v>444</v>
      </c>
      <c r="J3725" t="s">
        <v>1736</v>
      </c>
      <c r="K3725" t="s">
        <v>4098</v>
      </c>
      <c r="L3725" t="s">
        <v>6828</v>
      </c>
      <c r="M3725" t="s">
        <v>3133</v>
      </c>
      <c r="N3725" t="s">
        <v>10</v>
      </c>
      <c r="O3725" t="s">
        <v>54</v>
      </c>
      <c r="P3725" t="s">
        <v>946</v>
      </c>
      <c r="Q3725" t="s">
        <v>2663</v>
      </c>
      <c r="R3725" t="s">
        <v>441</v>
      </c>
    </row>
    <row r="3726" spans="1:18" x14ac:dyDescent="0.25">
      <c r="A3726" s="28" t="str">
        <f t="shared" si="58"/>
        <v>00381153Carlisle Co School District4557 State Route 1377BardwellKY42023</v>
      </c>
      <c r="B3726" s="29" t="s">
        <v>8225</v>
      </c>
      <c r="C3726" t="s">
        <v>3215</v>
      </c>
      <c r="D3726" t="s">
        <v>7181</v>
      </c>
      <c r="E3726" t="s">
        <v>1736</v>
      </c>
      <c r="F3726" t="s">
        <v>460</v>
      </c>
      <c r="G3726" t="s">
        <v>461</v>
      </c>
      <c r="H3726" t="s">
        <v>54</v>
      </c>
      <c r="I3726" t="s">
        <v>462</v>
      </c>
      <c r="J3726" t="s">
        <v>1736</v>
      </c>
      <c r="K3726" t="s">
        <v>457</v>
      </c>
      <c r="L3726" t="s">
        <v>6828</v>
      </c>
      <c r="M3726" t="s">
        <v>3133</v>
      </c>
      <c r="N3726" t="s">
        <v>10</v>
      </c>
      <c r="O3726" t="s">
        <v>54</v>
      </c>
      <c r="P3726" t="s">
        <v>946</v>
      </c>
      <c r="Q3726" t="s">
        <v>2663</v>
      </c>
      <c r="R3726" t="s">
        <v>456</v>
      </c>
    </row>
    <row r="3727" spans="1:18" x14ac:dyDescent="0.25">
      <c r="A3727" s="28" t="str">
        <f t="shared" si="58"/>
        <v>00381115Silver Grove SchoolPo Box 444Silver GroveKY41085</v>
      </c>
      <c r="B3727" s="29" t="s">
        <v>8225</v>
      </c>
      <c r="C3727" t="s">
        <v>3215</v>
      </c>
      <c r="D3727" t="s">
        <v>7182</v>
      </c>
      <c r="E3727" t="s">
        <v>1736</v>
      </c>
      <c r="F3727" t="s">
        <v>5121</v>
      </c>
      <c r="G3727" t="s">
        <v>2656</v>
      </c>
      <c r="H3727" t="s">
        <v>54</v>
      </c>
      <c r="I3727" t="s">
        <v>2657</v>
      </c>
      <c r="J3727" t="s">
        <v>1736</v>
      </c>
      <c r="K3727" t="s">
        <v>2655</v>
      </c>
      <c r="L3727" t="s">
        <v>6828</v>
      </c>
      <c r="M3727" t="s">
        <v>3133</v>
      </c>
      <c r="N3727" t="s">
        <v>10</v>
      </c>
      <c r="O3727" t="s">
        <v>54</v>
      </c>
      <c r="P3727" t="s">
        <v>946</v>
      </c>
      <c r="Q3727" t="s">
        <v>2663</v>
      </c>
      <c r="R3727" t="s">
        <v>2654</v>
      </c>
    </row>
    <row r="3728" spans="1:18" x14ac:dyDescent="0.25">
      <c r="A3728" s="28" t="str">
        <f t="shared" si="58"/>
        <v>00381311Olive Hill Elementary SchoolPo Box 540Olive HillKY41164</v>
      </c>
      <c r="B3728" s="29" t="s">
        <v>8225</v>
      </c>
      <c r="C3728" t="s">
        <v>3215</v>
      </c>
      <c r="D3728" t="s">
        <v>7183</v>
      </c>
      <c r="E3728" t="s">
        <v>1736</v>
      </c>
      <c r="F3728" t="s">
        <v>4177</v>
      </c>
      <c r="G3728" t="s">
        <v>482</v>
      </c>
      <c r="H3728" t="s">
        <v>54</v>
      </c>
      <c r="I3728" t="s">
        <v>483</v>
      </c>
      <c r="J3728" t="s">
        <v>1736</v>
      </c>
      <c r="K3728" t="s">
        <v>481</v>
      </c>
      <c r="L3728" t="s">
        <v>6828</v>
      </c>
      <c r="M3728" t="s">
        <v>3133</v>
      </c>
      <c r="N3728" t="s">
        <v>10</v>
      </c>
      <c r="O3728" t="s">
        <v>54</v>
      </c>
      <c r="P3728" t="s">
        <v>946</v>
      </c>
      <c r="Q3728" t="s">
        <v>2663</v>
      </c>
      <c r="R3728" t="s">
        <v>480</v>
      </c>
    </row>
    <row r="3729" spans="1:18" x14ac:dyDescent="0.25">
      <c r="A3729" s="28" t="str">
        <f t="shared" si="58"/>
        <v>00381579Indian Hills Elementary School313 Blane DrHopkinsvilleKY42240</v>
      </c>
      <c r="B3729" s="29" t="s">
        <v>8225</v>
      </c>
      <c r="C3729" t="s">
        <v>3215</v>
      </c>
      <c r="D3729" t="s">
        <v>7184</v>
      </c>
      <c r="E3729" t="s">
        <v>1736</v>
      </c>
      <c r="F3729" t="s">
        <v>526</v>
      </c>
      <c r="G3729" t="s">
        <v>522</v>
      </c>
      <c r="H3729" t="s">
        <v>54</v>
      </c>
      <c r="I3729" t="s">
        <v>523</v>
      </c>
      <c r="J3729" t="s">
        <v>1736</v>
      </c>
      <c r="K3729" t="s">
        <v>525</v>
      </c>
      <c r="L3729" t="s">
        <v>6828</v>
      </c>
      <c r="M3729" t="s">
        <v>3133</v>
      </c>
      <c r="N3729" t="s">
        <v>10</v>
      </c>
      <c r="O3729" t="s">
        <v>54</v>
      </c>
      <c r="P3729" t="s">
        <v>946</v>
      </c>
      <c r="Q3729" t="s">
        <v>2663</v>
      </c>
      <c r="R3729" t="s">
        <v>524</v>
      </c>
    </row>
    <row r="3730" spans="1:18" x14ac:dyDescent="0.25">
      <c r="A3730" s="28" t="str">
        <f t="shared" si="58"/>
        <v>00382171Highland Elementary School2909 Highway 54OwensboroKY42303</v>
      </c>
      <c r="B3730" s="29" t="s">
        <v>8225</v>
      </c>
      <c r="C3730" t="s">
        <v>3215</v>
      </c>
      <c r="D3730" t="s">
        <v>7185</v>
      </c>
      <c r="E3730" t="s">
        <v>1736</v>
      </c>
      <c r="F3730" t="s">
        <v>674</v>
      </c>
      <c r="G3730" t="s">
        <v>658</v>
      </c>
      <c r="H3730" t="s">
        <v>54</v>
      </c>
      <c r="I3730" t="s">
        <v>663</v>
      </c>
      <c r="J3730" t="s">
        <v>1736</v>
      </c>
      <c r="K3730" t="s">
        <v>673</v>
      </c>
      <c r="L3730" t="s">
        <v>6828</v>
      </c>
      <c r="M3730" t="s">
        <v>3133</v>
      </c>
      <c r="N3730" t="s">
        <v>10</v>
      </c>
      <c r="O3730" t="s">
        <v>54</v>
      </c>
      <c r="P3730" t="s">
        <v>946</v>
      </c>
      <c r="Q3730" t="s">
        <v>2663</v>
      </c>
      <c r="R3730" t="s">
        <v>672</v>
      </c>
    </row>
    <row r="3731" spans="1:18" x14ac:dyDescent="0.25">
      <c r="A3731" s="28" t="str">
        <f t="shared" si="58"/>
        <v>00381347Tygart Creek Elementary School19743 W Us Highway 60Olive HillKY41164</v>
      </c>
      <c r="B3731" s="29" t="s">
        <v>8225</v>
      </c>
      <c r="C3731" t="s">
        <v>3215</v>
      </c>
      <c r="D3731" t="s">
        <v>7186</v>
      </c>
      <c r="E3731" t="s">
        <v>1736</v>
      </c>
      <c r="F3731" t="s">
        <v>494</v>
      </c>
      <c r="G3731" t="s">
        <v>482</v>
      </c>
      <c r="H3731" t="s">
        <v>54</v>
      </c>
      <c r="I3731" t="s">
        <v>483</v>
      </c>
      <c r="J3731" t="s">
        <v>1736</v>
      </c>
      <c r="K3731" t="s">
        <v>493</v>
      </c>
      <c r="L3731" t="s">
        <v>6828</v>
      </c>
      <c r="M3731" t="s">
        <v>3133</v>
      </c>
      <c r="N3731" t="s">
        <v>10</v>
      </c>
      <c r="O3731" t="s">
        <v>54</v>
      </c>
      <c r="P3731" t="s">
        <v>946</v>
      </c>
      <c r="Q3731" t="s">
        <v>2663</v>
      </c>
      <c r="R3731" t="s">
        <v>492</v>
      </c>
    </row>
    <row r="3732" spans="1:18" x14ac:dyDescent="0.25">
      <c r="A3732" s="28" t="str">
        <f t="shared" si="58"/>
        <v>00381347Tygart Creek Elementary School19743 W Us Highway 60Olive HillKY41164</v>
      </c>
      <c r="B3732" s="29" t="s">
        <v>8225</v>
      </c>
      <c r="C3732" t="s">
        <v>3215</v>
      </c>
      <c r="D3732" t="s">
        <v>7187</v>
      </c>
      <c r="E3732" t="s">
        <v>1736</v>
      </c>
      <c r="F3732" t="s">
        <v>494</v>
      </c>
      <c r="G3732" t="s">
        <v>482</v>
      </c>
      <c r="H3732" t="s">
        <v>54</v>
      </c>
      <c r="I3732" t="s">
        <v>483</v>
      </c>
      <c r="J3732" t="s">
        <v>1736</v>
      </c>
      <c r="K3732" t="s">
        <v>493</v>
      </c>
      <c r="L3732" t="s">
        <v>6828</v>
      </c>
      <c r="M3732" t="s">
        <v>3133</v>
      </c>
      <c r="N3732" t="s">
        <v>10</v>
      </c>
      <c r="O3732" t="s">
        <v>54</v>
      </c>
      <c r="P3732" t="s">
        <v>946</v>
      </c>
      <c r="Q3732" t="s">
        <v>2663</v>
      </c>
      <c r="R3732" t="s">
        <v>492</v>
      </c>
    </row>
    <row r="3733" spans="1:18" x14ac:dyDescent="0.25">
      <c r="A3733" s="28" t="str">
        <f t="shared" si="58"/>
        <v>00383137Picadome Elementary School1642 Harrodsburg RdLexingtonKY40504</v>
      </c>
      <c r="B3733" s="29" t="s">
        <v>8225</v>
      </c>
      <c r="C3733" t="s">
        <v>3215</v>
      </c>
      <c r="D3733" t="s">
        <v>7188</v>
      </c>
      <c r="E3733" t="s">
        <v>1736</v>
      </c>
      <c r="F3733" t="s">
        <v>855</v>
      </c>
      <c r="G3733" t="s">
        <v>776</v>
      </c>
      <c r="H3733" t="s">
        <v>54</v>
      </c>
      <c r="I3733" t="s">
        <v>799</v>
      </c>
      <c r="J3733" t="s">
        <v>1736</v>
      </c>
      <c r="K3733" t="s">
        <v>854</v>
      </c>
      <c r="L3733" t="s">
        <v>6828</v>
      </c>
      <c r="M3733" t="s">
        <v>3133</v>
      </c>
      <c r="N3733" t="s">
        <v>10</v>
      </c>
      <c r="O3733" t="s">
        <v>54</v>
      </c>
      <c r="P3733" t="s">
        <v>946</v>
      </c>
      <c r="Q3733" t="s">
        <v>2663</v>
      </c>
      <c r="R3733" t="s">
        <v>853</v>
      </c>
    </row>
    <row r="3734" spans="1:18" x14ac:dyDescent="0.25">
      <c r="A3734" s="28" t="str">
        <f t="shared" si="58"/>
        <v>00382286Whitesville ES9656 State Route 54WhitesvilleKY42378</v>
      </c>
      <c r="B3734" s="29" t="s">
        <v>8225</v>
      </c>
      <c r="C3734" t="s">
        <v>3215</v>
      </c>
      <c r="D3734" t="s">
        <v>7189</v>
      </c>
      <c r="E3734" t="s">
        <v>1736</v>
      </c>
      <c r="F3734" t="s">
        <v>692</v>
      </c>
      <c r="G3734" t="s">
        <v>693</v>
      </c>
      <c r="H3734" t="s">
        <v>54</v>
      </c>
      <c r="I3734" t="s">
        <v>694</v>
      </c>
      <c r="J3734" t="s">
        <v>1736</v>
      </c>
      <c r="K3734" t="s">
        <v>4196</v>
      </c>
      <c r="L3734" t="s">
        <v>6828</v>
      </c>
      <c r="M3734" t="s">
        <v>3133</v>
      </c>
      <c r="N3734" t="s">
        <v>10</v>
      </c>
      <c r="O3734" t="s">
        <v>54</v>
      </c>
      <c r="P3734" t="s">
        <v>946</v>
      </c>
      <c r="Q3734" t="s">
        <v>2663</v>
      </c>
      <c r="R3734" t="s">
        <v>691</v>
      </c>
    </row>
    <row r="3735" spans="1:18" x14ac:dyDescent="0.25">
      <c r="A3735" s="28" t="str">
        <f t="shared" si="58"/>
        <v>00381294Heritage Elementary School4863 S State Highway 1GraysonKY41143</v>
      </c>
      <c r="B3735" s="29" t="s">
        <v>8225</v>
      </c>
      <c r="C3735" t="s">
        <v>3215</v>
      </c>
      <c r="D3735" t="s">
        <v>7190</v>
      </c>
      <c r="E3735" t="s">
        <v>1736</v>
      </c>
      <c r="F3735" t="s">
        <v>479</v>
      </c>
      <c r="G3735" t="s">
        <v>475</v>
      </c>
      <c r="H3735" t="s">
        <v>54</v>
      </c>
      <c r="I3735" t="s">
        <v>476</v>
      </c>
      <c r="J3735" t="s">
        <v>1736</v>
      </c>
      <c r="K3735" t="s">
        <v>478</v>
      </c>
      <c r="L3735" t="s">
        <v>6828</v>
      </c>
      <c r="M3735" t="s">
        <v>3133</v>
      </c>
      <c r="N3735" t="s">
        <v>10</v>
      </c>
      <c r="O3735" t="s">
        <v>54</v>
      </c>
      <c r="P3735" t="s">
        <v>946</v>
      </c>
      <c r="Q3735" t="s">
        <v>2663</v>
      </c>
      <c r="R3735" t="s">
        <v>477</v>
      </c>
    </row>
    <row r="3736" spans="1:18" x14ac:dyDescent="0.25">
      <c r="A3736" s="28" t="str">
        <f t="shared" si="58"/>
        <v>00382432Sutton ES2060 Lewis LnOwensboroKY42301</v>
      </c>
      <c r="B3736" s="29" t="s">
        <v>8225</v>
      </c>
      <c r="C3736" t="s">
        <v>3215</v>
      </c>
      <c r="D3736" t="s">
        <v>7191</v>
      </c>
      <c r="E3736" t="s">
        <v>1736</v>
      </c>
      <c r="F3736" t="s">
        <v>2369</v>
      </c>
      <c r="G3736" t="s">
        <v>658</v>
      </c>
      <c r="H3736" t="s">
        <v>54</v>
      </c>
      <c r="I3736" t="s">
        <v>659</v>
      </c>
      <c r="J3736" t="s">
        <v>1736</v>
      </c>
      <c r="K3736" t="s">
        <v>4933</v>
      </c>
      <c r="L3736" t="s">
        <v>6828</v>
      </c>
      <c r="M3736" t="s">
        <v>3133</v>
      </c>
      <c r="N3736" t="s">
        <v>10</v>
      </c>
      <c r="O3736" t="s">
        <v>54</v>
      </c>
      <c r="P3736" t="s">
        <v>946</v>
      </c>
      <c r="Q3736" t="s">
        <v>2663</v>
      </c>
      <c r="R3736" t="s">
        <v>2368</v>
      </c>
    </row>
    <row r="3737" spans="1:18" x14ac:dyDescent="0.25">
      <c r="A3737" s="28" t="str">
        <f t="shared" si="58"/>
        <v>00381696Willis H Justice Elem School350 Mount Sterling RdWinchesterKY40391</v>
      </c>
      <c r="B3737" s="29" t="s">
        <v>8225</v>
      </c>
      <c r="C3737" t="s">
        <v>3215</v>
      </c>
      <c r="D3737" t="s">
        <v>7192</v>
      </c>
      <c r="E3737" t="s">
        <v>1736</v>
      </c>
      <c r="F3737" t="s">
        <v>559</v>
      </c>
      <c r="G3737" t="s">
        <v>550</v>
      </c>
      <c r="H3737" t="s">
        <v>54</v>
      </c>
      <c r="I3737" t="s">
        <v>551</v>
      </c>
      <c r="J3737" t="s">
        <v>1736</v>
      </c>
      <c r="K3737" t="s">
        <v>558</v>
      </c>
      <c r="L3737" t="s">
        <v>6828</v>
      </c>
      <c r="M3737" t="s">
        <v>3133</v>
      </c>
      <c r="N3737" t="s">
        <v>10</v>
      </c>
      <c r="O3737" t="s">
        <v>54</v>
      </c>
      <c r="P3737" t="s">
        <v>946</v>
      </c>
      <c r="Q3737" t="s">
        <v>2663</v>
      </c>
      <c r="R3737" t="s">
        <v>557</v>
      </c>
    </row>
    <row r="3738" spans="1:18" x14ac:dyDescent="0.25">
      <c r="A3738" s="28" t="str">
        <f t="shared" si="58"/>
        <v>00381622Pembroke Elementary School1600 Pembroke Oak Grove RdPembrokeKY42266</v>
      </c>
      <c r="B3738" s="29" t="s">
        <v>8225</v>
      </c>
      <c r="C3738" t="s">
        <v>3215</v>
      </c>
      <c r="D3738" t="s">
        <v>7193</v>
      </c>
      <c r="E3738" t="s">
        <v>1736</v>
      </c>
      <c r="F3738" t="s">
        <v>535</v>
      </c>
      <c r="G3738" t="s">
        <v>536</v>
      </c>
      <c r="H3738" t="s">
        <v>54</v>
      </c>
      <c r="I3738" t="s">
        <v>537</v>
      </c>
      <c r="J3738" t="s">
        <v>1736</v>
      </c>
      <c r="K3738" t="s">
        <v>534</v>
      </c>
      <c r="L3738" t="s">
        <v>6828</v>
      </c>
      <c r="M3738" t="s">
        <v>3133</v>
      </c>
      <c r="N3738" t="s">
        <v>10</v>
      </c>
      <c r="O3738" t="s">
        <v>54</v>
      </c>
      <c r="P3738" t="s">
        <v>946</v>
      </c>
      <c r="Q3738" t="s">
        <v>2663</v>
      </c>
      <c r="R3738" t="s">
        <v>533</v>
      </c>
    </row>
    <row r="3739" spans="1:18" x14ac:dyDescent="0.25">
      <c r="A3739" s="28" t="str">
        <f t="shared" si="58"/>
        <v>00383527Yates Elementary School695 E New Circle RdLexingtonKY40505</v>
      </c>
      <c r="B3739" s="29" t="s">
        <v>8225</v>
      </c>
      <c r="C3739" t="s">
        <v>3215</v>
      </c>
      <c r="D3739" t="s">
        <v>7194</v>
      </c>
      <c r="E3739" t="s">
        <v>1736</v>
      </c>
      <c r="F3739" t="s">
        <v>886</v>
      </c>
      <c r="G3739" t="s">
        <v>776</v>
      </c>
      <c r="H3739" t="s">
        <v>54</v>
      </c>
      <c r="I3739" t="s">
        <v>781</v>
      </c>
      <c r="J3739" t="s">
        <v>1736</v>
      </c>
      <c r="K3739" t="s">
        <v>885</v>
      </c>
      <c r="L3739" t="s">
        <v>6828</v>
      </c>
      <c r="M3739" t="s">
        <v>3133</v>
      </c>
      <c r="N3739" t="s">
        <v>10</v>
      </c>
      <c r="O3739" t="s">
        <v>54</v>
      </c>
      <c r="P3739" t="s">
        <v>946</v>
      </c>
      <c r="Q3739" t="s">
        <v>2663</v>
      </c>
      <c r="R3739" t="s">
        <v>884</v>
      </c>
    </row>
    <row r="3740" spans="1:18" x14ac:dyDescent="0.25">
      <c r="A3740" s="28" t="str">
        <f t="shared" si="58"/>
        <v>00383101James Lane Allen Elem School1901 Appomattox RdLexingtonKY40504</v>
      </c>
      <c r="B3740" s="29" t="s">
        <v>8225</v>
      </c>
      <c r="C3740" t="s">
        <v>3215</v>
      </c>
      <c r="D3740" t="s">
        <v>7195</v>
      </c>
      <c r="E3740" t="s">
        <v>1736</v>
      </c>
      <c r="F3740" t="s">
        <v>832</v>
      </c>
      <c r="G3740" t="s">
        <v>776</v>
      </c>
      <c r="H3740" t="s">
        <v>54</v>
      </c>
      <c r="I3740" t="s">
        <v>799</v>
      </c>
      <c r="J3740" t="s">
        <v>1736</v>
      </c>
      <c r="K3740" t="s">
        <v>831</v>
      </c>
      <c r="L3740" t="s">
        <v>6828</v>
      </c>
      <c r="M3740" t="s">
        <v>3133</v>
      </c>
      <c r="N3740" t="s">
        <v>10</v>
      </c>
      <c r="O3740" t="s">
        <v>54</v>
      </c>
      <c r="P3740" t="s">
        <v>946</v>
      </c>
      <c r="Q3740" t="s">
        <v>2663</v>
      </c>
      <c r="R3740" t="s">
        <v>830</v>
      </c>
    </row>
    <row r="3741" spans="1:18" x14ac:dyDescent="0.25">
      <c r="A3741" s="28" t="str">
        <f t="shared" si="58"/>
        <v>00384210Camp Dick Robinson Elem School279 N Camp Dick RdLancasterKY40444</v>
      </c>
      <c r="B3741" s="29" t="s">
        <v>8225</v>
      </c>
      <c r="C3741" t="s">
        <v>3215</v>
      </c>
      <c r="D3741" t="s">
        <v>7196</v>
      </c>
      <c r="E3741" t="s">
        <v>1736</v>
      </c>
      <c r="F3741" t="s">
        <v>1019</v>
      </c>
      <c r="G3741" t="s">
        <v>1020</v>
      </c>
      <c r="H3741" t="s">
        <v>54</v>
      </c>
      <c r="I3741" t="s">
        <v>1021</v>
      </c>
      <c r="J3741" t="s">
        <v>1736</v>
      </c>
      <c r="K3741" t="s">
        <v>1018</v>
      </c>
      <c r="L3741" t="s">
        <v>6828</v>
      </c>
      <c r="M3741" t="s">
        <v>3133</v>
      </c>
      <c r="N3741" t="s">
        <v>10</v>
      </c>
      <c r="O3741" t="s">
        <v>54</v>
      </c>
      <c r="P3741" t="s">
        <v>946</v>
      </c>
      <c r="Q3741" t="s">
        <v>2663</v>
      </c>
      <c r="R3741" t="s">
        <v>1017</v>
      </c>
    </row>
    <row r="3742" spans="1:18" x14ac:dyDescent="0.25">
      <c r="A3742" s="28" t="str">
        <f t="shared" si="58"/>
        <v>00384210Camp Dick Robinson Elem School279 N Camp Dick RdLancasterKY40444</v>
      </c>
      <c r="B3742" s="29" t="s">
        <v>8225</v>
      </c>
      <c r="C3742" t="s">
        <v>3215</v>
      </c>
      <c r="D3742" t="s">
        <v>7197</v>
      </c>
      <c r="E3742" t="s">
        <v>1736</v>
      </c>
      <c r="F3742" t="s">
        <v>1019</v>
      </c>
      <c r="G3742" t="s">
        <v>1020</v>
      </c>
      <c r="H3742" t="s">
        <v>54</v>
      </c>
      <c r="I3742" t="s">
        <v>1021</v>
      </c>
      <c r="J3742" t="s">
        <v>1736</v>
      </c>
      <c r="K3742" t="s">
        <v>1018</v>
      </c>
      <c r="L3742" t="s">
        <v>6828</v>
      </c>
      <c r="M3742" t="s">
        <v>3133</v>
      </c>
      <c r="N3742" t="s">
        <v>10</v>
      </c>
      <c r="O3742" t="s">
        <v>54</v>
      </c>
      <c r="P3742" t="s">
        <v>946</v>
      </c>
      <c r="Q3742" t="s">
        <v>2663</v>
      </c>
      <c r="R3742" t="s">
        <v>1017</v>
      </c>
    </row>
    <row r="3743" spans="1:18" x14ac:dyDescent="0.25">
      <c r="A3743" s="28" t="str">
        <f t="shared" si="58"/>
        <v>00381335Star Elementary School8249 E Us Highway 60RushKY41168</v>
      </c>
      <c r="B3743" s="29" t="s">
        <v>8225</v>
      </c>
      <c r="C3743" t="s">
        <v>3215</v>
      </c>
      <c r="D3743" t="s">
        <v>7198</v>
      </c>
      <c r="E3743" t="s">
        <v>1736</v>
      </c>
      <c r="F3743" t="s">
        <v>489</v>
      </c>
      <c r="G3743" t="s">
        <v>490</v>
      </c>
      <c r="H3743" t="s">
        <v>54</v>
      </c>
      <c r="I3743" t="s">
        <v>491</v>
      </c>
      <c r="J3743" t="s">
        <v>1736</v>
      </c>
      <c r="K3743" t="s">
        <v>488</v>
      </c>
      <c r="L3743" t="s">
        <v>6828</v>
      </c>
      <c r="M3743" t="s">
        <v>3133</v>
      </c>
      <c r="N3743" t="s">
        <v>10</v>
      </c>
      <c r="O3743" t="s">
        <v>54</v>
      </c>
      <c r="P3743" t="s">
        <v>946</v>
      </c>
      <c r="Q3743" t="s">
        <v>2663</v>
      </c>
      <c r="R3743" t="s">
        <v>487</v>
      </c>
    </row>
    <row r="3744" spans="1:18" x14ac:dyDescent="0.25">
      <c r="A3744" s="28" t="str">
        <f t="shared" si="58"/>
        <v>00381672Strode Station Elem School1750 Martin Luther King Jr DrWinchesterKY40391</v>
      </c>
      <c r="B3744" s="29" t="s">
        <v>8225</v>
      </c>
      <c r="C3744" t="s">
        <v>3215</v>
      </c>
      <c r="D3744" t="s">
        <v>7199</v>
      </c>
      <c r="E3744" t="s">
        <v>1736</v>
      </c>
      <c r="F3744" t="s">
        <v>556</v>
      </c>
      <c r="G3744" t="s">
        <v>550</v>
      </c>
      <c r="H3744" t="s">
        <v>54</v>
      </c>
      <c r="I3744" t="s">
        <v>551</v>
      </c>
      <c r="J3744" t="s">
        <v>1736</v>
      </c>
      <c r="K3744" t="s">
        <v>555</v>
      </c>
      <c r="L3744" t="s">
        <v>6828</v>
      </c>
      <c r="M3744" t="s">
        <v>3133</v>
      </c>
      <c r="N3744" t="s">
        <v>10</v>
      </c>
      <c r="O3744" t="s">
        <v>54</v>
      </c>
      <c r="P3744" t="s">
        <v>946</v>
      </c>
      <c r="Q3744" t="s">
        <v>2663</v>
      </c>
      <c r="R3744" t="s">
        <v>554</v>
      </c>
    </row>
    <row r="3745" spans="1:18" x14ac:dyDescent="0.25">
      <c r="A3745" s="28" t="str">
        <f t="shared" si="58"/>
        <v>00382303Mary Lee Cravens ES2741 Cravens AveOwensboroKY42301</v>
      </c>
      <c r="B3745" s="29" t="s">
        <v>8225</v>
      </c>
      <c r="C3745" t="s">
        <v>3215</v>
      </c>
      <c r="D3745" t="s">
        <v>7200</v>
      </c>
      <c r="E3745" t="s">
        <v>1736</v>
      </c>
      <c r="F3745" t="s">
        <v>2365</v>
      </c>
      <c r="G3745" t="s">
        <v>658</v>
      </c>
      <c r="H3745" t="s">
        <v>54</v>
      </c>
      <c r="I3745" t="s">
        <v>659</v>
      </c>
      <c r="J3745" t="s">
        <v>1736</v>
      </c>
      <c r="K3745" t="s">
        <v>4925</v>
      </c>
      <c r="L3745" t="s">
        <v>6828</v>
      </c>
      <c r="M3745" t="s">
        <v>3133</v>
      </c>
      <c r="N3745" t="s">
        <v>10</v>
      </c>
      <c r="O3745" t="s">
        <v>54</v>
      </c>
      <c r="P3745" t="s">
        <v>946</v>
      </c>
      <c r="Q3745" t="s">
        <v>2663</v>
      </c>
      <c r="R3745" t="s">
        <v>2364</v>
      </c>
    </row>
    <row r="3746" spans="1:18" x14ac:dyDescent="0.25">
      <c r="A3746" s="28" t="str">
        <f t="shared" si="58"/>
        <v>00386854Hite Elementary School12408 Old Shelbyville RdLouisvilleKY40243</v>
      </c>
      <c r="B3746" s="29" t="s">
        <v>8225</v>
      </c>
      <c r="C3746" t="s">
        <v>3215</v>
      </c>
      <c r="D3746" t="s">
        <v>7201</v>
      </c>
      <c r="E3746" t="s">
        <v>1736</v>
      </c>
      <c r="F3746" t="s">
        <v>1504</v>
      </c>
      <c r="G3746" t="s">
        <v>382</v>
      </c>
      <c r="H3746" t="s">
        <v>54</v>
      </c>
      <c r="I3746" t="s">
        <v>1505</v>
      </c>
      <c r="J3746" t="s">
        <v>1736</v>
      </c>
      <c r="K3746" t="s">
        <v>1503</v>
      </c>
      <c r="L3746" t="s">
        <v>6828</v>
      </c>
      <c r="M3746" t="s">
        <v>3133</v>
      </c>
      <c r="N3746" t="s">
        <v>10</v>
      </c>
      <c r="O3746" t="s">
        <v>54</v>
      </c>
      <c r="P3746" t="s">
        <v>946</v>
      </c>
      <c r="Q3746" t="s">
        <v>2663</v>
      </c>
      <c r="R3746" t="s">
        <v>1502</v>
      </c>
    </row>
    <row r="3747" spans="1:18" x14ac:dyDescent="0.25">
      <c r="A3747" s="28" t="str">
        <f t="shared" si="58"/>
        <v>00382315Estes ES1675 Leitchfield RdOwensboroKY42303</v>
      </c>
      <c r="B3747" s="29" t="s">
        <v>8225</v>
      </c>
      <c r="C3747" t="s">
        <v>3215</v>
      </c>
      <c r="D3747" t="s">
        <v>7202</v>
      </c>
      <c r="E3747" t="s">
        <v>1736</v>
      </c>
      <c r="F3747" t="s">
        <v>2361</v>
      </c>
      <c r="G3747" t="s">
        <v>658</v>
      </c>
      <c r="H3747" t="s">
        <v>54</v>
      </c>
      <c r="I3747" t="s">
        <v>663</v>
      </c>
      <c r="J3747" t="s">
        <v>1736</v>
      </c>
      <c r="K3747" t="s">
        <v>4940</v>
      </c>
      <c r="L3747" t="s">
        <v>6828</v>
      </c>
      <c r="M3747" t="s">
        <v>3133</v>
      </c>
      <c r="N3747" t="s">
        <v>10</v>
      </c>
      <c r="O3747" t="s">
        <v>54</v>
      </c>
      <c r="P3747" t="s">
        <v>946</v>
      </c>
      <c r="Q3747" t="s">
        <v>2663</v>
      </c>
      <c r="R3747" t="s">
        <v>2360</v>
      </c>
    </row>
    <row r="3748" spans="1:18" x14ac:dyDescent="0.25">
      <c r="A3748" s="28" t="str">
        <f t="shared" si="58"/>
        <v>00382949Elliott Co Primary School155 Lakeside School RdSandy HookKY41171</v>
      </c>
      <c r="B3748" s="29" t="s">
        <v>8225</v>
      </c>
      <c r="C3748" t="s">
        <v>3215</v>
      </c>
      <c r="D3748" t="s">
        <v>7203</v>
      </c>
      <c r="E3748" t="s">
        <v>1736</v>
      </c>
      <c r="F3748" t="s">
        <v>736</v>
      </c>
      <c r="G3748" t="s">
        <v>737</v>
      </c>
      <c r="H3748" t="s">
        <v>54</v>
      </c>
      <c r="I3748" t="s">
        <v>738</v>
      </c>
      <c r="J3748" t="s">
        <v>1736</v>
      </c>
      <c r="K3748" t="s">
        <v>4214</v>
      </c>
      <c r="L3748" t="s">
        <v>6828</v>
      </c>
      <c r="M3748" t="s">
        <v>3133</v>
      </c>
      <c r="N3748" t="s">
        <v>10</v>
      </c>
      <c r="O3748" t="s">
        <v>54</v>
      </c>
      <c r="P3748" t="s">
        <v>946</v>
      </c>
      <c r="Q3748" t="s">
        <v>2663</v>
      </c>
      <c r="R3748" t="s">
        <v>735</v>
      </c>
    </row>
    <row r="3749" spans="1:18" x14ac:dyDescent="0.25">
      <c r="A3749" s="28" t="str">
        <f t="shared" si="58"/>
        <v>00383046Fayette Co Public Schools1126 Russell Cave RdLexingtonKY40505</v>
      </c>
      <c r="B3749" s="29" t="s">
        <v>8225</v>
      </c>
      <c r="C3749" t="s">
        <v>3215</v>
      </c>
      <c r="D3749" t="s">
        <v>7204</v>
      </c>
      <c r="E3749" t="s">
        <v>1736</v>
      </c>
      <c r="F3749" t="s">
        <v>5304</v>
      </c>
      <c r="G3749" t="s">
        <v>776</v>
      </c>
      <c r="H3749" t="s">
        <v>54</v>
      </c>
      <c r="I3749" t="s">
        <v>781</v>
      </c>
      <c r="J3749" t="s">
        <v>1736</v>
      </c>
      <c r="K3749" t="s">
        <v>773</v>
      </c>
      <c r="L3749" t="s">
        <v>6828</v>
      </c>
      <c r="M3749" t="s">
        <v>3133</v>
      </c>
      <c r="N3749" t="s">
        <v>10</v>
      </c>
      <c r="O3749" t="s">
        <v>54</v>
      </c>
      <c r="P3749" t="s">
        <v>946</v>
      </c>
      <c r="Q3749" t="s">
        <v>2663</v>
      </c>
      <c r="R3749" t="s">
        <v>772</v>
      </c>
    </row>
    <row r="3750" spans="1:18" x14ac:dyDescent="0.25">
      <c r="A3750" s="28" t="str">
        <f t="shared" si="58"/>
        <v>00382212Sorgho Elementary School5390 Highway 56OwensboroKY42303</v>
      </c>
      <c r="B3750" s="29" t="s">
        <v>8225</v>
      </c>
      <c r="C3750" t="s">
        <v>3215</v>
      </c>
      <c r="D3750" t="s">
        <v>7205</v>
      </c>
      <c r="E3750" t="s">
        <v>1736</v>
      </c>
      <c r="F3750" t="s">
        <v>680</v>
      </c>
      <c r="G3750" t="s">
        <v>658</v>
      </c>
      <c r="H3750" t="s">
        <v>54</v>
      </c>
      <c r="I3750" t="s">
        <v>663</v>
      </c>
      <c r="J3750" t="s">
        <v>1736</v>
      </c>
      <c r="K3750" t="s">
        <v>679</v>
      </c>
      <c r="L3750" t="s">
        <v>6828</v>
      </c>
      <c r="M3750" t="s">
        <v>3133</v>
      </c>
      <c r="N3750" t="s">
        <v>10</v>
      </c>
      <c r="O3750" t="s">
        <v>54</v>
      </c>
      <c r="P3750" t="s">
        <v>946</v>
      </c>
      <c r="Q3750" t="s">
        <v>2663</v>
      </c>
      <c r="R3750" t="s">
        <v>678</v>
      </c>
    </row>
    <row r="3751" spans="1:18" x14ac:dyDescent="0.25">
      <c r="A3751" s="28" t="str">
        <f t="shared" si="58"/>
        <v>00382212Sorgho Elementary School5390 Highway 56OwensboroKY42301</v>
      </c>
      <c r="B3751" s="29" t="s">
        <v>8225</v>
      </c>
      <c r="C3751" t="s">
        <v>3215</v>
      </c>
      <c r="D3751" t="s">
        <v>7206</v>
      </c>
      <c r="E3751" t="s">
        <v>1736</v>
      </c>
      <c r="F3751" t="s">
        <v>680</v>
      </c>
      <c r="G3751" t="s">
        <v>658</v>
      </c>
      <c r="H3751" t="s">
        <v>54</v>
      </c>
      <c r="I3751" t="s">
        <v>659</v>
      </c>
      <c r="J3751" t="s">
        <v>1736</v>
      </c>
      <c r="K3751" t="s">
        <v>679</v>
      </c>
      <c r="L3751" t="s">
        <v>6828</v>
      </c>
      <c r="M3751" t="s">
        <v>3133</v>
      </c>
      <c r="N3751" t="s">
        <v>10</v>
      </c>
      <c r="O3751" t="s">
        <v>54</v>
      </c>
      <c r="P3751" t="s">
        <v>946</v>
      </c>
      <c r="Q3751" t="s">
        <v>2663</v>
      </c>
      <c r="R3751" t="s">
        <v>678</v>
      </c>
    </row>
    <row r="3752" spans="1:18" x14ac:dyDescent="0.25">
      <c r="A3752" s="28" t="str">
        <f t="shared" si="58"/>
        <v>00383230B T Washington ES707 Howard StLexingtonKY40508</v>
      </c>
      <c r="B3752" s="29" t="s">
        <v>8225</v>
      </c>
      <c r="C3752" t="s">
        <v>3215</v>
      </c>
      <c r="D3752" t="s">
        <v>7207</v>
      </c>
      <c r="E3752" t="s">
        <v>1736</v>
      </c>
      <c r="F3752" t="s">
        <v>791</v>
      </c>
      <c r="G3752" t="s">
        <v>776</v>
      </c>
      <c r="H3752" t="s">
        <v>54</v>
      </c>
      <c r="I3752" t="s">
        <v>792</v>
      </c>
      <c r="J3752" t="s">
        <v>1736</v>
      </c>
      <c r="K3752" t="s">
        <v>4242</v>
      </c>
      <c r="L3752" t="s">
        <v>6828</v>
      </c>
      <c r="M3752" t="s">
        <v>3133</v>
      </c>
      <c r="N3752" t="s">
        <v>10</v>
      </c>
      <c r="O3752" t="s">
        <v>54</v>
      </c>
      <c r="P3752" t="s">
        <v>946</v>
      </c>
      <c r="Q3752" t="s">
        <v>2663</v>
      </c>
      <c r="R3752" t="s">
        <v>790</v>
      </c>
    </row>
    <row r="3753" spans="1:18" x14ac:dyDescent="0.25">
      <c r="A3753" s="28" t="str">
        <f t="shared" si="58"/>
        <v>00382274West Louisville ES8400 State Route 56OwensboroKY42301</v>
      </c>
      <c r="B3753" s="29" t="s">
        <v>8225</v>
      </c>
      <c r="C3753" t="s">
        <v>3215</v>
      </c>
      <c r="D3753" t="s">
        <v>7208</v>
      </c>
      <c r="E3753" t="s">
        <v>1736</v>
      </c>
      <c r="F3753" t="s">
        <v>690</v>
      </c>
      <c r="G3753" t="s">
        <v>658</v>
      </c>
      <c r="H3753" t="s">
        <v>54</v>
      </c>
      <c r="I3753" t="s">
        <v>659</v>
      </c>
      <c r="J3753" t="s">
        <v>1736</v>
      </c>
      <c r="K3753" t="s">
        <v>4197</v>
      </c>
      <c r="L3753" t="s">
        <v>6828</v>
      </c>
      <c r="M3753" t="s">
        <v>3133</v>
      </c>
      <c r="N3753" t="s">
        <v>10</v>
      </c>
      <c r="O3753" t="s">
        <v>54</v>
      </c>
      <c r="P3753" t="s">
        <v>946</v>
      </c>
      <c r="Q3753" t="s">
        <v>2663</v>
      </c>
      <c r="R3753" t="s">
        <v>689</v>
      </c>
    </row>
    <row r="3754" spans="1:18" x14ac:dyDescent="0.25">
      <c r="A3754" s="28" t="str">
        <f t="shared" si="58"/>
        <v>00382274West Louisville ES8400 State Route 56OwensboroKY42301</v>
      </c>
      <c r="B3754" s="29" t="s">
        <v>8225</v>
      </c>
      <c r="C3754" t="s">
        <v>3215</v>
      </c>
      <c r="D3754" t="s">
        <v>7209</v>
      </c>
      <c r="E3754" t="s">
        <v>1736</v>
      </c>
      <c r="F3754" t="s">
        <v>690</v>
      </c>
      <c r="G3754" t="s">
        <v>658</v>
      </c>
      <c r="H3754" t="s">
        <v>54</v>
      </c>
      <c r="I3754" t="s">
        <v>659</v>
      </c>
      <c r="J3754" t="s">
        <v>1736</v>
      </c>
      <c r="K3754" t="s">
        <v>4197</v>
      </c>
      <c r="L3754" t="s">
        <v>6828</v>
      </c>
      <c r="M3754" t="s">
        <v>3133</v>
      </c>
      <c r="N3754" t="s">
        <v>10</v>
      </c>
      <c r="O3754" t="s">
        <v>54</v>
      </c>
      <c r="P3754" t="s">
        <v>946</v>
      </c>
      <c r="Q3754" t="s">
        <v>2663</v>
      </c>
      <c r="R3754" t="s">
        <v>689</v>
      </c>
    </row>
    <row r="3755" spans="1:18" x14ac:dyDescent="0.25">
      <c r="A3755" s="28" t="str">
        <f t="shared" si="58"/>
        <v>00382262Southern Oaks Elementary Sch7525 Us Highway 431UticaKY42376</v>
      </c>
      <c r="B3755" s="29" t="s">
        <v>8225</v>
      </c>
      <c r="C3755" t="s">
        <v>3215</v>
      </c>
      <c r="D3755" t="s">
        <v>7210</v>
      </c>
      <c r="E3755" t="s">
        <v>1736</v>
      </c>
      <c r="F3755" t="s">
        <v>683</v>
      </c>
      <c r="G3755" t="s">
        <v>684</v>
      </c>
      <c r="H3755" t="s">
        <v>54</v>
      </c>
      <c r="I3755" t="s">
        <v>685</v>
      </c>
      <c r="J3755" t="s">
        <v>1736</v>
      </c>
      <c r="K3755" t="s">
        <v>682</v>
      </c>
      <c r="L3755" t="s">
        <v>6828</v>
      </c>
      <c r="M3755" t="s">
        <v>3133</v>
      </c>
      <c r="N3755" t="s">
        <v>10</v>
      </c>
      <c r="O3755" t="s">
        <v>54</v>
      </c>
      <c r="P3755" t="s">
        <v>946</v>
      </c>
      <c r="Q3755" t="s">
        <v>2663</v>
      </c>
      <c r="R3755" t="s">
        <v>681</v>
      </c>
    </row>
    <row r="3756" spans="1:18" x14ac:dyDescent="0.25">
      <c r="A3756" s="28" t="str">
        <f t="shared" si="58"/>
        <v>00383242Cassidy Elementary School1125 Tates Creek RdLexingtonKY40502</v>
      </c>
      <c r="B3756" s="29" t="s">
        <v>8225</v>
      </c>
      <c r="C3756" t="s">
        <v>3215</v>
      </c>
      <c r="D3756" t="s">
        <v>7211</v>
      </c>
      <c r="E3756" t="s">
        <v>1736</v>
      </c>
      <c r="F3756" t="s">
        <v>802</v>
      </c>
      <c r="G3756" t="s">
        <v>776</v>
      </c>
      <c r="H3756" t="s">
        <v>54</v>
      </c>
      <c r="I3756" t="s">
        <v>785</v>
      </c>
      <c r="J3756" t="s">
        <v>1736</v>
      </c>
      <c r="K3756" t="s">
        <v>801</v>
      </c>
      <c r="L3756" t="s">
        <v>6828</v>
      </c>
      <c r="M3756" t="s">
        <v>3133</v>
      </c>
      <c r="N3756" t="s">
        <v>10</v>
      </c>
      <c r="O3756" t="s">
        <v>54</v>
      </c>
      <c r="P3756" t="s">
        <v>946</v>
      </c>
      <c r="Q3756" t="s">
        <v>2663</v>
      </c>
      <c r="R3756" t="s">
        <v>800</v>
      </c>
    </row>
    <row r="3757" spans="1:18" x14ac:dyDescent="0.25">
      <c r="A3757" s="28" t="str">
        <f t="shared" si="58"/>
        <v>00382406Newton Parrish ES510 W Byers AveOwensboroKY42303</v>
      </c>
      <c r="B3757" s="29" t="s">
        <v>8225</v>
      </c>
      <c r="C3757" t="s">
        <v>3215</v>
      </c>
      <c r="D3757" t="s">
        <v>7212</v>
      </c>
      <c r="E3757" t="s">
        <v>1736</v>
      </c>
      <c r="F3757" t="s">
        <v>2367</v>
      </c>
      <c r="G3757" t="s">
        <v>658</v>
      </c>
      <c r="H3757" t="s">
        <v>54</v>
      </c>
      <c r="I3757" t="s">
        <v>663</v>
      </c>
      <c r="J3757" t="s">
        <v>1736</v>
      </c>
      <c r="K3757" t="s">
        <v>4943</v>
      </c>
      <c r="L3757" t="s">
        <v>6828</v>
      </c>
      <c r="M3757" t="s">
        <v>3133</v>
      </c>
      <c r="N3757" t="s">
        <v>10</v>
      </c>
      <c r="O3757" t="s">
        <v>54</v>
      </c>
      <c r="P3757" t="s">
        <v>946</v>
      </c>
      <c r="Q3757" t="s">
        <v>2663</v>
      </c>
      <c r="R3757" t="s">
        <v>2366</v>
      </c>
    </row>
    <row r="3758" spans="1:18" x14ac:dyDescent="0.25">
      <c r="A3758" s="28" t="str">
        <f t="shared" si="58"/>
        <v>00382248Tamarack Elementary School1733 Tamarack RdOwensboroKY42301</v>
      </c>
      <c r="B3758" s="29" t="s">
        <v>8225</v>
      </c>
      <c r="C3758" t="s">
        <v>3215</v>
      </c>
      <c r="D3758" t="s">
        <v>7213</v>
      </c>
      <c r="E3758" t="s">
        <v>1736</v>
      </c>
      <c r="F3758" t="s">
        <v>688</v>
      </c>
      <c r="G3758" t="s">
        <v>658</v>
      </c>
      <c r="H3758" t="s">
        <v>54</v>
      </c>
      <c r="I3758" t="s">
        <v>659</v>
      </c>
      <c r="J3758" t="s">
        <v>1736</v>
      </c>
      <c r="K3758" t="s">
        <v>687</v>
      </c>
      <c r="L3758" t="s">
        <v>6828</v>
      </c>
      <c r="M3758" t="s">
        <v>3133</v>
      </c>
      <c r="N3758" t="s">
        <v>10</v>
      </c>
      <c r="O3758" t="s">
        <v>54</v>
      </c>
      <c r="P3758" t="s">
        <v>946</v>
      </c>
      <c r="Q3758" t="s">
        <v>2663</v>
      </c>
      <c r="R3758" t="s">
        <v>686</v>
      </c>
    </row>
    <row r="3759" spans="1:18" x14ac:dyDescent="0.25">
      <c r="A3759" s="28" t="str">
        <f t="shared" si="58"/>
        <v>00382327Foust ES601 Foust AveOwensboroKY42301</v>
      </c>
      <c r="B3759" s="29" t="s">
        <v>8225</v>
      </c>
      <c r="C3759" t="s">
        <v>3215</v>
      </c>
      <c r="D3759" t="s">
        <v>7214</v>
      </c>
      <c r="E3759" t="s">
        <v>1736</v>
      </c>
      <c r="F3759" t="s">
        <v>2363</v>
      </c>
      <c r="G3759" t="s">
        <v>658</v>
      </c>
      <c r="H3759" t="s">
        <v>54</v>
      </c>
      <c r="I3759" t="s">
        <v>659</v>
      </c>
      <c r="J3759" t="s">
        <v>1736</v>
      </c>
      <c r="K3759" t="s">
        <v>4929</v>
      </c>
      <c r="L3759" t="s">
        <v>6828</v>
      </c>
      <c r="M3759" t="s">
        <v>3133</v>
      </c>
      <c r="N3759" t="s">
        <v>10</v>
      </c>
      <c r="O3759" t="s">
        <v>54</v>
      </c>
      <c r="P3759" t="s">
        <v>946</v>
      </c>
      <c r="Q3759" t="s">
        <v>2663</v>
      </c>
      <c r="R3759" t="s">
        <v>2362</v>
      </c>
    </row>
    <row r="3760" spans="1:18" x14ac:dyDescent="0.25">
      <c r="A3760" s="28" t="str">
        <f t="shared" si="58"/>
        <v>00383072Cardinal Valley Elem School218 Mandalay RdLexingtonKY40504</v>
      </c>
      <c r="B3760" s="29" t="s">
        <v>8225</v>
      </c>
      <c r="C3760" t="s">
        <v>3215</v>
      </c>
      <c r="D3760" t="s">
        <v>7215</v>
      </c>
      <c r="E3760" t="s">
        <v>1736</v>
      </c>
      <c r="F3760" t="s">
        <v>798</v>
      </c>
      <c r="G3760" t="s">
        <v>776</v>
      </c>
      <c r="H3760" t="s">
        <v>54</v>
      </c>
      <c r="I3760" t="s">
        <v>799</v>
      </c>
      <c r="J3760" t="s">
        <v>1736</v>
      </c>
      <c r="K3760" t="s">
        <v>797</v>
      </c>
      <c r="L3760" t="s">
        <v>6828</v>
      </c>
      <c r="M3760" t="s">
        <v>3133</v>
      </c>
      <c r="N3760" t="s">
        <v>10</v>
      </c>
      <c r="O3760" t="s">
        <v>54</v>
      </c>
      <c r="P3760" t="s">
        <v>946</v>
      </c>
      <c r="Q3760" t="s">
        <v>2663</v>
      </c>
      <c r="R3760" t="s">
        <v>796</v>
      </c>
    </row>
    <row r="3761" spans="1:18" x14ac:dyDescent="0.25">
      <c r="A3761" s="28" t="str">
        <f t="shared" si="58"/>
        <v>00382183Deer Park Elementary School4959 New Hartford RdOwensboroKY42303</v>
      </c>
      <c r="B3761" s="29" t="s">
        <v>8225</v>
      </c>
      <c r="C3761" t="s">
        <v>3215</v>
      </c>
      <c r="D3761" t="s">
        <v>7216</v>
      </c>
      <c r="E3761" t="s">
        <v>1736</v>
      </c>
      <c r="F3761" t="s">
        <v>666</v>
      </c>
      <c r="G3761" t="s">
        <v>658</v>
      </c>
      <c r="H3761" t="s">
        <v>54</v>
      </c>
      <c r="I3761" t="s">
        <v>663</v>
      </c>
      <c r="J3761" t="s">
        <v>1736</v>
      </c>
      <c r="K3761" t="s">
        <v>665</v>
      </c>
      <c r="L3761" t="s">
        <v>6828</v>
      </c>
      <c r="M3761" t="s">
        <v>3133</v>
      </c>
      <c r="N3761" t="s">
        <v>10</v>
      </c>
      <c r="O3761" t="s">
        <v>54</v>
      </c>
      <c r="P3761" t="s">
        <v>946</v>
      </c>
      <c r="Q3761" t="s">
        <v>2663</v>
      </c>
      <c r="R3761" t="s">
        <v>664</v>
      </c>
    </row>
    <row r="3762" spans="1:18" x14ac:dyDescent="0.25">
      <c r="A3762" s="28" t="str">
        <f t="shared" si="58"/>
        <v>00383436Dixie Magnet Elementary School1940 Eastland PkwyLexingtonKY40505</v>
      </c>
      <c r="B3762" s="29" t="s">
        <v>8225</v>
      </c>
      <c r="C3762" t="s">
        <v>3215</v>
      </c>
      <c r="D3762" t="s">
        <v>7217</v>
      </c>
      <c r="E3762" t="s">
        <v>1736</v>
      </c>
      <c r="F3762" t="s">
        <v>816</v>
      </c>
      <c r="G3762" t="s">
        <v>776</v>
      </c>
      <c r="H3762" t="s">
        <v>54</v>
      </c>
      <c r="I3762" t="s">
        <v>781</v>
      </c>
      <c r="J3762" t="s">
        <v>1736</v>
      </c>
      <c r="K3762" t="s">
        <v>815</v>
      </c>
      <c r="L3762" t="s">
        <v>6828</v>
      </c>
      <c r="M3762" t="s">
        <v>3133</v>
      </c>
      <c r="N3762" t="s">
        <v>10</v>
      </c>
      <c r="O3762" t="s">
        <v>54</v>
      </c>
      <c r="P3762" t="s">
        <v>946</v>
      </c>
      <c r="Q3762" t="s">
        <v>2663</v>
      </c>
      <c r="R3762" t="s">
        <v>814</v>
      </c>
    </row>
    <row r="3763" spans="1:18" x14ac:dyDescent="0.25">
      <c r="A3763" s="28" t="str">
        <f t="shared" si="58"/>
        <v>00383022South Irvine Early Lrng Ctr1000 S Irvine RdIrvineKY40336</v>
      </c>
      <c r="B3763" s="29" t="s">
        <v>8225</v>
      </c>
      <c r="C3763" t="s">
        <v>3215</v>
      </c>
      <c r="D3763" t="s">
        <v>7218</v>
      </c>
      <c r="E3763" t="s">
        <v>1736</v>
      </c>
      <c r="F3763" t="s">
        <v>765</v>
      </c>
      <c r="G3763" t="s">
        <v>766</v>
      </c>
      <c r="H3763" t="s">
        <v>54</v>
      </c>
      <c r="I3763" t="s">
        <v>767</v>
      </c>
      <c r="J3763" t="s">
        <v>1736</v>
      </c>
      <c r="K3763" t="s">
        <v>4237</v>
      </c>
      <c r="L3763" t="s">
        <v>6828</v>
      </c>
      <c r="M3763" t="s">
        <v>3133</v>
      </c>
      <c r="N3763" t="s">
        <v>10</v>
      </c>
      <c r="O3763" t="s">
        <v>54</v>
      </c>
      <c r="P3763" t="s">
        <v>946</v>
      </c>
      <c r="Q3763" t="s">
        <v>2663</v>
      </c>
      <c r="R3763" t="s">
        <v>764</v>
      </c>
    </row>
    <row r="3764" spans="1:18" x14ac:dyDescent="0.25">
      <c r="A3764" s="28" t="str">
        <f t="shared" si="58"/>
        <v>00382195East View Elementary School6104 State Route 405OwensboroKY42303</v>
      </c>
      <c r="B3764" s="29" t="s">
        <v>8225</v>
      </c>
      <c r="C3764" t="s">
        <v>3215</v>
      </c>
      <c r="D3764" t="s">
        <v>7219</v>
      </c>
      <c r="E3764" t="s">
        <v>1736</v>
      </c>
      <c r="F3764" t="s">
        <v>669</v>
      </c>
      <c r="G3764" t="s">
        <v>658</v>
      </c>
      <c r="H3764" t="s">
        <v>54</v>
      </c>
      <c r="I3764" t="s">
        <v>663</v>
      </c>
      <c r="J3764" t="s">
        <v>1736</v>
      </c>
      <c r="K3764" t="s">
        <v>668</v>
      </c>
      <c r="L3764" t="s">
        <v>6828</v>
      </c>
      <c r="M3764" t="s">
        <v>3133</v>
      </c>
      <c r="N3764" t="s">
        <v>10</v>
      </c>
      <c r="O3764" t="s">
        <v>54</v>
      </c>
      <c r="P3764" t="s">
        <v>946</v>
      </c>
      <c r="Q3764" t="s">
        <v>2663</v>
      </c>
      <c r="R3764" t="s">
        <v>667</v>
      </c>
    </row>
    <row r="3765" spans="1:18" x14ac:dyDescent="0.25">
      <c r="A3765" s="28" t="str">
        <f t="shared" si="58"/>
        <v>00382195East View Elementary School6104 State Route 405OwensboroKY42303</v>
      </c>
      <c r="B3765" s="29" t="s">
        <v>8225</v>
      </c>
      <c r="C3765" t="s">
        <v>3215</v>
      </c>
      <c r="D3765" t="s">
        <v>7220</v>
      </c>
      <c r="E3765" t="s">
        <v>1736</v>
      </c>
      <c r="F3765" t="s">
        <v>669</v>
      </c>
      <c r="G3765" t="s">
        <v>658</v>
      </c>
      <c r="H3765" t="s">
        <v>54</v>
      </c>
      <c r="I3765" t="s">
        <v>663</v>
      </c>
      <c r="J3765" t="s">
        <v>1736</v>
      </c>
      <c r="K3765" t="s">
        <v>668</v>
      </c>
      <c r="L3765" t="s">
        <v>6828</v>
      </c>
      <c r="M3765" t="s">
        <v>3133</v>
      </c>
      <c r="N3765" t="s">
        <v>10</v>
      </c>
      <c r="O3765" t="s">
        <v>54</v>
      </c>
      <c r="P3765" t="s">
        <v>946</v>
      </c>
      <c r="Q3765" t="s">
        <v>2663</v>
      </c>
      <c r="R3765" t="s">
        <v>667</v>
      </c>
    </row>
    <row r="3766" spans="1:18" x14ac:dyDescent="0.25">
      <c r="A3766" s="28" t="str">
        <f t="shared" si="58"/>
        <v>00383084Garden Springs Elementary Sch2151 Garden Springs DrLexingtonKY40504</v>
      </c>
      <c r="B3766" s="29" t="s">
        <v>8225</v>
      </c>
      <c r="C3766" t="s">
        <v>3215</v>
      </c>
      <c r="D3766" t="s">
        <v>7221</v>
      </c>
      <c r="E3766" t="s">
        <v>1736</v>
      </c>
      <c r="F3766" t="s">
        <v>819</v>
      </c>
      <c r="G3766" t="s">
        <v>776</v>
      </c>
      <c r="H3766" t="s">
        <v>54</v>
      </c>
      <c r="I3766" t="s">
        <v>799</v>
      </c>
      <c r="J3766" t="s">
        <v>1736</v>
      </c>
      <c r="K3766" t="s">
        <v>818</v>
      </c>
      <c r="L3766" t="s">
        <v>6828</v>
      </c>
      <c r="M3766" t="s">
        <v>3133</v>
      </c>
      <c r="N3766" t="s">
        <v>10</v>
      </c>
      <c r="O3766" t="s">
        <v>54</v>
      </c>
      <c r="P3766" t="s">
        <v>946</v>
      </c>
      <c r="Q3766" t="s">
        <v>2663</v>
      </c>
      <c r="R3766" t="s">
        <v>817</v>
      </c>
    </row>
    <row r="3767" spans="1:18" x14ac:dyDescent="0.25">
      <c r="A3767" s="28" t="str">
        <f t="shared" si="58"/>
        <v>00383163Tates Creek Elementary School1113 Centre PkwyLexingtonKY40517</v>
      </c>
      <c r="B3767" s="29" t="s">
        <v>8225</v>
      </c>
      <c r="C3767" t="s">
        <v>3215</v>
      </c>
      <c r="D3767" t="s">
        <v>7222</v>
      </c>
      <c r="E3767" t="s">
        <v>1736</v>
      </c>
      <c r="F3767" t="s">
        <v>875</v>
      </c>
      <c r="G3767" t="s">
        <v>776</v>
      </c>
      <c r="H3767" t="s">
        <v>54</v>
      </c>
      <c r="I3767" t="s">
        <v>777</v>
      </c>
      <c r="J3767" t="s">
        <v>1736</v>
      </c>
      <c r="K3767" t="s">
        <v>874</v>
      </c>
      <c r="L3767" t="s">
        <v>6828</v>
      </c>
      <c r="M3767" t="s">
        <v>3133</v>
      </c>
      <c r="N3767" t="s">
        <v>10</v>
      </c>
      <c r="O3767" t="s">
        <v>54</v>
      </c>
      <c r="P3767" t="s">
        <v>946</v>
      </c>
      <c r="Q3767" t="s">
        <v>2663</v>
      </c>
      <c r="R3767" t="s">
        <v>873</v>
      </c>
    </row>
    <row r="3768" spans="1:18" x14ac:dyDescent="0.25">
      <c r="A3768" s="28" t="str">
        <f t="shared" si="58"/>
        <v>00383371Arlington Elementary School122 Arceme AveLexingtonKY40505</v>
      </c>
      <c r="B3768" s="29" t="s">
        <v>8225</v>
      </c>
      <c r="C3768" t="s">
        <v>3215</v>
      </c>
      <c r="D3768" t="s">
        <v>7223</v>
      </c>
      <c r="E3768" t="s">
        <v>1736</v>
      </c>
      <c r="F3768" t="s">
        <v>780</v>
      </c>
      <c r="G3768" t="s">
        <v>776</v>
      </c>
      <c r="H3768" t="s">
        <v>54</v>
      </c>
      <c r="I3768" t="s">
        <v>781</v>
      </c>
      <c r="J3768" t="s">
        <v>1736</v>
      </c>
      <c r="K3768" t="s">
        <v>779</v>
      </c>
      <c r="L3768" t="s">
        <v>6828</v>
      </c>
      <c r="M3768" t="s">
        <v>3133</v>
      </c>
      <c r="N3768" t="s">
        <v>10</v>
      </c>
      <c r="O3768" t="s">
        <v>54</v>
      </c>
      <c r="P3768" t="s">
        <v>946</v>
      </c>
      <c r="Q3768" t="s">
        <v>2663</v>
      </c>
      <c r="R3768" t="s">
        <v>778</v>
      </c>
    </row>
    <row r="3769" spans="1:18" x14ac:dyDescent="0.25">
      <c r="A3769" s="28" t="str">
        <f t="shared" si="58"/>
        <v>00382937Isonville ES5980 S Kentucky 32IsonvilleKY41149</v>
      </c>
      <c r="B3769" s="29" t="s">
        <v>8225</v>
      </c>
      <c r="C3769" t="s">
        <v>3215</v>
      </c>
      <c r="D3769" t="s">
        <v>7224</v>
      </c>
      <c r="E3769" t="s">
        <v>1736</v>
      </c>
      <c r="F3769" t="s">
        <v>732</v>
      </c>
      <c r="G3769" t="s">
        <v>733</v>
      </c>
      <c r="H3769" t="s">
        <v>54</v>
      </c>
      <c r="I3769" t="s">
        <v>734</v>
      </c>
      <c r="J3769" t="s">
        <v>1736</v>
      </c>
      <c r="K3769" t="s">
        <v>4211</v>
      </c>
      <c r="L3769" t="s">
        <v>6828</v>
      </c>
      <c r="M3769" t="s">
        <v>3133</v>
      </c>
      <c r="N3769" t="s">
        <v>10</v>
      </c>
      <c r="O3769" t="s">
        <v>54</v>
      </c>
      <c r="P3769" t="s">
        <v>946</v>
      </c>
      <c r="Q3769" t="s">
        <v>2663</v>
      </c>
      <c r="R3769" t="s">
        <v>731</v>
      </c>
    </row>
    <row r="3770" spans="1:18" x14ac:dyDescent="0.25">
      <c r="A3770" s="28" t="str">
        <f t="shared" si="58"/>
        <v>00383278Harrison Elementary School161 Bruce StLexingtonKY40507</v>
      </c>
      <c r="B3770" s="29" t="s">
        <v>8225</v>
      </c>
      <c r="C3770" t="s">
        <v>3215</v>
      </c>
      <c r="D3770" t="s">
        <v>7225</v>
      </c>
      <c r="E3770" t="s">
        <v>1736</v>
      </c>
      <c r="F3770" t="s">
        <v>828</v>
      </c>
      <c r="G3770" t="s">
        <v>776</v>
      </c>
      <c r="H3770" t="s">
        <v>54</v>
      </c>
      <c r="I3770" t="s">
        <v>829</v>
      </c>
      <c r="J3770" t="s">
        <v>1736</v>
      </c>
      <c r="K3770" t="s">
        <v>827</v>
      </c>
      <c r="L3770" t="s">
        <v>6828</v>
      </c>
      <c r="M3770" t="s">
        <v>3133</v>
      </c>
      <c r="N3770" t="s">
        <v>10</v>
      </c>
      <c r="O3770" t="s">
        <v>54</v>
      </c>
      <c r="P3770" t="s">
        <v>946</v>
      </c>
      <c r="Q3770" t="s">
        <v>2663</v>
      </c>
      <c r="R3770" t="s">
        <v>826</v>
      </c>
    </row>
    <row r="3771" spans="1:18" x14ac:dyDescent="0.25">
      <c r="A3771" s="28" t="str">
        <f t="shared" si="58"/>
        <v>00383424Deep Springs Elementary School1919 Brynell DrLexingtonKY40505</v>
      </c>
      <c r="B3771" s="29" t="s">
        <v>8225</v>
      </c>
      <c r="C3771" t="s">
        <v>3215</v>
      </c>
      <c r="D3771" t="s">
        <v>7226</v>
      </c>
      <c r="E3771" t="s">
        <v>1736</v>
      </c>
      <c r="F3771" t="s">
        <v>813</v>
      </c>
      <c r="G3771" t="s">
        <v>776</v>
      </c>
      <c r="H3771" t="s">
        <v>54</v>
      </c>
      <c r="I3771" t="s">
        <v>781</v>
      </c>
      <c r="J3771" t="s">
        <v>1736</v>
      </c>
      <c r="K3771" t="s">
        <v>812</v>
      </c>
      <c r="L3771" t="s">
        <v>6828</v>
      </c>
      <c r="M3771" t="s">
        <v>3133</v>
      </c>
      <c r="N3771" t="s">
        <v>10</v>
      </c>
      <c r="O3771" t="s">
        <v>54</v>
      </c>
      <c r="P3771" t="s">
        <v>946</v>
      </c>
      <c r="Q3771" t="s">
        <v>2663</v>
      </c>
      <c r="R3771" t="s">
        <v>811</v>
      </c>
    </row>
    <row r="3772" spans="1:18" x14ac:dyDescent="0.25">
      <c r="A3772" s="28" t="str">
        <f t="shared" ref="A3772:A3835" si="59">R3772&amp;K3772&amp;F3772&amp;G3772&amp;H3772&amp;I3772</f>
        <v>00383503Russell Cave ES3375 Russell Cave RdLexingtonKY40511</v>
      </c>
      <c r="B3772" s="29" t="s">
        <v>8225</v>
      </c>
      <c r="C3772" t="s">
        <v>3215</v>
      </c>
      <c r="D3772" t="s">
        <v>7227</v>
      </c>
      <c r="E3772" t="s">
        <v>1736</v>
      </c>
      <c r="F3772" t="s">
        <v>860</v>
      </c>
      <c r="G3772" t="s">
        <v>776</v>
      </c>
      <c r="H3772" t="s">
        <v>54</v>
      </c>
      <c r="I3772" t="s">
        <v>810</v>
      </c>
      <c r="J3772" t="s">
        <v>1736</v>
      </c>
      <c r="K3772" t="s">
        <v>4240</v>
      </c>
      <c r="L3772" t="s">
        <v>6828</v>
      </c>
      <c r="M3772" t="s">
        <v>3133</v>
      </c>
      <c r="N3772" t="s">
        <v>10</v>
      </c>
      <c r="O3772" t="s">
        <v>54</v>
      </c>
      <c r="P3772" t="s">
        <v>946</v>
      </c>
      <c r="Q3772" t="s">
        <v>2663</v>
      </c>
      <c r="R3772" t="s">
        <v>859</v>
      </c>
    </row>
    <row r="3773" spans="1:18" x14ac:dyDescent="0.25">
      <c r="A3773" s="28" t="str">
        <f t="shared" si="59"/>
        <v>00384284Dry Ridge Elementary School275 School RdDry RidgeKY41035</v>
      </c>
      <c r="B3773" s="29" t="s">
        <v>8225</v>
      </c>
      <c r="C3773" t="s">
        <v>3215</v>
      </c>
      <c r="D3773" t="s">
        <v>7228</v>
      </c>
      <c r="E3773" t="s">
        <v>1736</v>
      </c>
      <c r="F3773" t="s">
        <v>1045</v>
      </c>
      <c r="G3773" t="s">
        <v>1041</v>
      </c>
      <c r="H3773" t="s">
        <v>54</v>
      </c>
      <c r="I3773" t="s">
        <v>1042</v>
      </c>
      <c r="J3773" t="s">
        <v>1736</v>
      </c>
      <c r="K3773" t="s">
        <v>1044</v>
      </c>
      <c r="L3773" t="s">
        <v>6828</v>
      </c>
      <c r="M3773" t="s">
        <v>3133</v>
      </c>
      <c r="N3773" t="s">
        <v>10</v>
      </c>
      <c r="O3773" t="s">
        <v>54</v>
      </c>
      <c r="P3773" t="s">
        <v>946</v>
      </c>
      <c r="Q3773" t="s">
        <v>2663</v>
      </c>
      <c r="R3773" t="s">
        <v>1043</v>
      </c>
    </row>
    <row r="3774" spans="1:18" x14ac:dyDescent="0.25">
      <c r="A3774" s="28" t="str">
        <f t="shared" si="59"/>
        <v>00382951Elliott Co ISPo Box 708Sandy HookKY41171</v>
      </c>
      <c r="B3774" s="29" t="s">
        <v>8225</v>
      </c>
      <c r="C3774" t="s">
        <v>3215</v>
      </c>
      <c r="D3774" t="s">
        <v>7229</v>
      </c>
      <c r="E3774" t="s">
        <v>1736</v>
      </c>
      <c r="F3774" t="s">
        <v>4213</v>
      </c>
      <c r="G3774" t="s">
        <v>737</v>
      </c>
      <c r="H3774" t="s">
        <v>54</v>
      </c>
      <c r="I3774" t="s">
        <v>738</v>
      </c>
      <c r="J3774" t="s">
        <v>1736</v>
      </c>
      <c r="K3774" t="s">
        <v>4212</v>
      </c>
      <c r="L3774" t="s">
        <v>6828</v>
      </c>
      <c r="M3774" t="s">
        <v>3133</v>
      </c>
      <c r="N3774" t="s">
        <v>10</v>
      </c>
      <c r="O3774" t="s">
        <v>54</v>
      </c>
      <c r="P3774" t="s">
        <v>946</v>
      </c>
      <c r="Q3774" t="s">
        <v>2663</v>
      </c>
      <c r="R3774" t="s">
        <v>739</v>
      </c>
    </row>
    <row r="3775" spans="1:18" x14ac:dyDescent="0.25">
      <c r="A3775" s="28" t="str">
        <f t="shared" si="59"/>
        <v>00385109Lakewood ES265 Learning Place LnCeciliaKY42724</v>
      </c>
      <c r="B3775" s="29" t="s">
        <v>8225</v>
      </c>
      <c r="C3775" t="s">
        <v>3215</v>
      </c>
      <c r="D3775" t="s">
        <v>7230</v>
      </c>
      <c r="E3775" t="s">
        <v>1736</v>
      </c>
      <c r="F3775" t="s">
        <v>1158</v>
      </c>
      <c r="G3775" t="s">
        <v>1147</v>
      </c>
      <c r="H3775" t="s">
        <v>54</v>
      </c>
      <c r="I3775" t="s">
        <v>1148</v>
      </c>
      <c r="J3775" t="s">
        <v>1736</v>
      </c>
      <c r="K3775" t="s">
        <v>4324</v>
      </c>
      <c r="L3775" t="s">
        <v>6828</v>
      </c>
      <c r="M3775" t="s">
        <v>3133</v>
      </c>
      <c r="N3775" t="s">
        <v>10</v>
      </c>
      <c r="O3775" t="s">
        <v>54</v>
      </c>
      <c r="P3775" t="s">
        <v>946</v>
      </c>
      <c r="Q3775" t="s">
        <v>2663</v>
      </c>
      <c r="R3775" t="s">
        <v>1157</v>
      </c>
    </row>
    <row r="3776" spans="1:18" x14ac:dyDescent="0.25">
      <c r="A3776" s="28" t="str">
        <f t="shared" si="59"/>
        <v>00386995Layne Elementary School9831 East AveLouisvilleKY40272</v>
      </c>
      <c r="B3776" s="29" t="s">
        <v>8225</v>
      </c>
      <c r="C3776" t="s">
        <v>3215</v>
      </c>
      <c r="D3776" t="s">
        <v>7231</v>
      </c>
      <c r="E3776" t="s">
        <v>1736</v>
      </c>
      <c r="F3776" t="s">
        <v>1545</v>
      </c>
      <c r="G3776" t="s">
        <v>382</v>
      </c>
      <c r="H3776" t="s">
        <v>54</v>
      </c>
      <c r="I3776" t="s">
        <v>1444</v>
      </c>
      <c r="J3776" t="s">
        <v>1736</v>
      </c>
      <c r="K3776" t="s">
        <v>1544</v>
      </c>
      <c r="L3776" t="s">
        <v>6828</v>
      </c>
      <c r="M3776" t="s">
        <v>3133</v>
      </c>
      <c r="N3776" t="s">
        <v>10</v>
      </c>
      <c r="O3776" t="s">
        <v>54</v>
      </c>
      <c r="P3776" t="s">
        <v>946</v>
      </c>
      <c r="Q3776" t="s">
        <v>2663</v>
      </c>
      <c r="R3776" t="s">
        <v>1543</v>
      </c>
    </row>
    <row r="3777" spans="1:18" x14ac:dyDescent="0.25">
      <c r="A3777" s="28" t="str">
        <f t="shared" si="59"/>
        <v>00390958Jones Fork Elementary SchoolPo Box 129MousieKY41839</v>
      </c>
      <c r="B3777" s="29" t="s">
        <v>8225</v>
      </c>
      <c r="C3777" t="s">
        <v>3215</v>
      </c>
      <c r="D3777" t="s">
        <v>7232</v>
      </c>
      <c r="E3777" t="s">
        <v>1736</v>
      </c>
      <c r="F3777" t="s">
        <v>4270</v>
      </c>
      <c r="G3777" t="s">
        <v>1767</v>
      </c>
      <c r="H3777" t="s">
        <v>54</v>
      </c>
      <c r="I3777" t="s">
        <v>1768</v>
      </c>
      <c r="J3777" t="s">
        <v>1736</v>
      </c>
      <c r="K3777" t="s">
        <v>1766</v>
      </c>
      <c r="L3777" t="s">
        <v>6828</v>
      </c>
      <c r="M3777" t="s">
        <v>3133</v>
      </c>
      <c r="N3777" t="s">
        <v>10</v>
      </c>
      <c r="O3777" t="s">
        <v>54</v>
      </c>
      <c r="P3777" t="s">
        <v>946</v>
      </c>
      <c r="Q3777" t="s">
        <v>2663</v>
      </c>
      <c r="R3777" t="s">
        <v>1765</v>
      </c>
    </row>
    <row r="3778" spans="1:18" x14ac:dyDescent="0.25">
      <c r="A3778" s="28" t="str">
        <f t="shared" si="59"/>
        <v>00395324Mullins Elementary School101 Tiger WayPikevilleKY41501</v>
      </c>
      <c r="B3778" s="29" t="s">
        <v>8225</v>
      </c>
      <c r="C3778" t="s">
        <v>3215</v>
      </c>
      <c r="D3778" t="s">
        <v>7233</v>
      </c>
      <c r="E3778" t="s">
        <v>1736</v>
      </c>
      <c r="F3778" t="s">
        <v>2466</v>
      </c>
      <c r="G3778" t="s">
        <v>2455</v>
      </c>
      <c r="H3778" t="s">
        <v>54</v>
      </c>
      <c r="I3778" t="s">
        <v>2456</v>
      </c>
      <c r="J3778" t="s">
        <v>1736</v>
      </c>
      <c r="K3778" t="s">
        <v>2465</v>
      </c>
      <c r="L3778" t="s">
        <v>6828</v>
      </c>
      <c r="M3778" t="s">
        <v>3133</v>
      </c>
      <c r="N3778" t="s">
        <v>10</v>
      </c>
      <c r="O3778" t="s">
        <v>54</v>
      </c>
      <c r="P3778" t="s">
        <v>946</v>
      </c>
      <c r="Q3778" t="s">
        <v>2663</v>
      </c>
      <c r="R3778" t="s">
        <v>2464</v>
      </c>
    </row>
    <row r="3779" spans="1:18" x14ac:dyDescent="0.25">
      <c r="A3779" s="28" t="str">
        <f t="shared" si="59"/>
        <v>00383266Glendover Elementary School710 Glendover RdLexingtonKY40502</v>
      </c>
      <c r="B3779" s="29" t="s">
        <v>8225</v>
      </c>
      <c r="C3779" t="s">
        <v>3215</v>
      </c>
      <c r="D3779" t="s">
        <v>7234</v>
      </c>
      <c r="E3779" t="s">
        <v>1736</v>
      </c>
      <c r="F3779" t="s">
        <v>825</v>
      </c>
      <c r="G3779" t="s">
        <v>776</v>
      </c>
      <c r="H3779" t="s">
        <v>54</v>
      </c>
      <c r="I3779" t="s">
        <v>785</v>
      </c>
      <c r="J3779" t="s">
        <v>1736</v>
      </c>
      <c r="K3779" t="s">
        <v>824</v>
      </c>
      <c r="L3779" t="s">
        <v>6828</v>
      </c>
      <c r="M3779" t="s">
        <v>3133</v>
      </c>
      <c r="N3779" t="s">
        <v>10</v>
      </c>
      <c r="O3779" t="s">
        <v>54</v>
      </c>
      <c r="P3779" t="s">
        <v>946</v>
      </c>
      <c r="Q3779" t="s">
        <v>2663</v>
      </c>
      <c r="R3779" t="s">
        <v>823</v>
      </c>
    </row>
    <row r="3780" spans="1:18" x14ac:dyDescent="0.25">
      <c r="A3780" s="28" t="str">
        <f t="shared" si="59"/>
        <v>00383618Ersil P Ward Elementary School12811 Morehead RdWallingfordKY41093</v>
      </c>
      <c r="B3780" s="29" t="s">
        <v>8225</v>
      </c>
      <c r="C3780" t="s">
        <v>3215</v>
      </c>
      <c r="D3780" t="s">
        <v>7235</v>
      </c>
      <c r="E3780" t="s">
        <v>1736</v>
      </c>
      <c r="F3780" t="s">
        <v>891</v>
      </c>
      <c r="G3780" t="s">
        <v>892</v>
      </c>
      <c r="H3780" t="s">
        <v>54</v>
      </c>
      <c r="I3780" t="s">
        <v>893</v>
      </c>
      <c r="J3780" t="s">
        <v>1736</v>
      </c>
      <c r="K3780" t="s">
        <v>890</v>
      </c>
      <c r="L3780" t="s">
        <v>6828</v>
      </c>
      <c r="M3780" t="s">
        <v>3133</v>
      </c>
      <c r="N3780" t="s">
        <v>10</v>
      </c>
      <c r="O3780" t="s">
        <v>54</v>
      </c>
      <c r="P3780" t="s">
        <v>946</v>
      </c>
      <c r="Q3780" t="s">
        <v>2663</v>
      </c>
      <c r="R3780" t="s">
        <v>889</v>
      </c>
    </row>
    <row r="3781" spans="1:18" x14ac:dyDescent="0.25">
      <c r="A3781" s="28" t="str">
        <f t="shared" si="59"/>
        <v>00383321Breckinridge Elementary School2101 Saint Mathilda DrLexingtonKY40502</v>
      </c>
      <c r="B3781" s="29" t="s">
        <v>8225</v>
      </c>
      <c r="C3781" t="s">
        <v>3215</v>
      </c>
      <c r="D3781" t="s">
        <v>7236</v>
      </c>
      <c r="E3781" t="s">
        <v>1736</v>
      </c>
      <c r="F3781" t="s">
        <v>795</v>
      </c>
      <c r="G3781" t="s">
        <v>776</v>
      </c>
      <c r="H3781" t="s">
        <v>54</v>
      </c>
      <c r="I3781" t="s">
        <v>785</v>
      </c>
      <c r="J3781" t="s">
        <v>1736</v>
      </c>
      <c r="K3781" t="s">
        <v>794</v>
      </c>
      <c r="L3781" t="s">
        <v>6828</v>
      </c>
      <c r="M3781" t="s">
        <v>3133</v>
      </c>
      <c r="N3781" t="s">
        <v>10</v>
      </c>
      <c r="O3781" t="s">
        <v>54</v>
      </c>
      <c r="P3781" t="s">
        <v>946</v>
      </c>
      <c r="Q3781" t="s">
        <v>2663</v>
      </c>
      <c r="R3781" t="s">
        <v>793</v>
      </c>
    </row>
    <row r="3782" spans="1:18" x14ac:dyDescent="0.25">
      <c r="A3782" s="28" t="str">
        <f t="shared" si="59"/>
        <v>00383254Clays Mill Elementary School2319 Clays Mill RdLexingtonKY40503</v>
      </c>
      <c r="B3782" s="29" t="s">
        <v>8225</v>
      </c>
      <c r="C3782" t="s">
        <v>3215</v>
      </c>
      <c r="D3782" t="s">
        <v>7237</v>
      </c>
      <c r="E3782" t="s">
        <v>1736</v>
      </c>
      <c r="F3782" t="s">
        <v>805</v>
      </c>
      <c r="G3782" t="s">
        <v>776</v>
      </c>
      <c r="H3782" t="s">
        <v>54</v>
      </c>
      <c r="I3782" t="s">
        <v>806</v>
      </c>
      <c r="J3782" t="s">
        <v>1736</v>
      </c>
      <c r="K3782" t="s">
        <v>804</v>
      </c>
      <c r="L3782" t="s">
        <v>6828</v>
      </c>
      <c r="M3782" t="s">
        <v>3133</v>
      </c>
      <c r="N3782" t="s">
        <v>10</v>
      </c>
      <c r="O3782" t="s">
        <v>54</v>
      </c>
      <c r="P3782" t="s">
        <v>946</v>
      </c>
      <c r="Q3782" t="s">
        <v>2663</v>
      </c>
      <c r="R3782" t="s">
        <v>803</v>
      </c>
    </row>
    <row r="3783" spans="1:18" x14ac:dyDescent="0.25">
      <c r="A3783" s="28" t="str">
        <f t="shared" si="59"/>
        <v>00383125Maxwell Spanish Immersion Sch301 Woodland AveLexingtonKY40508</v>
      </c>
      <c r="B3783" s="29" t="s">
        <v>8225</v>
      </c>
      <c r="C3783" t="s">
        <v>3215</v>
      </c>
      <c r="D3783" t="s">
        <v>7238</v>
      </c>
      <c r="E3783" t="s">
        <v>1736</v>
      </c>
      <c r="F3783" t="s">
        <v>846</v>
      </c>
      <c r="G3783" t="s">
        <v>776</v>
      </c>
      <c r="H3783" t="s">
        <v>54</v>
      </c>
      <c r="I3783" t="s">
        <v>792</v>
      </c>
      <c r="J3783" t="s">
        <v>1736</v>
      </c>
      <c r="K3783" t="s">
        <v>845</v>
      </c>
      <c r="L3783" t="s">
        <v>6828</v>
      </c>
      <c r="M3783" t="s">
        <v>3133</v>
      </c>
      <c r="N3783" t="s">
        <v>10</v>
      </c>
      <c r="O3783" t="s">
        <v>54</v>
      </c>
      <c r="P3783" t="s">
        <v>946</v>
      </c>
      <c r="Q3783" t="s">
        <v>2663</v>
      </c>
      <c r="R3783" t="s">
        <v>844</v>
      </c>
    </row>
    <row r="3784" spans="1:18" x14ac:dyDescent="0.25">
      <c r="A3784" s="28" t="str">
        <f t="shared" si="59"/>
        <v>00383113Lansdowne Elementary School336 Redding RdLexingtonKY40517</v>
      </c>
      <c r="B3784" s="29" t="s">
        <v>8225</v>
      </c>
      <c r="C3784" t="s">
        <v>3215</v>
      </c>
      <c r="D3784" t="s">
        <v>7239</v>
      </c>
      <c r="E3784" t="s">
        <v>1736</v>
      </c>
      <c r="F3784" t="s">
        <v>838</v>
      </c>
      <c r="G3784" t="s">
        <v>776</v>
      </c>
      <c r="H3784" t="s">
        <v>54</v>
      </c>
      <c r="I3784" t="s">
        <v>777</v>
      </c>
      <c r="J3784" t="s">
        <v>1736</v>
      </c>
      <c r="K3784" t="s">
        <v>837</v>
      </c>
      <c r="L3784" t="s">
        <v>6828</v>
      </c>
      <c r="M3784" t="s">
        <v>3133</v>
      </c>
      <c r="N3784" t="s">
        <v>10</v>
      </c>
      <c r="O3784" t="s">
        <v>54</v>
      </c>
      <c r="P3784" t="s">
        <v>946</v>
      </c>
      <c r="Q3784" t="s">
        <v>2663</v>
      </c>
      <c r="R3784" t="s">
        <v>836</v>
      </c>
    </row>
    <row r="3785" spans="1:18" x14ac:dyDescent="0.25">
      <c r="A3785" s="28" t="str">
        <f t="shared" si="59"/>
        <v>00386646Dixie Elementary School10201 Casalanda DrLouisvilleKY40272</v>
      </c>
      <c r="B3785" s="29" t="s">
        <v>8225</v>
      </c>
      <c r="C3785" t="s">
        <v>3215</v>
      </c>
      <c r="D3785" t="s">
        <v>7240</v>
      </c>
      <c r="E3785" t="s">
        <v>1736</v>
      </c>
      <c r="F3785" t="s">
        <v>1443</v>
      </c>
      <c r="G3785" t="s">
        <v>382</v>
      </c>
      <c r="H3785" t="s">
        <v>54</v>
      </c>
      <c r="I3785" t="s">
        <v>1444</v>
      </c>
      <c r="J3785" t="s">
        <v>1736</v>
      </c>
      <c r="K3785" t="s">
        <v>1442</v>
      </c>
      <c r="L3785" t="s">
        <v>6828</v>
      </c>
      <c r="M3785" t="s">
        <v>3133</v>
      </c>
      <c r="N3785" t="s">
        <v>10</v>
      </c>
      <c r="O3785" t="s">
        <v>54</v>
      </c>
      <c r="P3785" t="s">
        <v>946</v>
      </c>
      <c r="Q3785" t="s">
        <v>2663</v>
      </c>
      <c r="R3785" t="s">
        <v>1441</v>
      </c>
    </row>
    <row r="3786" spans="1:18" x14ac:dyDescent="0.25">
      <c r="A3786" s="28" t="str">
        <f t="shared" si="59"/>
        <v>00383204Ashland Elementary School195 N Ashland AveLexingtonKY40502</v>
      </c>
      <c r="B3786" s="29" t="s">
        <v>8225</v>
      </c>
      <c r="C3786" t="s">
        <v>3215</v>
      </c>
      <c r="D3786" t="s">
        <v>7241</v>
      </c>
      <c r="E3786" t="s">
        <v>1736</v>
      </c>
      <c r="F3786" t="s">
        <v>784</v>
      </c>
      <c r="G3786" t="s">
        <v>776</v>
      </c>
      <c r="H3786" t="s">
        <v>54</v>
      </c>
      <c r="I3786" t="s">
        <v>785</v>
      </c>
      <c r="J3786" t="s">
        <v>1736</v>
      </c>
      <c r="K3786" t="s">
        <v>783</v>
      </c>
      <c r="L3786" t="s">
        <v>6828</v>
      </c>
      <c r="M3786" t="s">
        <v>3133</v>
      </c>
      <c r="N3786" t="s">
        <v>10</v>
      </c>
      <c r="O3786" t="s">
        <v>54</v>
      </c>
      <c r="P3786" t="s">
        <v>946</v>
      </c>
      <c r="Q3786" t="s">
        <v>2663</v>
      </c>
      <c r="R3786" t="s">
        <v>782</v>
      </c>
    </row>
    <row r="3787" spans="1:18" x14ac:dyDescent="0.25">
      <c r="A3787" s="28" t="str">
        <f t="shared" si="59"/>
        <v>00389571Paintsville ES325 2nd StPaintsvilleKY41240</v>
      </c>
      <c r="B3787" s="29" t="s">
        <v>8225</v>
      </c>
      <c r="C3787" t="s">
        <v>3215</v>
      </c>
      <c r="D3787" t="s">
        <v>7242</v>
      </c>
      <c r="E3787" t="s">
        <v>1736</v>
      </c>
      <c r="F3787" t="s">
        <v>2385</v>
      </c>
      <c r="G3787" t="s">
        <v>1676</v>
      </c>
      <c r="H3787" t="s">
        <v>54</v>
      </c>
      <c r="I3787" t="s">
        <v>1677</v>
      </c>
      <c r="J3787" t="s">
        <v>1736</v>
      </c>
      <c r="K3787" t="s">
        <v>4961</v>
      </c>
      <c r="L3787" t="s">
        <v>6828</v>
      </c>
      <c r="M3787" t="s">
        <v>3133</v>
      </c>
      <c r="N3787" t="s">
        <v>10</v>
      </c>
      <c r="O3787" t="s">
        <v>54</v>
      </c>
      <c r="P3787" t="s">
        <v>946</v>
      </c>
      <c r="Q3787" t="s">
        <v>2663</v>
      </c>
      <c r="R3787" t="s">
        <v>2384</v>
      </c>
    </row>
    <row r="3788" spans="1:18" x14ac:dyDescent="0.25">
      <c r="A3788" s="28" t="str">
        <f t="shared" si="59"/>
        <v>00389571Paintsville ES325 2nd StPaintsvilleKY41240</v>
      </c>
      <c r="B3788" s="29" t="s">
        <v>8225</v>
      </c>
      <c r="C3788" t="s">
        <v>3215</v>
      </c>
      <c r="D3788" t="s">
        <v>7243</v>
      </c>
      <c r="E3788" t="s">
        <v>1736</v>
      </c>
      <c r="F3788" t="s">
        <v>2385</v>
      </c>
      <c r="G3788" t="s">
        <v>1676</v>
      </c>
      <c r="H3788" t="s">
        <v>54</v>
      </c>
      <c r="I3788" t="s">
        <v>1677</v>
      </c>
      <c r="J3788" t="s">
        <v>1736</v>
      </c>
      <c r="K3788" t="s">
        <v>4961</v>
      </c>
      <c r="L3788" t="s">
        <v>6828</v>
      </c>
      <c r="M3788" t="s">
        <v>3133</v>
      </c>
      <c r="N3788" t="s">
        <v>10</v>
      </c>
      <c r="O3788" t="s">
        <v>54</v>
      </c>
      <c r="P3788" t="s">
        <v>946</v>
      </c>
      <c r="Q3788" t="s">
        <v>2663</v>
      </c>
      <c r="R3788" t="s">
        <v>2384</v>
      </c>
    </row>
    <row r="3789" spans="1:18" x14ac:dyDescent="0.25">
      <c r="A3789" s="28" t="str">
        <f t="shared" si="59"/>
        <v>00383292Liberty Elementary School2585 Liberty RdLexingtonKY40509</v>
      </c>
      <c r="B3789" s="29" t="s">
        <v>8225</v>
      </c>
      <c r="C3789" t="s">
        <v>3215</v>
      </c>
      <c r="D3789" t="s">
        <v>7244</v>
      </c>
      <c r="E3789" t="s">
        <v>1736</v>
      </c>
      <c r="F3789" t="s">
        <v>840</v>
      </c>
      <c r="G3789" t="s">
        <v>776</v>
      </c>
      <c r="H3789" t="s">
        <v>54</v>
      </c>
      <c r="I3789" t="s">
        <v>789</v>
      </c>
      <c r="J3789" t="s">
        <v>1736</v>
      </c>
      <c r="K3789" t="s">
        <v>6</v>
      </c>
      <c r="L3789" t="s">
        <v>6828</v>
      </c>
      <c r="M3789" t="s">
        <v>3133</v>
      </c>
      <c r="N3789" t="s">
        <v>10</v>
      </c>
      <c r="O3789" t="s">
        <v>54</v>
      </c>
      <c r="P3789" t="s">
        <v>946</v>
      </c>
      <c r="Q3789" t="s">
        <v>2663</v>
      </c>
      <c r="R3789" t="s">
        <v>839</v>
      </c>
    </row>
    <row r="3790" spans="1:18" x14ac:dyDescent="0.25">
      <c r="A3790" s="28" t="str">
        <f t="shared" si="59"/>
        <v>00386660Dunn Elementary School2010 Rudy LnLouisvilleKY40207</v>
      </c>
      <c r="B3790" s="29" t="s">
        <v>8225</v>
      </c>
      <c r="C3790" t="s">
        <v>3215</v>
      </c>
      <c r="D3790" t="s">
        <v>7245</v>
      </c>
      <c r="E3790" t="s">
        <v>1736</v>
      </c>
      <c r="F3790" t="s">
        <v>1447</v>
      </c>
      <c r="G3790" t="s">
        <v>382</v>
      </c>
      <c r="H3790" t="s">
        <v>54</v>
      </c>
      <c r="I3790" t="s">
        <v>1419</v>
      </c>
      <c r="J3790" t="s">
        <v>1736</v>
      </c>
      <c r="K3790" t="s">
        <v>1446</v>
      </c>
      <c r="L3790" t="s">
        <v>6828</v>
      </c>
      <c r="M3790" t="s">
        <v>3133</v>
      </c>
      <c r="N3790" t="s">
        <v>10</v>
      </c>
      <c r="O3790" t="s">
        <v>54</v>
      </c>
      <c r="P3790" t="s">
        <v>946</v>
      </c>
      <c r="Q3790" t="s">
        <v>2663</v>
      </c>
      <c r="R3790" t="s">
        <v>1445</v>
      </c>
    </row>
    <row r="3791" spans="1:18" x14ac:dyDescent="0.25">
      <c r="A3791" s="28" t="str">
        <f t="shared" si="59"/>
        <v>00387195Watterson ES3900 Breckenridge LnLouisvilleKY40291</v>
      </c>
      <c r="B3791" s="29" t="s">
        <v>8225</v>
      </c>
      <c r="C3791" t="s">
        <v>3215</v>
      </c>
      <c r="D3791" t="s">
        <v>7246</v>
      </c>
      <c r="E3791" t="s">
        <v>1736</v>
      </c>
      <c r="F3791" t="s">
        <v>1636</v>
      </c>
      <c r="G3791" t="s">
        <v>382</v>
      </c>
      <c r="H3791" t="s">
        <v>54</v>
      </c>
      <c r="I3791" t="s">
        <v>1383</v>
      </c>
      <c r="J3791" t="s">
        <v>1736</v>
      </c>
      <c r="K3791" t="s">
        <v>4417</v>
      </c>
      <c r="L3791" t="s">
        <v>6828</v>
      </c>
      <c r="M3791" t="s">
        <v>3133</v>
      </c>
      <c r="N3791" t="s">
        <v>10</v>
      </c>
      <c r="O3791" t="s">
        <v>54</v>
      </c>
      <c r="P3791" t="s">
        <v>946</v>
      </c>
      <c r="Q3791" t="s">
        <v>2663</v>
      </c>
      <c r="R3791" t="s">
        <v>1635</v>
      </c>
    </row>
    <row r="3792" spans="1:18" x14ac:dyDescent="0.25">
      <c r="A3792" s="28" t="str">
        <f t="shared" si="59"/>
        <v>00383620Hillsboro Elementary SchoolPo Box 8HillsboroKY41049</v>
      </c>
      <c r="B3792" s="29" t="s">
        <v>8225</v>
      </c>
      <c r="C3792" t="s">
        <v>3215</v>
      </c>
      <c r="D3792" t="s">
        <v>7247</v>
      </c>
      <c r="E3792" t="s">
        <v>1736</v>
      </c>
      <c r="F3792" t="s">
        <v>4250</v>
      </c>
      <c r="G3792" t="s">
        <v>905</v>
      </c>
      <c r="H3792" t="s">
        <v>54</v>
      </c>
      <c r="I3792" t="s">
        <v>906</v>
      </c>
      <c r="J3792" t="s">
        <v>1736</v>
      </c>
      <c r="K3792" t="s">
        <v>904</v>
      </c>
      <c r="L3792" t="s">
        <v>6828</v>
      </c>
      <c r="M3792" t="s">
        <v>3133</v>
      </c>
      <c r="N3792" t="s">
        <v>10</v>
      </c>
      <c r="O3792" t="s">
        <v>54</v>
      </c>
      <c r="P3792" t="s">
        <v>946</v>
      </c>
      <c r="Q3792" t="s">
        <v>2663</v>
      </c>
      <c r="R3792" t="s">
        <v>903</v>
      </c>
    </row>
    <row r="3793" spans="1:18" x14ac:dyDescent="0.25">
      <c r="A3793" s="28" t="str">
        <f t="shared" si="59"/>
        <v>00383993Collins Lane Elementary School1 Cougar LnFrankfortKY40601</v>
      </c>
      <c r="B3793" s="29" t="s">
        <v>8225</v>
      </c>
      <c r="C3793" t="s">
        <v>3215</v>
      </c>
      <c r="D3793" t="s">
        <v>7248</v>
      </c>
      <c r="E3793" t="s">
        <v>1736</v>
      </c>
      <c r="F3793" t="s">
        <v>954</v>
      </c>
      <c r="G3793" t="s">
        <v>10</v>
      </c>
      <c r="H3793" t="s">
        <v>54</v>
      </c>
      <c r="I3793" t="s">
        <v>946</v>
      </c>
      <c r="J3793" t="s">
        <v>1736</v>
      </c>
      <c r="K3793" t="s">
        <v>953</v>
      </c>
      <c r="L3793" t="s">
        <v>6828</v>
      </c>
      <c r="M3793" t="s">
        <v>3133</v>
      </c>
      <c r="N3793" t="s">
        <v>10</v>
      </c>
      <c r="O3793" t="s">
        <v>54</v>
      </c>
      <c r="P3793" t="s">
        <v>946</v>
      </c>
      <c r="Q3793" t="s">
        <v>2663</v>
      </c>
      <c r="R3793" t="s">
        <v>952</v>
      </c>
    </row>
    <row r="3794" spans="1:18" x14ac:dyDescent="0.25">
      <c r="A3794" s="28" t="str">
        <f t="shared" si="59"/>
        <v>00384167Gallatin Co ES25 Boaz DrWarsawKY41095</v>
      </c>
      <c r="B3794" s="29" t="s">
        <v>8225</v>
      </c>
      <c r="C3794" t="s">
        <v>3215</v>
      </c>
      <c r="D3794" t="s">
        <v>7249</v>
      </c>
      <c r="E3794" t="s">
        <v>1736</v>
      </c>
      <c r="F3794" t="s">
        <v>1012</v>
      </c>
      <c r="G3794" t="s">
        <v>1013</v>
      </c>
      <c r="H3794" t="s">
        <v>54</v>
      </c>
      <c r="I3794" t="s">
        <v>1014</v>
      </c>
      <c r="J3794" t="s">
        <v>1736</v>
      </c>
      <c r="K3794" t="s">
        <v>4288</v>
      </c>
      <c r="L3794" t="s">
        <v>6828</v>
      </c>
      <c r="M3794" t="s">
        <v>3133</v>
      </c>
      <c r="N3794" t="s">
        <v>10</v>
      </c>
      <c r="O3794" t="s">
        <v>54</v>
      </c>
      <c r="P3794" t="s">
        <v>946</v>
      </c>
      <c r="Q3794" t="s">
        <v>2663</v>
      </c>
      <c r="R3794" t="s">
        <v>1011</v>
      </c>
    </row>
    <row r="3795" spans="1:18" x14ac:dyDescent="0.25">
      <c r="A3795" s="28" t="str">
        <f t="shared" si="59"/>
        <v>00383462Sandersville ES3025 Sandersville RdLexingtonKY40515</v>
      </c>
      <c r="B3795" s="29" t="s">
        <v>8225</v>
      </c>
      <c r="C3795" t="s">
        <v>3215</v>
      </c>
      <c r="D3795" t="s">
        <v>7250</v>
      </c>
      <c r="E3795" t="s">
        <v>1736</v>
      </c>
      <c r="F3795" t="s">
        <v>862</v>
      </c>
      <c r="G3795" t="s">
        <v>776</v>
      </c>
      <c r="H3795" t="s">
        <v>54</v>
      </c>
      <c r="I3795" t="s">
        <v>869</v>
      </c>
      <c r="J3795" t="s">
        <v>1736</v>
      </c>
      <c r="K3795" t="s">
        <v>4241</v>
      </c>
      <c r="L3795" t="s">
        <v>6828</v>
      </c>
      <c r="M3795" t="s">
        <v>3133</v>
      </c>
      <c r="N3795" t="s">
        <v>10</v>
      </c>
      <c r="O3795" t="s">
        <v>54</v>
      </c>
      <c r="P3795" t="s">
        <v>946</v>
      </c>
      <c r="Q3795" t="s">
        <v>2663</v>
      </c>
      <c r="R3795" t="s">
        <v>861</v>
      </c>
    </row>
    <row r="3796" spans="1:18" x14ac:dyDescent="0.25">
      <c r="A3796" s="28" t="str">
        <f t="shared" si="59"/>
        <v>00384612H W Wilkey Elementary School130 Wallace AveLeitchfieldKY42754</v>
      </c>
      <c r="B3796" s="29" t="s">
        <v>8225</v>
      </c>
      <c r="C3796" t="s">
        <v>3215</v>
      </c>
      <c r="D3796" t="s">
        <v>7251</v>
      </c>
      <c r="E3796" t="s">
        <v>1736</v>
      </c>
      <c r="F3796" t="s">
        <v>1099</v>
      </c>
      <c r="G3796" t="s">
        <v>1100</v>
      </c>
      <c r="H3796" t="s">
        <v>54</v>
      </c>
      <c r="I3796" t="s">
        <v>1101</v>
      </c>
      <c r="J3796" t="s">
        <v>1736</v>
      </c>
      <c r="K3796" t="s">
        <v>1098</v>
      </c>
      <c r="L3796" t="s">
        <v>6828</v>
      </c>
      <c r="M3796" t="s">
        <v>3133</v>
      </c>
      <c r="N3796" t="s">
        <v>10</v>
      </c>
      <c r="O3796" t="s">
        <v>54</v>
      </c>
      <c r="P3796" t="s">
        <v>946</v>
      </c>
      <c r="Q3796" t="s">
        <v>2663</v>
      </c>
      <c r="R3796" t="s">
        <v>1097</v>
      </c>
    </row>
    <row r="3797" spans="1:18" x14ac:dyDescent="0.25">
      <c r="A3797" s="28" t="str">
        <f t="shared" si="59"/>
        <v>00383474Mary Todd Elementary School551 Parkside DrLexingtonKY40505</v>
      </c>
      <c r="B3797" s="29" t="s">
        <v>8225</v>
      </c>
      <c r="C3797" t="s">
        <v>3215</v>
      </c>
      <c r="D3797" t="s">
        <v>7252</v>
      </c>
      <c r="E3797" t="s">
        <v>1736</v>
      </c>
      <c r="F3797" t="s">
        <v>843</v>
      </c>
      <c r="G3797" t="s">
        <v>776</v>
      </c>
      <c r="H3797" t="s">
        <v>54</v>
      </c>
      <c r="I3797" t="s">
        <v>781</v>
      </c>
      <c r="J3797" t="s">
        <v>1736</v>
      </c>
      <c r="K3797" t="s">
        <v>842</v>
      </c>
      <c r="L3797" t="s">
        <v>6828</v>
      </c>
      <c r="M3797" t="s">
        <v>3133</v>
      </c>
      <c r="N3797" t="s">
        <v>10</v>
      </c>
      <c r="O3797" t="s">
        <v>54</v>
      </c>
      <c r="P3797" t="s">
        <v>946</v>
      </c>
      <c r="Q3797" t="s">
        <v>2663</v>
      </c>
      <c r="R3797" t="s">
        <v>841</v>
      </c>
    </row>
    <row r="3798" spans="1:18" x14ac:dyDescent="0.25">
      <c r="A3798" s="28" t="str">
        <f t="shared" si="59"/>
        <v>00383967Westridge ES200 Oak Ridge DrFrankfortKY40601</v>
      </c>
      <c r="B3798" s="29" t="s">
        <v>8225</v>
      </c>
      <c r="C3798" t="s">
        <v>3215</v>
      </c>
      <c r="D3798" t="s">
        <v>7253</v>
      </c>
      <c r="E3798" t="s">
        <v>1736</v>
      </c>
      <c r="F3798" t="s">
        <v>959</v>
      </c>
      <c r="G3798" t="s">
        <v>10</v>
      </c>
      <c r="H3798" t="s">
        <v>54</v>
      </c>
      <c r="I3798" t="s">
        <v>946</v>
      </c>
      <c r="J3798" t="s">
        <v>1736</v>
      </c>
      <c r="K3798" t="s">
        <v>4281</v>
      </c>
      <c r="L3798" t="s">
        <v>6828</v>
      </c>
      <c r="M3798" t="s">
        <v>3133</v>
      </c>
      <c r="N3798" t="s">
        <v>10</v>
      </c>
      <c r="O3798" t="s">
        <v>54</v>
      </c>
      <c r="P3798" t="s">
        <v>946</v>
      </c>
      <c r="Q3798" t="s">
        <v>2663</v>
      </c>
      <c r="R3798" t="s">
        <v>958</v>
      </c>
    </row>
    <row r="3799" spans="1:18" x14ac:dyDescent="0.25">
      <c r="A3799" s="28" t="str">
        <f t="shared" si="59"/>
        <v>00383967Westridge ES200 Oak Ridge DrFrankfortKY40601</v>
      </c>
      <c r="B3799" s="29" t="s">
        <v>8225</v>
      </c>
      <c r="C3799" t="s">
        <v>3215</v>
      </c>
      <c r="D3799" t="s">
        <v>7254</v>
      </c>
      <c r="E3799" t="s">
        <v>1736</v>
      </c>
      <c r="F3799" t="s">
        <v>959</v>
      </c>
      <c r="G3799" t="s">
        <v>10</v>
      </c>
      <c r="H3799" t="s">
        <v>54</v>
      </c>
      <c r="I3799" t="s">
        <v>946</v>
      </c>
      <c r="J3799" t="s">
        <v>1736</v>
      </c>
      <c r="K3799" t="s">
        <v>4281</v>
      </c>
      <c r="L3799" t="s">
        <v>6828</v>
      </c>
      <c r="M3799" t="s">
        <v>3133</v>
      </c>
      <c r="N3799" t="s">
        <v>10</v>
      </c>
      <c r="O3799" t="s">
        <v>54</v>
      </c>
      <c r="P3799" t="s">
        <v>946</v>
      </c>
      <c r="Q3799" t="s">
        <v>2663</v>
      </c>
      <c r="R3799" t="s">
        <v>958</v>
      </c>
    </row>
    <row r="3800" spans="1:18" x14ac:dyDescent="0.25">
      <c r="A3800" s="28" t="str">
        <f t="shared" si="59"/>
        <v>00384583Clarkson Elementary School310 Millerstown StClarksonKY42726</v>
      </c>
      <c r="B3800" s="29" t="s">
        <v>8225</v>
      </c>
      <c r="C3800" t="s">
        <v>3215</v>
      </c>
      <c r="D3800" t="s">
        <v>7255</v>
      </c>
      <c r="E3800" t="s">
        <v>1736</v>
      </c>
      <c r="F3800" t="s">
        <v>1094</v>
      </c>
      <c r="G3800" t="s">
        <v>1095</v>
      </c>
      <c r="H3800" t="s">
        <v>54</v>
      </c>
      <c r="I3800" t="s">
        <v>1096</v>
      </c>
      <c r="J3800" t="s">
        <v>1736</v>
      </c>
      <c r="K3800" t="s">
        <v>1093</v>
      </c>
      <c r="L3800" t="s">
        <v>6828</v>
      </c>
      <c r="M3800" t="s">
        <v>3133</v>
      </c>
      <c r="N3800" t="s">
        <v>10</v>
      </c>
      <c r="O3800" t="s">
        <v>54</v>
      </c>
      <c r="P3800" t="s">
        <v>946</v>
      </c>
      <c r="Q3800" t="s">
        <v>2663</v>
      </c>
      <c r="R3800" t="s">
        <v>1092</v>
      </c>
    </row>
    <row r="3801" spans="1:18" x14ac:dyDescent="0.25">
      <c r="A3801" s="28" t="str">
        <f t="shared" si="59"/>
        <v>00384234Lancaster Elementary School205 Lexington StLancasterKY40444</v>
      </c>
      <c r="B3801" s="29" t="s">
        <v>8225</v>
      </c>
      <c r="C3801" t="s">
        <v>3215</v>
      </c>
      <c r="D3801" t="s">
        <v>7256</v>
      </c>
      <c r="E3801" t="s">
        <v>1736</v>
      </c>
      <c r="F3801" t="s">
        <v>1024</v>
      </c>
      <c r="G3801" t="s">
        <v>1020</v>
      </c>
      <c r="H3801" t="s">
        <v>54</v>
      </c>
      <c r="I3801" t="s">
        <v>1021</v>
      </c>
      <c r="J3801" t="s">
        <v>1736</v>
      </c>
      <c r="K3801" t="s">
        <v>1023</v>
      </c>
      <c r="L3801" t="s">
        <v>6828</v>
      </c>
      <c r="M3801" t="s">
        <v>3133</v>
      </c>
      <c r="N3801" t="s">
        <v>10</v>
      </c>
      <c r="O3801" t="s">
        <v>54</v>
      </c>
      <c r="P3801" t="s">
        <v>946</v>
      </c>
      <c r="Q3801" t="s">
        <v>2663</v>
      </c>
      <c r="R3801" t="s">
        <v>1022</v>
      </c>
    </row>
    <row r="3802" spans="1:18" x14ac:dyDescent="0.25">
      <c r="A3802" s="28" t="str">
        <f t="shared" si="59"/>
        <v>00383943Second Street School506 W 2nd StFrankfortKY40601</v>
      </c>
      <c r="B3802" s="29" t="s">
        <v>8225</v>
      </c>
      <c r="C3802" t="s">
        <v>3215</v>
      </c>
      <c r="D3802" t="s">
        <v>7257</v>
      </c>
      <c r="E3802" t="s">
        <v>1736</v>
      </c>
      <c r="F3802" t="s">
        <v>945</v>
      </c>
      <c r="G3802" t="s">
        <v>10</v>
      </c>
      <c r="H3802" t="s">
        <v>54</v>
      </c>
      <c r="I3802" t="s">
        <v>946</v>
      </c>
      <c r="J3802" t="s">
        <v>1736</v>
      </c>
      <c r="K3802" t="s">
        <v>944</v>
      </c>
      <c r="L3802" t="s">
        <v>6828</v>
      </c>
      <c r="M3802" t="s">
        <v>3133</v>
      </c>
      <c r="N3802" t="s">
        <v>10</v>
      </c>
      <c r="O3802" t="s">
        <v>54</v>
      </c>
      <c r="P3802" t="s">
        <v>946</v>
      </c>
      <c r="Q3802" t="s">
        <v>2663</v>
      </c>
      <c r="R3802" t="s">
        <v>943</v>
      </c>
    </row>
    <row r="3803" spans="1:18" x14ac:dyDescent="0.25">
      <c r="A3803" s="28" t="str">
        <f t="shared" si="59"/>
        <v>00384272Crittenden-Mt Zion Elem School270 Crittenden Mount Zion RdDry RidgeKY41035</v>
      </c>
      <c r="B3803" s="29" t="s">
        <v>8225</v>
      </c>
      <c r="C3803" t="s">
        <v>3215</v>
      </c>
      <c r="D3803" t="s">
        <v>7258</v>
      </c>
      <c r="E3803" t="s">
        <v>1736</v>
      </c>
      <c r="F3803" t="s">
        <v>1040</v>
      </c>
      <c r="G3803" t="s">
        <v>1041</v>
      </c>
      <c r="H3803" t="s">
        <v>54</v>
      </c>
      <c r="I3803" t="s">
        <v>1042</v>
      </c>
      <c r="J3803" t="s">
        <v>1736</v>
      </c>
      <c r="K3803" t="s">
        <v>1039</v>
      </c>
      <c r="L3803" t="s">
        <v>6828</v>
      </c>
      <c r="M3803" t="s">
        <v>3133</v>
      </c>
      <c r="N3803" t="s">
        <v>10</v>
      </c>
      <c r="O3803" t="s">
        <v>54</v>
      </c>
      <c r="P3803" t="s">
        <v>946</v>
      </c>
      <c r="Q3803" t="s">
        <v>2663</v>
      </c>
      <c r="R3803" t="s">
        <v>1038</v>
      </c>
    </row>
    <row r="3804" spans="1:18" x14ac:dyDescent="0.25">
      <c r="A3804" s="28" t="str">
        <f t="shared" si="59"/>
        <v>00385226West Point Independent School209 N 13th StWest PointKY40177</v>
      </c>
      <c r="B3804" s="29" t="s">
        <v>8225</v>
      </c>
      <c r="C3804" t="s">
        <v>3215</v>
      </c>
      <c r="D3804" t="s">
        <v>7259</v>
      </c>
      <c r="E3804" t="s">
        <v>1736</v>
      </c>
      <c r="F3804" t="s">
        <v>2831</v>
      </c>
      <c r="G3804" t="s">
        <v>390</v>
      </c>
      <c r="H3804" t="s">
        <v>54</v>
      </c>
      <c r="I3804" t="s">
        <v>391</v>
      </c>
      <c r="J3804" t="s">
        <v>1736</v>
      </c>
      <c r="K3804" t="s">
        <v>2830</v>
      </c>
      <c r="L3804" t="s">
        <v>6828</v>
      </c>
      <c r="M3804" t="s">
        <v>3133</v>
      </c>
      <c r="N3804" t="s">
        <v>10</v>
      </c>
      <c r="O3804" t="s">
        <v>54</v>
      </c>
      <c r="P3804" t="s">
        <v>946</v>
      </c>
      <c r="Q3804" t="s">
        <v>2663</v>
      </c>
      <c r="R3804" t="s">
        <v>2829</v>
      </c>
    </row>
    <row r="3805" spans="1:18" x14ac:dyDescent="0.25">
      <c r="A3805" s="28" t="str">
        <f t="shared" si="59"/>
        <v>00385836Niagara Elementary School13043 State Route 136 EHendersonKY42420</v>
      </c>
      <c r="B3805" s="29" t="s">
        <v>8225</v>
      </c>
      <c r="C3805" t="s">
        <v>3215</v>
      </c>
      <c r="D3805" t="s">
        <v>7260</v>
      </c>
      <c r="E3805" t="s">
        <v>1736</v>
      </c>
      <c r="F3805" t="s">
        <v>1282</v>
      </c>
      <c r="G3805" t="s">
        <v>1269</v>
      </c>
      <c r="H3805" t="s">
        <v>54</v>
      </c>
      <c r="I3805" t="s">
        <v>1270</v>
      </c>
      <c r="J3805" t="s">
        <v>1736</v>
      </c>
      <c r="K3805" t="s">
        <v>1281</v>
      </c>
      <c r="L3805" t="s">
        <v>6828</v>
      </c>
      <c r="M3805" t="s">
        <v>3133</v>
      </c>
      <c r="N3805" t="s">
        <v>10</v>
      </c>
      <c r="O3805" t="s">
        <v>54</v>
      </c>
      <c r="P3805" t="s">
        <v>946</v>
      </c>
      <c r="Q3805" t="s">
        <v>2663</v>
      </c>
      <c r="R3805" t="s">
        <v>1280</v>
      </c>
    </row>
    <row r="3806" spans="1:18" x14ac:dyDescent="0.25">
      <c r="A3806" s="28" t="str">
        <f t="shared" si="59"/>
        <v>00384260Mason-Corinth Elem School225 Heekin RdWilliamstownKY41097</v>
      </c>
      <c r="B3806" s="29" t="s">
        <v>8225</v>
      </c>
      <c r="C3806" t="s">
        <v>3215</v>
      </c>
      <c r="D3806" t="s">
        <v>7261</v>
      </c>
      <c r="E3806" t="s">
        <v>1736</v>
      </c>
      <c r="F3806" t="s">
        <v>1048</v>
      </c>
      <c r="G3806" t="s">
        <v>1049</v>
      </c>
      <c r="H3806" t="s">
        <v>54</v>
      </c>
      <c r="I3806" t="s">
        <v>1050</v>
      </c>
      <c r="J3806" t="s">
        <v>1736</v>
      </c>
      <c r="K3806" t="s">
        <v>1047</v>
      </c>
      <c r="L3806" t="s">
        <v>6828</v>
      </c>
      <c r="M3806" t="s">
        <v>3133</v>
      </c>
      <c r="N3806" t="s">
        <v>10</v>
      </c>
      <c r="O3806" t="s">
        <v>54</v>
      </c>
      <c r="P3806" t="s">
        <v>946</v>
      </c>
      <c r="Q3806" t="s">
        <v>2663</v>
      </c>
      <c r="R3806" t="s">
        <v>1046</v>
      </c>
    </row>
    <row r="3807" spans="1:18" x14ac:dyDescent="0.25">
      <c r="A3807" s="28" t="str">
        <f t="shared" si="59"/>
        <v>00384571Caneyville Elementary School521 E Maple StCaneyvilleKY42721</v>
      </c>
      <c r="B3807" s="29" t="s">
        <v>8225</v>
      </c>
      <c r="C3807" t="s">
        <v>3215</v>
      </c>
      <c r="D3807" t="s">
        <v>7262</v>
      </c>
      <c r="E3807" t="s">
        <v>1736</v>
      </c>
      <c r="F3807" t="s">
        <v>1089</v>
      </c>
      <c r="G3807" t="s">
        <v>1090</v>
      </c>
      <c r="H3807" t="s">
        <v>54</v>
      </c>
      <c r="I3807" t="s">
        <v>1091</v>
      </c>
      <c r="J3807" t="s">
        <v>1736</v>
      </c>
      <c r="K3807" t="s">
        <v>1088</v>
      </c>
      <c r="L3807" t="s">
        <v>6828</v>
      </c>
      <c r="M3807" t="s">
        <v>3133</v>
      </c>
      <c r="N3807" t="s">
        <v>10</v>
      </c>
      <c r="O3807" t="s">
        <v>54</v>
      </c>
      <c r="P3807" t="s">
        <v>946</v>
      </c>
      <c r="Q3807" t="s">
        <v>2663</v>
      </c>
      <c r="R3807" t="s">
        <v>1087</v>
      </c>
    </row>
    <row r="3808" spans="1:18" x14ac:dyDescent="0.25">
      <c r="A3808" s="28" t="str">
        <f t="shared" si="59"/>
        <v>00385082Cecilia Valley ES931 E Main StCeciliaKY42724</v>
      </c>
      <c r="B3808" s="29" t="s">
        <v>8225</v>
      </c>
      <c r="C3808" t="s">
        <v>3215</v>
      </c>
      <c r="D3808" t="s">
        <v>7263</v>
      </c>
      <c r="E3808" t="s">
        <v>1736</v>
      </c>
      <c r="F3808" t="s">
        <v>1146</v>
      </c>
      <c r="G3808" t="s">
        <v>1147</v>
      </c>
      <c r="H3808" t="s">
        <v>54</v>
      </c>
      <c r="I3808" t="s">
        <v>1148</v>
      </c>
      <c r="J3808" t="s">
        <v>1736</v>
      </c>
      <c r="K3808" t="s">
        <v>4349</v>
      </c>
      <c r="L3808" t="s">
        <v>6828</v>
      </c>
      <c r="M3808" t="s">
        <v>3133</v>
      </c>
      <c r="N3808" t="s">
        <v>10</v>
      </c>
      <c r="O3808" t="s">
        <v>54</v>
      </c>
      <c r="P3808" t="s">
        <v>946</v>
      </c>
      <c r="Q3808" t="s">
        <v>2663</v>
      </c>
      <c r="R3808" t="s">
        <v>1145</v>
      </c>
    </row>
    <row r="3809" spans="1:18" x14ac:dyDescent="0.25">
      <c r="A3809" s="28" t="str">
        <f t="shared" si="59"/>
        <v>00385159Rineyville ES275 Rineyville School RdRineyvilleKY40162</v>
      </c>
      <c r="B3809" s="29" t="s">
        <v>8225</v>
      </c>
      <c r="C3809" t="s">
        <v>3215</v>
      </c>
      <c r="D3809" t="s">
        <v>7264</v>
      </c>
      <c r="E3809" t="s">
        <v>1736</v>
      </c>
      <c r="F3809" t="s">
        <v>1170</v>
      </c>
      <c r="G3809" t="s">
        <v>1171</v>
      </c>
      <c r="H3809" t="s">
        <v>54</v>
      </c>
      <c r="I3809" t="s">
        <v>1172</v>
      </c>
      <c r="J3809" t="s">
        <v>1736</v>
      </c>
      <c r="K3809" t="s">
        <v>4364</v>
      </c>
      <c r="L3809" t="s">
        <v>6828</v>
      </c>
      <c r="M3809" t="s">
        <v>3133</v>
      </c>
      <c r="N3809" t="s">
        <v>10</v>
      </c>
      <c r="O3809" t="s">
        <v>54</v>
      </c>
      <c r="P3809" t="s">
        <v>946</v>
      </c>
      <c r="Q3809" t="s">
        <v>2663</v>
      </c>
      <c r="R3809" t="s">
        <v>1169</v>
      </c>
    </row>
    <row r="3810" spans="1:18" x14ac:dyDescent="0.25">
      <c r="A3810" s="28" t="str">
        <f t="shared" si="59"/>
        <v>00385666Munfordville Elementary School505 W Union StMunfordvilleKY42765</v>
      </c>
      <c r="B3810" s="29" t="s">
        <v>8225</v>
      </c>
      <c r="C3810" t="s">
        <v>3215</v>
      </c>
      <c r="D3810" t="s">
        <v>7265</v>
      </c>
      <c r="E3810" t="s">
        <v>1736</v>
      </c>
      <c r="F3810" t="s">
        <v>1251</v>
      </c>
      <c r="G3810" t="s">
        <v>1252</v>
      </c>
      <c r="H3810" t="s">
        <v>54</v>
      </c>
      <c r="I3810" t="s">
        <v>1253</v>
      </c>
      <c r="J3810" t="s">
        <v>1736</v>
      </c>
      <c r="K3810" t="s">
        <v>1250</v>
      </c>
      <c r="L3810" t="s">
        <v>6828</v>
      </c>
      <c r="M3810" t="s">
        <v>3133</v>
      </c>
      <c r="N3810" t="s">
        <v>10</v>
      </c>
      <c r="O3810" t="s">
        <v>54</v>
      </c>
      <c r="P3810" t="s">
        <v>946</v>
      </c>
      <c r="Q3810" t="s">
        <v>2663</v>
      </c>
      <c r="R3810" t="s">
        <v>1249</v>
      </c>
    </row>
    <row r="3811" spans="1:18" x14ac:dyDescent="0.25">
      <c r="A3811" s="28" t="str">
        <f t="shared" si="59"/>
        <v>00384686Argillite Elementary School4157 State Route 1ArgilliteKY41121</v>
      </c>
      <c r="B3811" s="29" t="s">
        <v>8225</v>
      </c>
      <c r="C3811" t="s">
        <v>3215</v>
      </c>
      <c r="D3811" t="s">
        <v>7266</v>
      </c>
      <c r="E3811" t="s">
        <v>1736</v>
      </c>
      <c r="F3811" t="s">
        <v>1114</v>
      </c>
      <c r="G3811" t="s">
        <v>1115</v>
      </c>
      <c r="H3811" t="s">
        <v>54</v>
      </c>
      <c r="I3811" t="s">
        <v>1116</v>
      </c>
      <c r="J3811" t="s">
        <v>1736</v>
      </c>
      <c r="K3811" t="s">
        <v>1113</v>
      </c>
      <c r="L3811" t="s">
        <v>6828</v>
      </c>
      <c r="M3811" t="s">
        <v>3133</v>
      </c>
      <c r="N3811" t="s">
        <v>10</v>
      </c>
      <c r="O3811" t="s">
        <v>54</v>
      </c>
      <c r="P3811" t="s">
        <v>946</v>
      </c>
      <c r="Q3811" t="s">
        <v>2663</v>
      </c>
      <c r="R3811" t="s">
        <v>1112</v>
      </c>
    </row>
    <row r="3812" spans="1:18" x14ac:dyDescent="0.25">
      <c r="A3812" s="28" t="str">
        <f t="shared" si="59"/>
        <v>00384832Campbell Elementary School550 Rams BlvdRacelandKY41169</v>
      </c>
      <c r="B3812" s="29" t="s">
        <v>8225</v>
      </c>
      <c r="C3812" t="s">
        <v>3215</v>
      </c>
      <c r="D3812" t="s">
        <v>7267</v>
      </c>
      <c r="E3812" t="s">
        <v>1736</v>
      </c>
      <c r="F3812" t="s">
        <v>2537</v>
      </c>
      <c r="G3812" t="s">
        <v>2538</v>
      </c>
      <c r="H3812" t="s">
        <v>54</v>
      </c>
      <c r="I3812" t="s">
        <v>2539</v>
      </c>
      <c r="J3812" t="s">
        <v>1736</v>
      </c>
      <c r="K3812" t="s">
        <v>2536</v>
      </c>
      <c r="L3812" t="s">
        <v>6828</v>
      </c>
      <c r="M3812" t="s">
        <v>3133</v>
      </c>
      <c r="N3812" t="s">
        <v>10</v>
      </c>
      <c r="O3812" t="s">
        <v>54</v>
      </c>
      <c r="P3812" t="s">
        <v>946</v>
      </c>
      <c r="Q3812" t="s">
        <v>2663</v>
      </c>
      <c r="R3812" t="s">
        <v>2535</v>
      </c>
    </row>
    <row r="3813" spans="1:18" x14ac:dyDescent="0.25">
      <c r="A3813" s="28" t="str">
        <f t="shared" si="59"/>
        <v>00386816Gutermuth Elementary School1500 Sanders LnLouisvilleKY40216</v>
      </c>
      <c r="B3813" s="29" t="s">
        <v>8225</v>
      </c>
      <c r="C3813" t="s">
        <v>3215</v>
      </c>
      <c r="D3813" t="s">
        <v>7268</v>
      </c>
      <c r="E3813" t="s">
        <v>1736</v>
      </c>
      <c r="F3813" t="s">
        <v>1491</v>
      </c>
      <c r="G3813" t="s">
        <v>382</v>
      </c>
      <c r="H3813" t="s">
        <v>54</v>
      </c>
      <c r="I3813" t="s">
        <v>1440</v>
      </c>
      <c r="J3813" t="s">
        <v>1736</v>
      </c>
      <c r="K3813" t="s">
        <v>1490</v>
      </c>
      <c r="L3813" t="s">
        <v>6828</v>
      </c>
      <c r="M3813" t="s">
        <v>3133</v>
      </c>
      <c r="N3813" t="s">
        <v>10</v>
      </c>
      <c r="O3813" t="s">
        <v>54</v>
      </c>
      <c r="P3813" t="s">
        <v>946</v>
      </c>
      <c r="Q3813" t="s">
        <v>2663</v>
      </c>
      <c r="R3813" t="s">
        <v>1489</v>
      </c>
    </row>
    <row r="3814" spans="1:18" x14ac:dyDescent="0.25">
      <c r="A3814" s="28" t="str">
        <f t="shared" si="59"/>
        <v>00384961North Hancock Elementary Sch330 Frank Lutrell RdLewisportKY42351</v>
      </c>
      <c r="B3814" s="29" t="s">
        <v>8225</v>
      </c>
      <c r="C3814" t="s">
        <v>3215</v>
      </c>
      <c r="D3814" t="s">
        <v>7269</v>
      </c>
      <c r="E3814" t="s">
        <v>1736</v>
      </c>
      <c r="F3814" t="s">
        <v>1135</v>
      </c>
      <c r="G3814" t="s">
        <v>1136</v>
      </c>
      <c r="H3814" t="s">
        <v>54</v>
      </c>
      <c r="I3814" t="s">
        <v>1137</v>
      </c>
      <c r="J3814" t="s">
        <v>1736</v>
      </c>
      <c r="K3814" t="s">
        <v>1134</v>
      </c>
      <c r="L3814" t="s">
        <v>6828</v>
      </c>
      <c r="M3814" t="s">
        <v>3133</v>
      </c>
      <c r="N3814" t="s">
        <v>10</v>
      </c>
      <c r="O3814" t="s">
        <v>54</v>
      </c>
      <c r="P3814" t="s">
        <v>946</v>
      </c>
      <c r="Q3814" t="s">
        <v>2663</v>
      </c>
      <c r="R3814" t="s">
        <v>1133</v>
      </c>
    </row>
    <row r="3815" spans="1:18" x14ac:dyDescent="0.25">
      <c r="A3815" s="28" t="str">
        <f t="shared" si="59"/>
        <v>00385135North Park ES1080 S Logsdon PkwyRadcliffKY40160</v>
      </c>
      <c r="B3815" s="29" t="s">
        <v>8225</v>
      </c>
      <c r="C3815" t="s">
        <v>3215</v>
      </c>
      <c r="D3815" t="s">
        <v>7270</v>
      </c>
      <c r="E3815" t="s">
        <v>1736</v>
      </c>
      <c r="F3815" t="s">
        <v>1168</v>
      </c>
      <c r="G3815" t="s">
        <v>1163</v>
      </c>
      <c r="H3815" t="s">
        <v>54</v>
      </c>
      <c r="I3815" t="s">
        <v>1164</v>
      </c>
      <c r="J3815" t="s">
        <v>1736</v>
      </c>
      <c r="K3815" t="s">
        <v>4350</v>
      </c>
      <c r="L3815" t="s">
        <v>6828</v>
      </c>
      <c r="M3815" t="s">
        <v>3133</v>
      </c>
      <c r="N3815" t="s">
        <v>10</v>
      </c>
      <c r="O3815" t="s">
        <v>54</v>
      </c>
      <c r="P3815" t="s">
        <v>946</v>
      </c>
      <c r="Q3815" t="s">
        <v>2663</v>
      </c>
      <c r="R3815" t="s">
        <v>1167</v>
      </c>
    </row>
    <row r="3816" spans="1:18" x14ac:dyDescent="0.25">
      <c r="A3816" s="28" t="str">
        <f t="shared" si="59"/>
        <v>00385721Jefferson Elementary School315 Jackson StHendersonKY42420</v>
      </c>
      <c r="B3816" s="29" t="s">
        <v>8225</v>
      </c>
      <c r="C3816" t="s">
        <v>3215</v>
      </c>
      <c r="D3816" t="s">
        <v>7271</v>
      </c>
      <c r="E3816" t="s">
        <v>1736</v>
      </c>
      <c r="F3816" t="s">
        <v>1279</v>
      </c>
      <c r="G3816" t="s">
        <v>1269</v>
      </c>
      <c r="H3816" t="s">
        <v>54</v>
      </c>
      <c r="I3816" t="s">
        <v>1270</v>
      </c>
      <c r="J3816" t="s">
        <v>1736</v>
      </c>
      <c r="K3816" t="s">
        <v>1278</v>
      </c>
      <c r="L3816" t="s">
        <v>6828</v>
      </c>
      <c r="M3816" t="s">
        <v>3133</v>
      </c>
      <c r="N3816" t="s">
        <v>10</v>
      </c>
      <c r="O3816" t="s">
        <v>54</v>
      </c>
      <c r="P3816" t="s">
        <v>946</v>
      </c>
      <c r="Q3816" t="s">
        <v>2663</v>
      </c>
      <c r="R3816" t="s">
        <v>1277</v>
      </c>
    </row>
    <row r="3817" spans="1:18" x14ac:dyDescent="0.25">
      <c r="A3817" s="28" t="str">
        <f t="shared" si="59"/>
        <v>00384727Greysbranch Elementary School1487 Ohio River RdGreenupKY41144</v>
      </c>
      <c r="B3817" s="29" t="s">
        <v>8225</v>
      </c>
      <c r="C3817" t="s">
        <v>3215</v>
      </c>
      <c r="D3817" t="s">
        <v>7272</v>
      </c>
      <c r="E3817" t="s">
        <v>1736</v>
      </c>
      <c r="F3817" t="s">
        <v>1119</v>
      </c>
      <c r="G3817" t="s">
        <v>1120</v>
      </c>
      <c r="H3817" t="s">
        <v>54</v>
      </c>
      <c r="I3817" t="s">
        <v>1121</v>
      </c>
      <c r="J3817" t="s">
        <v>1736</v>
      </c>
      <c r="K3817" t="s">
        <v>1118</v>
      </c>
      <c r="L3817" t="s">
        <v>6828</v>
      </c>
      <c r="M3817" t="s">
        <v>3133</v>
      </c>
      <c r="N3817" t="s">
        <v>10</v>
      </c>
      <c r="O3817" t="s">
        <v>54</v>
      </c>
      <c r="P3817" t="s">
        <v>946</v>
      </c>
      <c r="Q3817" t="s">
        <v>2663</v>
      </c>
      <c r="R3817" t="s">
        <v>1117</v>
      </c>
    </row>
    <row r="3818" spans="1:18" x14ac:dyDescent="0.25">
      <c r="A3818" s="28" t="str">
        <f t="shared" si="59"/>
        <v>00384741McKell Elementary School28978 Us 23 HwySouth ShoreKY41175</v>
      </c>
      <c r="B3818" s="29" t="s">
        <v>8225</v>
      </c>
      <c r="C3818" t="s">
        <v>3215</v>
      </c>
      <c r="D3818" t="s">
        <v>7273</v>
      </c>
      <c r="E3818" t="s">
        <v>1736</v>
      </c>
      <c r="F3818" t="s">
        <v>1124</v>
      </c>
      <c r="G3818" t="s">
        <v>1125</v>
      </c>
      <c r="H3818" t="s">
        <v>54</v>
      </c>
      <c r="I3818" t="s">
        <v>1126</v>
      </c>
      <c r="J3818" t="s">
        <v>1736</v>
      </c>
      <c r="K3818" t="s">
        <v>1123</v>
      </c>
      <c r="L3818" t="s">
        <v>6828</v>
      </c>
      <c r="M3818" t="s">
        <v>3133</v>
      </c>
      <c r="N3818" t="s">
        <v>10</v>
      </c>
      <c r="O3818" t="s">
        <v>54</v>
      </c>
      <c r="P3818" t="s">
        <v>946</v>
      </c>
      <c r="Q3818" t="s">
        <v>2663</v>
      </c>
      <c r="R3818" t="s">
        <v>1122</v>
      </c>
    </row>
    <row r="3819" spans="1:18" x14ac:dyDescent="0.25">
      <c r="A3819" s="28" t="str">
        <f t="shared" si="59"/>
        <v>00384870Russell Primary School710 Red Devil LnRussellKY41169</v>
      </c>
      <c r="B3819" s="29" t="s">
        <v>8225</v>
      </c>
      <c r="C3819" t="s">
        <v>3215</v>
      </c>
      <c r="D3819" t="s">
        <v>7274</v>
      </c>
      <c r="E3819" t="s">
        <v>1736</v>
      </c>
      <c r="F3819" t="s">
        <v>2594</v>
      </c>
      <c r="G3819" t="s">
        <v>2595</v>
      </c>
      <c r="H3819" t="s">
        <v>54</v>
      </c>
      <c r="I3819" t="s">
        <v>2539</v>
      </c>
      <c r="J3819" t="s">
        <v>1736</v>
      </c>
      <c r="K3819" t="s">
        <v>2593</v>
      </c>
      <c r="L3819" t="s">
        <v>6828</v>
      </c>
      <c r="M3819" t="s">
        <v>3133</v>
      </c>
      <c r="N3819" t="s">
        <v>10</v>
      </c>
      <c r="O3819" t="s">
        <v>54</v>
      </c>
      <c r="P3819" t="s">
        <v>946</v>
      </c>
      <c r="Q3819" t="s">
        <v>2663</v>
      </c>
      <c r="R3819" t="s">
        <v>2592</v>
      </c>
    </row>
    <row r="3820" spans="1:18" x14ac:dyDescent="0.25">
      <c r="A3820" s="28" t="str">
        <f t="shared" si="59"/>
        <v>00385070G C Burkhead ES1323 Saint John RdElizabethtownKY42701</v>
      </c>
      <c r="B3820" s="29" t="s">
        <v>8225</v>
      </c>
      <c r="C3820" t="s">
        <v>3215</v>
      </c>
      <c r="D3820" t="s">
        <v>7275</v>
      </c>
      <c r="E3820" t="s">
        <v>1736</v>
      </c>
      <c r="F3820" t="s">
        <v>1154</v>
      </c>
      <c r="G3820" t="s">
        <v>727</v>
      </c>
      <c r="H3820" t="s">
        <v>54</v>
      </c>
      <c r="I3820" t="s">
        <v>728</v>
      </c>
      <c r="J3820" t="s">
        <v>1736</v>
      </c>
      <c r="K3820" t="s">
        <v>4327</v>
      </c>
      <c r="L3820" t="s">
        <v>6828</v>
      </c>
      <c r="M3820" t="s">
        <v>3133</v>
      </c>
      <c r="N3820" t="s">
        <v>10</v>
      </c>
      <c r="O3820" t="s">
        <v>54</v>
      </c>
      <c r="P3820" t="s">
        <v>946</v>
      </c>
      <c r="Q3820" t="s">
        <v>2663</v>
      </c>
      <c r="R3820" t="s">
        <v>1153</v>
      </c>
    </row>
    <row r="3821" spans="1:18" x14ac:dyDescent="0.25">
      <c r="A3821" s="28" t="str">
        <f t="shared" si="59"/>
        <v>00383216Athens-Chilesburg Elem School930 Jouett Creek DrLexingtonKY40509</v>
      </c>
      <c r="B3821" s="29" t="s">
        <v>8225</v>
      </c>
      <c r="C3821" t="s">
        <v>3215</v>
      </c>
      <c r="D3821" t="s">
        <v>7276</v>
      </c>
      <c r="E3821" t="s">
        <v>1736</v>
      </c>
      <c r="F3821" t="s">
        <v>788</v>
      </c>
      <c r="G3821" t="s">
        <v>776</v>
      </c>
      <c r="H3821" t="s">
        <v>54</v>
      </c>
      <c r="I3821" t="s">
        <v>789</v>
      </c>
      <c r="J3821" t="s">
        <v>1736</v>
      </c>
      <c r="K3821" t="s">
        <v>787</v>
      </c>
      <c r="L3821" t="s">
        <v>6828</v>
      </c>
      <c r="M3821" t="s">
        <v>3133</v>
      </c>
      <c r="N3821" t="s">
        <v>10</v>
      </c>
      <c r="O3821" t="s">
        <v>54</v>
      </c>
      <c r="P3821" t="s">
        <v>946</v>
      </c>
      <c r="Q3821" t="s">
        <v>2663</v>
      </c>
      <c r="R3821" t="s">
        <v>786</v>
      </c>
    </row>
    <row r="3822" spans="1:18" x14ac:dyDescent="0.25">
      <c r="A3822" s="28" t="str">
        <f t="shared" si="59"/>
        <v>00385094Lincoln Trail ES3154 Bardstown RdElizabethtownKY42701</v>
      </c>
      <c r="B3822" s="29" t="s">
        <v>8225</v>
      </c>
      <c r="C3822" t="s">
        <v>3215</v>
      </c>
      <c r="D3822" t="s">
        <v>7277</v>
      </c>
      <c r="E3822" t="s">
        <v>1736</v>
      </c>
      <c r="F3822" t="s">
        <v>1160</v>
      </c>
      <c r="G3822" t="s">
        <v>727</v>
      </c>
      <c r="H3822" t="s">
        <v>54</v>
      </c>
      <c r="I3822" t="s">
        <v>728</v>
      </c>
      <c r="J3822" t="s">
        <v>1736</v>
      </c>
      <c r="K3822" t="s">
        <v>4325</v>
      </c>
      <c r="L3822" t="s">
        <v>6828</v>
      </c>
      <c r="M3822" t="s">
        <v>3133</v>
      </c>
      <c r="N3822" t="s">
        <v>10</v>
      </c>
      <c r="O3822" t="s">
        <v>54</v>
      </c>
      <c r="P3822" t="s">
        <v>946</v>
      </c>
      <c r="Q3822" t="s">
        <v>2663</v>
      </c>
      <c r="R3822" t="s">
        <v>1159</v>
      </c>
    </row>
    <row r="3823" spans="1:18" x14ac:dyDescent="0.25">
      <c r="A3823" s="28" t="str">
        <f t="shared" si="59"/>
        <v>00396859Alvaton ES6350 Old Scottsville RdAlvatonKY42122</v>
      </c>
      <c r="B3823" s="29" t="s">
        <v>8225</v>
      </c>
      <c r="C3823" t="s">
        <v>3215</v>
      </c>
      <c r="D3823" t="s">
        <v>7278</v>
      </c>
      <c r="E3823" t="s">
        <v>1736</v>
      </c>
      <c r="F3823" t="s">
        <v>2745</v>
      </c>
      <c r="G3823" t="s">
        <v>2746</v>
      </c>
      <c r="H3823" t="s">
        <v>54</v>
      </c>
      <c r="I3823" t="s">
        <v>2747</v>
      </c>
      <c r="J3823" t="s">
        <v>1736</v>
      </c>
      <c r="K3823" t="s">
        <v>5182</v>
      </c>
      <c r="L3823" t="s">
        <v>6828</v>
      </c>
      <c r="M3823" t="s">
        <v>3133</v>
      </c>
      <c r="N3823" t="s">
        <v>10</v>
      </c>
      <c r="O3823" t="s">
        <v>54</v>
      </c>
      <c r="P3823" t="s">
        <v>946</v>
      </c>
      <c r="Q3823" t="s">
        <v>2663</v>
      </c>
      <c r="R3823" t="s">
        <v>2744</v>
      </c>
    </row>
    <row r="3824" spans="1:18" x14ac:dyDescent="0.25">
      <c r="A3824" s="28" t="str">
        <f t="shared" si="59"/>
        <v>00385616Bonnieville Elementary School7874 N Dixie HwyBonnievilleKY42713</v>
      </c>
      <c r="B3824" s="29" t="s">
        <v>8225</v>
      </c>
      <c r="C3824" t="s">
        <v>3215</v>
      </c>
      <c r="D3824" t="s">
        <v>7279</v>
      </c>
      <c r="E3824" t="s">
        <v>1736</v>
      </c>
      <c r="F3824" t="s">
        <v>1231</v>
      </c>
      <c r="G3824" t="s">
        <v>1232</v>
      </c>
      <c r="H3824" t="s">
        <v>54</v>
      </c>
      <c r="I3824" t="s">
        <v>1233</v>
      </c>
      <c r="J3824" t="s">
        <v>1736</v>
      </c>
      <c r="K3824" t="s">
        <v>1230</v>
      </c>
      <c r="L3824" t="s">
        <v>6828</v>
      </c>
      <c r="M3824" t="s">
        <v>3133</v>
      </c>
      <c r="N3824" t="s">
        <v>10</v>
      </c>
      <c r="O3824" t="s">
        <v>54</v>
      </c>
      <c r="P3824" t="s">
        <v>946</v>
      </c>
      <c r="Q3824" t="s">
        <v>2663</v>
      </c>
      <c r="R3824" t="s">
        <v>1229</v>
      </c>
    </row>
    <row r="3825" spans="1:18" x14ac:dyDescent="0.25">
      <c r="A3825" s="28" t="str">
        <f t="shared" si="59"/>
        <v>00392621Clark ES3401 Buckner LnPaducahKY42001</v>
      </c>
      <c r="B3825" s="29" t="s">
        <v>8225</v>
      </c>
      <c r="C3825" t="s">
        <v>3215</v>
      </c>
      <c r="D3825" t="s">
        <v>7280</v>
      </c>
      <c r="E3825" t="s">
        <v>1736</v>
      </c>
      <c r="F3825" t="s">
        <v>2377</v>
      </c>
      <c r="G3825" t="s">
        <v>2089</v>
      </c>
      <c r="H3825" t="s">
        <v>54</v>
      </c>
      <c r="I3825" t="s">
        <v>2090</v>
      </c>
      <c r="J3825" t="s">
        <v>1736</v>
      </c>
      <c r="K3825" t="s">
        <v>4956</v>
      </c>
      <c r="L3825" t="s">
        <v>6828</v>
      </c>
      <c r="M3825" t="s">
        <v>3133</v>
      </c>
      <c r="N3825" t="s">
        <v>10</v>
      </c>
      <c r="O3825" t="s">
        <v>54</v>
      </c>
      <c r="P3825" t="s">
        <v>946</v>
      </c>
      <c r="Q3825" t="s">
        <v>2663</v>
      </c>
      <c r="R3825" t="s">
        <v>2376</v>
      </c>
    </row>
    <row r="3826" spans="1:18" x14ac:dyDescent="0.25">
      <c r="A3826" s="28" t="str">
        <f t="shared" si="59"/>
        <v>00385733South Heights Elem School1199 Madison StHendersonKY42420</v>
      </c>
      <c r="B3826" s="29" t="s">
        <v>8225</v>
      </c>
      <c r="C3826" t="s">
        <v>3215</v>
      </c>
      <c r="D3826" t="s">
        <v>7281</v>
      </c>
      <c r="E3826" t="s">
        <v>1736</v>
      </c>
      <c r="F3826" t="s">
        <v>1285</v>
      </c>
      <c r="G3826" t="s">
        <v>1269</v>
      </c>
      <c r="H3826" t="s">
        <v>54</v>
      </c>
      <c r="I3826" t="s">
        <v>1270</v>
      </c>
      <c r="J3826" t="s">
        <v>1736</v>
      </c>
      <c r="K3826" t="s">
        <v>1284</v>
      </c>
      <c r="L3826" t="s">
        <v>6828</v>
      </c>
      <c r="M3826" t="s">
        <v>3133</v>
      </c>
      <c r="N3826" t="s">
        <v>10</v>
      </c>
      <c r="O3826" t="s">
        <v>54</v>
      </c>
      <c r="P3826" t="s">
        <v>946</v>
      </c>
      <c r="Q3826" t="s">
        <v>2663</v>
      </c>
      <c r="R3826" t="s">
        <v>1283</v>
      </c>
    </row>
    <row r="3827" spans="1:18" x14ac:dyDescent="0.25">
      <c r="A3827" s="28" t="str">
        <f t="shared" si="59"/>
        <v>00387341Smyrna ES6401 Outer LoopLouisvilleKY40228</v>
      </c>
      <c r="B3827" s="29" t="s">
        <v>8225</v>
      </c>
      <c r="C3827" t="s">
        <v>3215</v>
      </c>
      <c r="D3827" t="s">
        <v>7282</v>
      </c>
      <c r="E3827" t="s">
        <v>1736</v>
      </c>
      <c r="F3827" t="s">
        <v>1616</v>
      </c>
      <c r="G3827" t="s">
        <v>382</v>
      </c>
      <c r="H3827" t="s">
        <v>54</v>
      </c>
      <c r="I3827" t="s">
        <v>1556</v>
      </c>
      <c r="J3827" t="s">
        <v>1736</v>
      </c>
      <c r="K3827" t="s">
        <v>4422</v>
      </c>
      <c r="L3827" t="s">
        <v>6828</v>
      </c>
      <c r="M3827" t="s">
        <v>3133</v>
      </c>
      <c r="N3827" t="s">
        <v>10</v>
      </c>
      <c r="O3827" t="s">
        <v>54</v>
      </c>
      <c r="P3827" t="s">
        <v>946</v>
      </c>
      <c r="Q3827" t="s">
        <v>2663</v>
      </c>
      <c r="R3827" t="s">
        <v>1615</v>
      </c>
    </row>
    <row r="3828" spans="1:18" x14ac:dyDescent="0.25">
      <c r="A3828" s="28" t="str">
        <f t="shared" si="59"/>
        <v>00385551Eastside Elementary School1226 Us Highway 62 ECynthianaKY41031</v>
      </c>
      <c r="B3828" s="29" t="s">
        <v>8225</v>
      </c>
      <c r="C3828" t="s">
        <v>3215</v>
      </c>
      <c r="D3828" t="s">
        <v>7283</v>
      </c>
      <c r="E3828" t="s">
        <v>1736</v>
      </c>
      <c r="F3828" t="s">
        <v>1217</v>
      </c>
      <c r="G3828" t="s">
        <v>1218</v>
      </c>
      <c r="H3828" t="s">
        <v>54</v>
      </c>
      <c r="I3828" t="s">
        <v>1219</v>
      </c>
      <c r="J3828" t="s">
        <v>1736</v>
      </c>
      <c r="K3828" t="s">
        <v>1216</v>
      </c>
      <c r="L3828" t="s">
        <v>6828</v>
      </c>
      <c r="M3828" t="s">
        <v>3133</v>
      </c>
      <c r="N3828" t="s">
        <v>10</v>
      </c>
      <c r="O3828" t="s">
        <v>54</v>
      </c>
      <c r="P3828" t="s">
        <v>946</v>
      </c>
      <c r="Q3828" t="s">
        <v>2663</v>
      </c>
      <c r="R3828" t="s">
        <v>1215</v>
      </c>
    </row>
    <row r="3829" spans="1:18" x14ac:dyDescent="0.25">
      <c r="A3829" s="28" t="str">
        <f t="shared" si="59"/>
        <v>00385551Eastside Elementary School1226 Us Highway 62 ECynthianaKY41031</v>
      </c>
      <c r="B3829" s="29" t="s">
        <v>8225</v>
      </c>
      <c r="C3829" t="s">
        <v>3215</v>
      </c>
      <c r="D3829" t="s">
        <v>7284</v>
      </c>
      <c r="E3829" t="s">
        <v>1736</v>
      </c>
      <c r="F3829" t="s">
        <v>1217</v>
      </c>
      <c r="G3829" t="s">
        <v>1218</v>
      </c>
      <c r="H3829" t="s">
        <v>54</v>
      </c>
      <c r="I3829" t="s">
        <v>1219</v>
      </c>
      <c r="J3829" t="s">
        <v>1736</v>
      </c>
      <c r="K3829" t="s">
        <v>1216</v>
      </c>
      <c r="L3829" t="s">
        <v>6828</v>
      </c>
      <c r="M3829" t="s">
        <v>3133</v>
      </c>
      <c r="N3829" t="s">
        <v>10</v>
      </c>
      <c r="O3829" t="s">
        <v>54</v>
      </c>
      <c r="P3829" t="s">
        <v>946</v>
      </c>
      <c r="Q3829" t="s">
        <v>2663</v>
      </c>
      <c r="R3829" t="s">
        <v>1215</v>
      </c>
    </row>
    <row r="3830" spans="1:18" x14ac:dyDescent="0.25">
      <c r="A3830" s="28" t="str">
        <f t="shared" si="59"/>
        <v>00385771Cairo Elementary School10694 Us Highway 41aHendersonKY42420</v>
      </c>
      <c r="B3830" s="29" t="s">
        <v>8225</v>
      </c>
      <c r="C3830" t="s">
        <v>3215</v>
      </c>
      <c r="D3830" t="s">
        <v>7285</v>
      </c>
      <c r="E3830" t="s">
        <v>1736</v>
      </c>
      <c r="F3830" t="s">
        <v>1273</v>
      </c>
      <c r="G3830" t="s">
        <v>1269</v>
      </c>
      <c r="H3830" t="s">
        <v>54</v>
      </c>
      <c r="I3830" t="s">
        <v>1270</v>
      </c>
      <c r="J3830" t="s">
        <v>1736</v>
      </c>
      <c r="K3830" t="s">
        <v>1272</v>
      </c>
      <c r="L3830" t="s">
        <v>6828</v>
      </c>
      <c r="M3830" t="s">
        <v>3133</v>
      </c>
      <c r="N3830" t="s">
        <v>10</v>
      </c>
      <c r="O3830" t="s">
        <v>54</v>
      </c>
      <c r="P3830" t="s">
        <v>946</v>
      </c>
      <c r="Q3830" t="s">
        <v>2663</v>
      </c>
      <c r="R3830" t="s">
        <v>1271</v>
      </c>
    </row>
    <row r="3831" spans="1:18" x14ac:dyDescent="0.25">
      <c r="A3831" s="28" t="str">
        <f t="shared" si="59"/>
        <v>00385771Cairo Elementary School10694 Us Highway 41aHendersonKY42420</v>
      </c>
      <c r="B3831" s="29" t="s">
        <v>8225</v>
      </c>
      <c r="C3831" t="s">
        <v>3215</v>
      </c>
      <c r="D3831" t="s">
        <v>7286</v>
      </c>
      <c r="E3831" t="s">
        <v>1736</v>
      </c>
      <c r="F3831" t="s">
        <v>1273</v>
      </c>
      <c r="G3831" t="s">
        <v>1269</v>
      </c>
      <c r="H3831" t="s">
        <v>54</v>
      </c>
      <c r="I3831" t="s">
        <v>1270</v>
      </c>
      <c r="J3831" t="s">
        <v>1736</v>
      </c>
      <c r="K3831" t="s">
        <v>1272</v>
      </c>
      <c r="L3831" t="s">
        <v>6828</v>
      </c>
      <c r="M3831" t="s">
        <v>3133</v>
      </c>
      <c r="N3831" t="s">
        <v>10</v>
      </c>
      <c r="O3831" t="s">
        <v>54</v>
      </c>
      <c r="P3831" t="s">
        <v>946</v>
      </c>
      <c r="Q3831" t="s">
        <v>2663</v>
      </c>
      <c r="R3831" t="s">
        <v>1271</v>
      </c>
    </row>
    <row r="3832" spans="1:18" x14ac:dyDescent="0.25">
      <c r="A3832" s="28" t="str">
        <f t="shared" si="59"/>
        <v>00386529Blue Lick Elementary School9801 Blue Lick RdLouisvilleKY40229</v>
      </c>
      <c r="B3832" s="29" t="s">
        <v>8225</v>
      </c>
      <c r="C3832" t="s">
        <v>3215</v>
      </c>
      <c r="D3832" t="s">
        <v>7287</v>
      </c>
      <c r="E3832" t="s">
        <v>1736</v>
      </c>
      <c r="F3832" t="s">
        <v>1394</v>
      </c>
      <c r="G3832" t="s">
        <v>382</v>
      </c>
      <c r="H3832" t="s">
        <v>54</v>
      </c>
      <c r="I3832" t="s">
        <v>383</v>
      </c>
      <c r="J3832" t="s">
        <v>1736</v>
      </c>
      <c r="K3832" t="s">
        <v>1393</v>
      </c>
      <c r="L3832" t="s">
        <v>6828</v>
      </c>
      <c r="M3832" t="s">
        <v>3133</v>
      </c>
      <c r="N3832" t="s">
        <v>10</v>
      </c>
      <c r="O3832" t="s">
        <v>54</v>
      </c>
      <c r="P3832" t="s">
        <v>946</v>
      </c>
      <c r="Q3832" t="s">
        <v>2663</v>
      </c>
      <c r="R3832" t="s">
        <v>1392</v>
      </c>
    </row>
    <row r="3833" spans="1:18" x14ac:dyDescent="0.25">
      <c r="A3833" s="28" t="str">
        <f t="shared" si="59"/>
        <v>00385252Harlan Ind School District420 E Central StHarlanKY40831</v>
      </c>
      <c r="B3833" s="29" t="s">
        <v>8225</v>
      </c>
      <c r="C3833" t="s">
        <v>3215</v>
      </c>
      <c r="D3833" t="s">
        <v>7288</v>
      </c>
      <c r="E3833" t="s">
        <v>1736</v>
      </c>
      <c r="F3833" t="s">
        <v>1212</v>
      </c>
      <c r="G3833" t="s">
        <v>1199</v>
      </c>
      <c r="H3833" t="s">
        <v>54</v>
      </c>
      <c r="I3833" t="s">
        <v>1200</v>
      </c>
      <c r="J3833" t="s">
        <v>1736</v>
      </c>
      <c r="K3833" t="s">
        <v>1209</v>
      </c>
      <c r="L3833" t="s">
        <v>6828</v>
      </c>
      <c r="M3833" t="s">
        <v>3133</v>
      </c>
      <c r="N3833" t="s">
        <v>10</v>
      </c>
      <c r="O3833" t="s">
        <v>54</v>
      </c>
      <c r="P3833" t="s">
        <v>946</v>
      </c>
      <c r="Q3833" t="s">
        <v>2663</v>
      </c>
      <c r="R3833" t="s">
        <v>1208</v>
      </c>
    </row>
    <row r="3834" spans="1:18" x14ac:dyDescent="0.25">
      <c r="A3834" s="28" t="str">
        <f t="shared" si="59"/>
        <v>00385549Harrison Co School District308 Webster AveCynthianaKY41031</v>
      </c>
      <c r="B3834" s="29" t="s">
        <v>8225</v>
      </c>
      <c r="C3834" t="s">
        <v>3215</v>
      </c>
      <c r="D3834" t="s">
        <v>7289</v>
      </c>
      <c r="E3834" t="s">
        <v>1736</v>
      </c>
      <c r="F3834" t="s">
        <v>3119</v>
      </c>
      <c r="G3834" t="s">
        <v>1218</v>
      </c>
      <c r="H3834" t="s">
        <v>54</v>
      </c>
      <c r="I3834" t="s">
        <v>1219</v>
      </c>
      <c r="J3834" t="s">
        <v>1736</v>
      </c>
      <c r="K3834" t="s">
        <v>1214</v>
      </c>
      <c r="L3834" t="s">
        <v>6828</v>
      </c>
      <c r="M3834" t="s">
        <v>3133</v>
      </c>
      <c r="N3834" t="s">
        <v>10</v>
      </c>
      <c r="O3834" t="s">
        <v>54</v>
      </c>
      <c r="P3834" t="s">
        <v>946</v>
      </c>
      <c r="Q3834" t="s">
        <v>2663</v>
      </c>
      <c r="R3834" t="s">
        <v>1213</v>
      </c>
    </row>
    <row r="3835" spans="1:18" x14ac:dyDescent="0.25">
      <c r="A3835" s="28" t="str">
        <f t="shared" si="59"/>
        <v>00385642Legrande Elementary School70 Legrande School RdHorse CaveKY42749</v>
      </c>
      <c r="B3835" s="29" t="s">
        <v>8225</v>
      </c>
      <c r="C3835" t="s">
        <v>3215</v>
      </c>
      <c r="D3835" t="s">
        <v>7290</v>
      </c>
      <c r="E3835" t="s">
        <v>1736</v>
      </c>
      <c r="F3835" t="s">
        <v>1241</v>
      </c>
      <c r="G3835" t="s">
        <v>1242</v>
      </c>
      <c r="H3835" t="s">
        <v>54</v>
      </c>
      <c r="I3835" t="s">
        <v>1243</v>
      </c>
      <c r="J3835" t="s">
        <v>1736</v>
      </c>
      <c r="K3835" t="s">
        <v>1240</v>
      </c>
      <c r="L3835" t="s">
        <v>6828</v>
      </c>
      <c r="M3835" t="s">
        <v>3133</v>
      </c>
      <c r="N3835" t="s">
        <v>10</v>
      </c>
      <c r="O3835" t="s">
        <v>54</v>
      </c>
      <c r="P3835" t="s">
        <v>946</v>
      </c>
      <c r="Q3835" t="s">
        <v>2663</v>
      </c>
      <c r="R3835" t="s">
        <v>1239</v>
      </c>
    </row>
    <row r="3836" spans="1:18" x14ac:dyDescent="0.25">
      <c r="A3836" s="28" t="str">
        <f t="shared" ref="A3836:A3899" si="60">R3836&amp;K3836&amp;F3836&amp;G3836&amp;H3836&amp;I3836</f>
        <v>00385769Bend Gate Elementary School920 Bend Gate RdHendersonKY42420</v>
      </c>
      <c r="B3836" s="29" t="s">
        <v>8225</v>
      </c>
      <c r="C3836" t="s">
        <v>3215</v>
      </c>
      <c r="D3836" t="s">
        <v>7291</v>
      </c>
      <c r="E3836" t="s">
        <v>1736</v>
      </c>
      <c r="F3836" t="s">
        <v>1268</v>
      </c>
      <c r="G3836" t="s">
        <v>1269</v>
      </c>
      <c r="H3836" t="s">
        <v>54</v>
      </c>
      <c r="I3836" t="s">
        <v>1270</v>
      </c>
      <c r="J3836" t="s">
        <v>1736</v>
      </c>
      <c r="K3836" t="s">
        <v>1267</v>
      </c>
      <c r="L3836" t="s">
        <v>6828</v>
      </c>
      <c r="M3836" t="s">
        <v>3133</v>
      </c>
      <c r="N3836" t="s">
        <v>10</v>
      </c>
      <c r="O3836" t="s">
        <v>54</v>
      </c>
      <c r="P3836" t="s">
        <v>946</v>
      </c>
      <c r="Q3836" t="s">
        <v>2663</v>
      </c>
      <c r="R3836" t="s">
        <v>1266</v>
      </c>
    </row>
    <row r="3837" spans="1:18" x14ac:dyDescent="0.25">
      <c r="A3837" s="28" t="str">
        <f t="shared" si="60"/>
        <v>00385757Henderson Co School District1805 2nd StHendersonKY42420</v>
      </c>
      <c r="B3837" s="29" t="s">
        <v>8225</v>
      </c>
      <c r="C3837" t="s">
        <v>3215</v>
      </c>
      <c r="D3837" t="s">
        <v>7292</v>
      </c>
      <c r="E3837" t="s">
        <v>1736</v>
      </c>
      <c r="F3837" t="s">
        <v>3122</v>
      </c>
      <c r="G3837" t="s">
        <v>1269</v>
      </c>
      <c r="H3837" t="s">
        <v>54</v>
      </c>
      <c r="I3837" t="s">
        <v>1270</v>
      </c>
      <c r="J3837" t="s">
        <v>1736</v>
      </c>
      <c r="K3837" t="s">
        <v>1261</v>
      </c>
      <c r="L3837" t="s">
        <v>6828</v>
      </c>
      <c r="M3837" t="s">
        <v>3133</v>
      </c>
      <c r="N3837" t="s">
        <v>10</v>
      </c>
      <c r="O3837" t="s">
        <v>54</v>
      </c>
      <c r="P3837" t="s">
        <v>946</v>
      </c>
      <c r="Q3837" t="s">
        <v>2663</v>
      </c>
      <c r="R3837" t="s">
        <v>1260</v>
      </c>
    </row>
    <row r="3838" spans="1:18" x14ac:dyDescent="0.25">
      <c r="A3838" s="28" t="str">
        <f t="shared" si="60"/>
        <v>00385757Henderson Co School District1805 2nd StHendersonKY42420</v>
      </c>
      <c r="B3838" s="29" t="s">
        <v>8225</v>
      </c>
      <c r="C3838" t="s">
        <v>3215</v>
      </c>
      <c r="D3838" t="s">
        <v>7293</v>
      </c>
      <c r="E3838" t="s">
        <v>1736</v>
      </c>
      <c r="F3838" t="s">
        <v>3122</v>
      </c>
      <c r="G3838" t="s">
        <v>1269</v>
      </c>
      <c r="H3838" t="s">
        <v>54</v>
      </c>
      <c r="I3838" t="s">
        <v>1270</v>
      </c>
      <c r="J3838" t="s">
        <v>1736</v>
      </c>
      <c r="K3838" t="s">
        <v>1261</v>
      </c>
      <c r="L3838" t="s">
        <v>6828</v>
      </c>
      <c r="M3838" t="s">
        <v>3133</v>
      </c>
      <c r="N3838" t="s">
        <v>10</v>
      </c>
      <c r="O3838" t="s">
        <v>54</v>
      </c>
      <c r="P3838" t="s">
        <v>946</v>
      </c>
      <c r="Q3838" t="s">
        <v>2663</v>
      </c>
      <c r="R3838" t="s">
        <v>1260</v>
      </c>
    </row>
    <row r="3839" spans="1:18" x14ac:dyDescent="0.25">
      <c r="A3839" s="28" t="str">
        <f t="shared" si="60"/>
        <v>00386141Hanson Elementary School121 Veterans DrHansonKY42413</v>
      </c>
      <c r="B3839" s="29" t="s">
        <v>8225</v>
      </c>
      <c r="C3839" t="s">
        <v>3215</v>
      </c>
      <c r="D3839" t="s">
        <v>7294</v>
      </c>
      <c r="E3839" t="s">
        <v>1736</v>
      </c>
      <c r="F3839" t="s">
        <v>1326</v>
      </c>
      <c r="G3839" t="s">
        <v>1327</v>
      </c>
      <c r="H3839" t="s">
        <v>54</v>
      </c>
      <c r="I3839" t="s">
        <v>1328</v>
      </c>
      <c r="J3839" t="s">
        <v>1736</v>
      </c>
      <c r="K3839" t="s">
        <v>1325</v>
      </c>
      <c r="L3839" t="s">
        <v>6828</v>
      </c>
      <c r="M3839" t="s">
        <v>3133</v>
      </c>
      <c r="N3839" t="s">
        <v>10</v>
      </c>
      <c r="O3839" t="s">
        <v>54</v>
      </c>
      <c r="P3839" t="s">
        <v>946</v>
      </c>
      <c r="Q3839" t="s">
        <v>2663</v>
      </c>
      <c r="R3839" t="s">
        <v>1324</v>
      </c>
    </row>
    <row r="3840" spans="1:18" x14ac:dyDescent="0.25">
      <c r="A3840" s="28" t="str">
        <f t="shared" si="60"/>
        <v>00385587Northside Elementary School2415 Us Highway 27 NCynthianaKY41031</v>
      </c>
      <c r="B3840" s="29" t="s">
        <v>8225</v>
      </c>
      <c r="C3840" t="s">
        <v>3215</v>
      </c>
      <c r="D3840" t="s">
        <v>7295</v>
      </c>
      <c r="E3840" t="s">
        <v>1736</v>
      </c>
      <c r="F3840" t="s">
        <v>1222</v>
      </c>
      <c r="G3840" t="s">
        <v>1218</v>
      </c>
      <c r="H3840" t="s">
        <v>54</v>
      </c>
      <c r="I3840" t="s">
        <v>1219</v>
      </c>
      <c r="J3840" t="s">
        <v>1736</v>
      </c>
      <c r="K3840" t="s">
        <v>1221</v>
      </c>
      <c r="L3840" t="s">
        <v>6828</v>
      </c>
      <c r="M3840" t="s">
        <v>3133</v>
      </c>
      <c r="N3840" t="s">
        <v>10</v>
      </c>
      <c r="O3840" t="s">
        <v>54</v>
      </c>
      <c r="P3840" t="s">
        <v>946</v>
      </c>
      <c r="Q3840" t="s">
        <v>2663</v>
      </c>
      <c r="R3840" t="s">
        <v>1220</v>
      </c>
    </row>
    <row r="3841" spans="1:18" x14ac:dyDescent="0.25">
      <c r="A3841" s="28" t="str">
        <f t="shared" si="60"/>
        <v>00385587Northside Elementary School2415 Us Highway 27 NCynthianaKY41031</v>
      </c>
      <c r="B3841" s="29" t="s">
        <v>8225</v>
      </c>
      <c r="C3841" t="s">
        <v>3215</v>
      </c>
      <c r="D3841" t="s">
        <v>7296</v>
      </c>
      <c r="E3841" t="s">
        <v>1736</v>
      </c>
      <c r="F3841" t="s">
        <v>1222</v>
      </c>
      <c r="G3841" t="s">
        <v>1218</v>
      </c>
      <c r="H3841" t="s">
        <v>54</v>
      </c>
      <c r="I3841" t="s">
        <v>1219</v>
      </c>
      <c r="J3841" t="s">
        <v>1736</v>
      </c>
      <c r="K3841" t="s">
        <v>1221</v>
      </c>
      <c r="L3841" t="s">
        <v>6828</v>
      </c>
      <c r="M3841" t="s">
        <v>3133</v>
      </c>
      <c r="N3841" t="s">
        <v>10</v>
      </c>
      <c r="O3841" t="s">
        <v>54</v>
      </c>
      <c r="P3841" t="s">
        <v>946</v>
      </c>
      <c r="Q3841" t="s">
        <v>2663</v>
      </c>
      <c r="R3841" t="s">
        <v>1220</v>
      </c>
    </row>
    <row r="3842" spans="1:18" x14ac:dyDescent="0.25">
      <c r="A3842" s="28" t="str">
        <f t="shared" si="60"/>
        <v>00385654Memorial Elementary School1400 N Jackson HwyHardyvilleKY42746</v>
      </c>
      <c r="B3842" s="29" t="s">
        <v>8225</v>
      </c>
      <c r="C3842" t="s">
        <v>3215</v>
      </c>
      <c r="D3842" t="s">
        <v>7297</v>
      </c>
      <c r="E3842" t="s">
        <v>1736</v>
      </c>
      <c r="F3842" t="s">
        <v>1246</v>
      </c>
      <c r="G3842" t="s">
        <v>1247</v>
      </c>
      <c r="H3842" t="s">
        <v>54</v>
      </c>
      <c r="I3842" t="s">
        <v>1248</v>
      </c>
      <c r="J3842" t="s">
        <v>1736</v>
      </c>
      <c r="K3842" t="s">
        <v>1245</v>
      </c>
      <c r="L3842" t="s">
        <v>6828</v>
      </c>
      <c r="M3842" t="s">
        <v>3133</v>
      </c>
      <c r="N3842" t="s">
        <v>10</v>
      </c>
      <c r="O3842" t="s">
        <v>54</v>
      </c>
      <c r="P3842" t="s">
        <v>946</v>
      </c>
      <c r="Q3842" t="s">
        <v>2663</v>
      </c>
      <c r="R3842" t="s">
        <v>1244</v>
      </c>
    </row>
    <row r="3843" spans="1:18" x14ac:dyDescent="0.25">
      <c r="A3843" s="28" t="str">
        <f t="shared" si="60"/>
        <v>00385795East Heights Elementary School1776 Adams LnHendersonKY42420</v>
      </c>
      <c r="B3843" s="29" t="s">
        <v>8225</v>
      </c>
      <c r="C3843" t="s">
        <v>3215</v>
      </c>
      <c r="D3843" t="s">
        <v>7298</v>
      </c>
      <c r="E3843" t="s">
        <v>1736</v>
      </c>
      <c r="F3843" t="s">
        <v>1276</v>
      </c>
      <c r="G3843" t="s">
        <v>1269</v>
      </c>
      <c r="H3843" t="s">
        <v>54</v>
      </c>
      <c r="I3843" t="s">
        <v>1270</v>
      </c>
      <c r="J3843" t="s">
        <v>1736</v>
      </c>
      <c r="K3843" t="s">
        <v>1275</v>
      </c>
      <c r="L3843" t="s">
        <v>6828</v>
      </c>
      <c r="M3843" t="s">
        <v>3133</v>
      </c>
      <c r="N3843" t="s">
        <v>10</v>
      </c>
      <c r="O3843" t="s">
        <v>54</v>
      </c>
      <c r="P3843" t="s">
        <v>946</v>
      </c>
      <c r="Q3843" t="s">
        <v>2663</v>
      </c>
      <c r="R3843" t="s">
        <v>1274</v>
      </c>
    </row>
    <row r="3844" spans="1:18" x14ac:dyDescent="0.25">
      <c r="A3844" s="28" t="str">
        <f t="shared" si="60"/>
        <v>00386127Grapevine Elementary School1150 Hayes AveMadisonvilleKY42431</v>
      </c>
      <c r="B3844" s="29" t="s">
        <v>8225</v>
      </c>
      <c r="C3844" t="s">
        <v>3215</v>
      </c>
      <c r="D3844" t="s">
        <v>7299</v>
      </c>
      <c r="E3844" t="s">
        <v>1736</v>
      </c>
      <c r="F3844" t="s">
        <v>1321</v>
      </c>
      <c r="G3844" t="s">
        <v>1322</v>
      </c>
      <c r="H3844" t="s">
        <v>54</v>
      </c>
      <c r="I3844" t="s">
        <v>1323</v>
      </c>
      <c r="J3844" t="s">
        <v>1736</v>
      </c>
      <c r="K3844" t="s">
        <v>1320</v>
      </c>
      <c r="L3844" t="s">
        <v>6828</v>
      </c>
      <c r="M3844" t="s">
        <v>3133</v>
      </c>
      <c r="N3844" t="s">
        <v>10</v>
      </c>
      <c r="O3844" t="s">
        <v>54</v>
      </c>
      <c r="P3844" t="s">
        <v>946</v>
      </c>
      <c r="Q3844" t="s">
        <v>2663</v>
      </c>
      <c r="R3844" t="s">
        <v>1319</v>
      </c>
    </row>
    <row r="3845" spans="1:18" x14ac:dyDescent="0.25">
      <c r="A3845" s="28" t="str">
        <f t="shared" si="60"/>
        <v>00386206Pride Ave Elementary School861 Pride AveMadisonvilleKY42431</v>
      </c>
      <c r="B3845" s="29" t="s">
        <v>8225</v>
      </c>
      <c r="C3845" t="s">
        <v>3215</v>
      </c>
      <c r="D3845" t="s">
        <v>7300</v>
      </c>
      <c r="E3845" t="s">
        <v>1736</v>
      </c>
      <c r="F3845" t="s">
        <v>1334</v>
      </c>
      <c r="G3845" t="s">
        <v>1322</v>
      </c>
      <c r="H3845" t="s">
        <v>54</v>
      </c>
      <c r="I3845" t="s">
        <v>1323</v>
      </c>
      <c r="J3845" t="s">
        <v>1736</v>
      </c>
      <c r="K3845" t="s">
        <v>1333</v>
      </c>
      <c r="L3845" t="s">
        <v>6828</v>
      </c>
      <c r="M3845" t="s">
        <v>3133</v>
      </c>
      <c r="N3845" t="s">
        <v>10</v>
      </c>
      <c r="O3845" t="s">
        <v>54</v>
      </c>
      <c r="P3845" t="s">
        <v>946</v>
      </c>
      <c r="Q3845" t="s">
        <v>2663</v>
      </c>
      <c r="R3845" t="s">
        <v>1332</v>
      </c>
    </row>
    <row r="3846" spans="1:18" x14ac:dyDescent="0.25">
      <c r="A3846" s="28" t="str">
        <f t="shared" si="60"/>
        <v>00386452Bowen Elementary School1601 Roosevelt AveLouisvilleKY40299</v>
      </c>
      <c r="B3846" s="29" t="s">
        <v>8225</v>
      </c>
      <c r="C3846" t="s">
        <v>3215</v>
      </c>
      <c r="D3846" t="s">
        <v>7301</v>
      </c>
      <c r="E3846" t="s">
        <v>1736</v>
      </c>
      <c r="F3846" t="s">
        <v>1397</v>
      </c>
      <c r="G3846" t="s">
        <v>382</v>
      </c>
      <c r="H3846" t="s">
        <v>54</v>
      </c>
      <c r="I3846" t="s">
        <v>1427</v>
      </c>
      <c r="J3846" t="s">
        <v>1736</v>
      </c>
      <c r="K3846" t="s">
        <v>1396</v>
      </c>
      <c r="L3846" t="s">
        <v>6828</v>
      </c>
      <c r="M3846" t="s">
        <v>3133</v>
      </c>
      <c r="N3846" t="s">
        <v>10</v>
      </c>
      <c r="O3846" t="s">
        <v>54</v>
      </c>
      <c r="P3846" t="s">
        <v>946</v>
      </c>
      <c r="Q3846" t="s">
        <v>2663</v>
      </c>
      <c r="R3846" t="s">
        <v>1395</v>
      </c>
    </row>
    <row r="3847" spans="1:18" x14ac:dyDescent="0.25">
      <c r="A3847" s="28" t="str">
        <f t="shared" si="60"/>
        <v>00388101Rutherford ES301 Southland BlvdLouisvilleKY40214</v>
      </c>
      <c r="B3847" s="29" t="s">
        <v>8225</v>
      </c>
      <c r="C3847" t="s">
        <v>3215</v>
      </c>
      <c r="D3847" t="s">
        <v>7302</v>
      </c>
      <c r="E3847" t="s">
        <v>1736</v>
      </c>
      <c r="F3847" t="s">
        <v>1601</v>
      </c>
      <c r="G3847" t="s">
        <v>382</v>
      </c>
      <c r="H3847" t="s">
        <v>54</v>
      </c>
      <c r="I3847" t="s">
        <v>1375</v>
      </c>
      <c r="J3847" t="s">
        <v>1736</v>
      </c>
      <c r="K3847" t="s">
        <v>4424</v>
      </c>
      <c r="L3847" t="s">
        <v>6828</v>
      </c>
      <c r="M3847" t="s">
        <v>3133</v>
      </c>
      <c r="N3847" t="s">
        <v>10</v>
      </c>
      <c r="O3847" t="s">
        <v>54</v>
      </c>
      <c r="P3847" t="s">
        <v>946</v>
      </c>
      <c r="Q3847" t="s">
        <v>2663</v>
      </c>
      <c r="R3847" t="s">
        <v>1600</v>
      </c>
    </row>
    <row r="3848" spans="1:18" x14ac:dyDescent="0.25">
      <c r="A3848" s="28" t="str">
        <f t="shared" si="60"/>
        <v>00389909Ryland Heights ES3845 Stewart DrLatoniaKY41015</v>
      </c>
      <c r="B3848" s="29" t="s">
        <v>8225</v>
      </c>
      <c r="C3848" t="s">
        <v>3215</v>
      </c>
      <c r="D3848" t="s">
        <v>7303</v>
      </c>
      <c r="E3848" t="s">
        <v>1736</v>
      </c>
      <c r="F3848" t="s">
        <v>1725</v>
      </c>
      <c r="G3848" t="s">
        <v>626</v>
      </c>
      <c r="H3848" t="s">
        <v>54</v>
      </c>
      <c r="I3848" t="s">
        <v>622</v>
      </c>
      <c r="J3848" t="s">
        <v>1736</v>
      </c>
      <c r="K3848" t="s">
        <v>4443</v>
      </c>
      <c r="L3848" t="s">
        <v>6828</v>
      </c>
      <c r="M3848" t="s">
        <v>3133</v>
      </c>
      <c r="N3848" t="s">
        <v>10</v>
      </c>
      <c r="O3848" t="s">
        <v>54</v>
      </c>
      <c r="P3848" t="s">
        <v>946</v>
      </c>
      <c r="Q3848" t="s">
        <v>2663</v>
      </c>
      <c r="R3848" t="s">
        <v>1724</v>
      </c>
    </row>
    <row r="3849" spans="1:18" x14ac:dyDescent="0.25">
      <c r="A3849" s="28" t="str">
        <f t="shared" si="60"/>
        <v>00385898Eminence Elementary School254 W Broadway StEminenceKY40019</v>
      </c>
      <c r="B3849" s="29" t="s">
        <v>8225</v>
      </c>
      <c r="C3849" t="s">
        <v>3215</v>
      </c>
      <c r="D3849" t="s">
        <v>7304</v>
      </c>
      <c r="E3849" t="s">
        <v>1736</v>
      </c>
      <c r="F3849" t="s">
        <v>743</v>
      </c>
      <c r="G3849" t="s">
        <v>744</v>
      </c>
      <c r="H3849" t="s">
        <v>54</v>
      </c>
      <c r="I3849" t="s">
        <v>745</v>
      </c>
      <c r="J3849" t="s">
        <v>1736</v>
      </c>
      <c r="K3849" t="s">
        <v>742</v>
      </c>
      <c r="L3849" t="s">
        <v>6828</v>
      </c>
      <c r="M3849" t="s">
        <v>3133</v>
      </c>
      <c r="N3849" t="s">
        <v>10</v>
      </c>
      <c r="O3849" t="s">
        <v>54</v>
      </c>
      <c r="P3849" t="s">
        <v>946</v>
      </c>
      <c r="Q3849" t="s">
        <v>2663</v>
      </c>
      <c r="R3849" t="s">
        <v>741</v>
      </c>
    </row>
    <row r="3850" spans="1:18" x14ac:dyDescent="0.25">
      <c r="A3850" s="28" t="str">
        <f t="shared" si="60"/>
        <v>00385939Eastern Elementary School6928 Bethlehem RdPleasurevilleKY40057</v>
      </c>
      <c r="B3850" s="29" t="s">
        <v>8225</v>
      </c>
      <c r="C3850" t="s">
        <v>3215</v>
      </c>
      <c r="D3850" t="s">
        <v>7305</v>
      </c>
      <c r="E3850" t="s">
        <v>1736</v>
      </c>
      <c r="F3850" t="s">
        <v>1298</v>
      </c>
      <c r="G3850" t="s">
        <v>1299</v>
      </c>
      <c r="H3850" t="s">
        <v>54</v>
      </c>
      <c r="I3850" t="s">
        <v>1300</v>
      </c>
      <c r="J3850" t="s">
        <v>1736</v>
      </c>
      <c r="K3850" t="s">
        <v>132</v>
      </c>
      <c r="L3850" t="s">
        <v>6828</v>
      </c>
      <c r="M3850" t="s">
        <v>3133</v>
      </c>
      <c r="N3850" t="s">
        <v>10</v>
      </c>
      <c r="O3850" t="s">
        <v>54</v>
      </c>
      <c r="P3850" t="s">
        <v>946</v>
      </c>
      <c r="Q3850" t="s">
        <v>2663</v>
      </c>
      <c r="R3850" t="s">
        <v>1297</v>
      </c>
    </row>
    <row r="3851" spans="1:18" x14ac:dyDescent="0.25">
      <c r="A3851" s="28" t="str">
        <f t="shared" si="60"/>
        <v>00385989Hickman Co Elementary School416 McMorris StClintonKY42031</v>
      </c>
      <c r="B3851" s="29" t="s">
        <v>8225</v>
      </c>
      <c r="C3851" t="s">
        <v>3215</v>
      </c>
      <c r="D3851" t="s">
        <v>7306</v>
      </c>
      <c r="E3851" t="s">
        <v>1736</v>
      </c>
      <c r="F3851" t="s">
        <v>1309</v>
      </c>
      <c r="G3851" t="s">
        <v>1310</v>
      </c>
      <c r="H3851" t="s">
        <v>54</v>
      </c>
      <c r="I3851" t="s">
        <v>1311</v>
      </c>
      <c r="J3851" t="s">
        <v>1736</v>
      </c>
      <c r="K3851" t="s">
        <v>1308</v>
      </c>
      <c r="L3851" t="s">
        <v>6828</v>
      </c>
      <c r="M3851" t="s">
        <v>3133</v>
      </c>
      <c r="N3851" t="s">
        <v>10</v>
      </c>
      <c r="O3851" t="s">
        <v>54</v>
      </c>
      <c r="P3851" t="s">
        <v>946</v>
      </c>
      <c r="Q3851" t="s">
        <v>2663</v>
      </c>
      <c r="R3851" t="s">
        <v>1307</v>
      </c>
    </row>
    <row r="3852" spans="1:18" x14ac:dyDescent="0.25">
      <c r="A3852" s="28" t="str">
        <f t="shared" si="60"/>
        <v>00386103West Hopkins ES2695 Rabbit Ridge RdNeboKY42441</v>
      </c>
      <c r="B3852" s="29" t="s">
        <v>8225</v>
      </c>
      <c r="C3852" t="s">
        <v>3215</v>
      </c>
      <c r="D3852" t="s">
        <v>7307</v>
      </c>
      <c r="E3852" t="s">
        <v>1736</v>
      </c>
      <c r="F3852" t="s">
        <v>1342</v>
      </c>
      <c r="G3852" t="s">
        <v>1343</v>
      </c>
      <c r="H3852" t="s">
        <v>54</v>
      </c>
      <c r="I3852" t="s">
        <v>1344</v>
      </c>
      <c r="J3852" t="s">
        <v>1736</v>
      </c>
      <c r="K3852" t="s">
        <v>4401</v>
      </c>
      <c r="L3852" t="s">
        <v>6828</v>
      </c>
      <c r="M3852" t="s">
        <v>3133</v>
      </c>
      <c r="N3852" t="s">
        <v>10</v>
      </c>
      <c r="O3852" t="s">
        <v>54</v>
      </c>
      <c r="P3852" t="s">
        <v>946</v>
      </c>
      <c r="Q3852" t="s">
        <v>2663</v>
      </c>
      <c r="R3852" t="s">
        <v>1341</v>
      </c>
    </row>
    <row r="3853" spans="1:18" x14ac:dyDescent="0.25">
      <c r="A3853" s="28" t="str">
        <f t="shared" si="60"/>
        <v>00385927Campbellsburg Elem School270 Cardinal DrCampbellsburgKY40011</v>
      </c>
      <c r="B3853" s="29" t="s">
        <v>8225</v>
      </c>
      <c r="C3853" t="s">
        <v>3215</v>
      </c>
      <c r="D3853" t="s">
        <v>7308</v>
      </c>
      <c r="E3853" t="s">
        <v>1736</v>
      </c>
      <c r="F3853" t="s">
        <v>1295</v>
      </c>
      <c r="G3853" t="s">
        <v>17</v>
      </c>
      <c r="H3853" t="s">
        <v>54</v>
      </c>
      <c r="I3853" t="s">
        <v>1296</v>
      </c>
      <c r="J3853" t="s">
        <v>1736</v>
      </c>
      <c r="K3853" t="s">
        <v>1294</v>
      </c>
      <c r="L3853" t="s">
        <v>6828</v>
      </c>
      <c r="M3853" t="s">
        <v>3133</v>
      </c>
      <c r="N3853" t="s">
        <v>10</v>
      </c>
      <c r="O3853" t="s">
        <v>54</v>
      </c>
      <c r="P3853" t="s">
        <v>946</v>
      </c>
      <c r="Q3853" t="s">
        <v>2663</v>
      </c>
      <c r="R3853" t="s">
        <v>1293</v>
      </c>
    </row>
    <row r="3854" spans="1:18" x14ac:dyDescent="0.25">
      <c r="A3854" s="28" t="str">
        <f t="shared" si="60"/>
        <v>00387509Wilder ES1913 Herr LnLouisvilleKY40222</v>
      </c>
      <c r="B3854" s="29" t="s">
        <v>8225</v>
      </c>
      <c r="C3854" t="s">
        <v>3215</v>
      </c>
      <c r="D3854" t="s">
        <v>7309</v>
      </c>
      <c r="E3854" t="s">
        <v>1736</v>
      </c>
      <c r="F3854" t="s">
        <v>1648</v>
      </c>
      <c r="G3854" t="s">
        <v>382</v>
      </c>
      <c r="H3854" t="s">
        <v>54</v>
      </c>
      <c r="I3854" t="s">
        <v>1552</v>
      </c>
      <c r="J3854" t="s">
        <v>1736</v>
      </c>
      <c r="K3854" t="s">
        <v>4412</v>
      </c>
      <c r="L3854" t="s">
        <v>6828</v>
      </c>
      <c r="M3854" t="s">
        <v>3133</v>
      </c>
      <c r="N3854" t="s">
        <v>10</v>
      </c>
      <c r="O3854" t="s">
        <v>54</v>
      </c>
      <c r="P3854" t="s">
        <v>946</v>
      </c>
      <c r="Q3854" t="s">
        <v>2663</v>
      </c>
      <c r="R3854" t="s">
        <v>1647</v>
      </c>
    </row>
    <row r="3855" spans="1:18" x14ac:dyDescent="0.25">
      <c r="A3855" s="28" t="str">
        <f t="shared" si="60"/>
        <v>00387638Bloom Elementary School1627 Lucia AveLouisvilleKY40204</v>
      </c>
      <c r="B3855" s="29" t="s">
        <v>8225</v>
      </c>
      <c r="C3855" t="s">
        <v>3215</v>
      </c>
      <c r="D3855" t="s">
        <v>7310</v>
      </c>
      <c r="E3855" t="s">
        <v>1736</v>
      </c>
      <c r="F3855" t="s">
        <v>1390</v>
      </c>
      <c r="G3855" t="s">
        <v>382</v>
      </c>
      <c r="H3855" t="s">
        <v>54</v>
      </c>
      <c r="I3855" t="s">
        <v>1391</v>
      </c>
      <c r="J3855" t="s">
        <v>1736</v>
      </c>
      <c r="K3855" t="s">
        <v>1389</v>
      </c>
      <c r="L3855" t="s">
        <v>6828</v>
      </c>
      <c r="M3855" t="s">
        <v>3133</v>
      </c>
      <c r="N3855" t="s">
        <v>10</v>
      </c>
      <c r="O3855" t="s">
        <v>54</v>
      </c>
      <c r="P3855" t="s">
        <v>946</v>
      </c>
      <c r="Q3855" t="s">
        <v>2663</v>
      </c>
      <c r="R3855" t="s">
        <v>1388</v>
      </c>
    </row>
    <row r="3856" spans="1:18" x14ac:dyDescent="0.25">
      <c r="A3856" s="28" t="str">
        <f t="shared" si="60"/>
        <v>00390843Beaver Creek Elementary School8000 Highway 7 STopmostKY41862</v>
      </c>
      <c r="B3856" s="29" t="s">
        <v>8225</v>
      </c>
      <c r="C3856" t="s">
        <v>3215</v>
      </c>
      <c r="D3856" t="s">
        <v>7311</v>
      </c>
      <c r="E3856" t="s">
        <v>1736</v>
      </c>
      <c r="F3856" t="s">
        <v>1746</v>
      </c>
      <c r="G3856" t="s">
        <v>1747</v>
      </c>
      <c r="H3856" t="s">
        <v>54</v>
      </c>
      <c r="I3856" t="s">
        <v>1748</v>
      </c>
      <c r="J3856" t="s">
        <v>1736</v>
      </c>
      <c r="K3856" t="s">
        <v>1745</v>
      </c>
      <c r="L3856" t="s">
        <v>6828</v>
      </c>
      <c r="M3856" t="s">
        <v>3133</v>
      </c>
      <c r="N3856" t="s">
        <v>10</v>
      </c>
      <c r="O3856" t="s">
        <v>54</v>
      </c>
      <c r="P3856" t="s">
        <v>946</v>
      </c>
      <c r="Q3856" t="s">
        <v>2663</v>
      </c>
      <c r="R3856" t="s">
        <v>1744</v>
      </c>
    </row>
    <row r="3857" spans="1:18" x14ac:dyDescent="0.25">
      <c r="A3857" s="28" t="str">
        <f t="shared" si="60"/>
        <v>00392114Crab Orchard ES383 Lancaster StCrab OrchardKY40419</v>
      </c>
      <c r="B3857" s="29" t="s">
        <v>8225</v>
      </c>
      <c r="C3857" t="s">
        <v>3215</v>
      </c>
      <c r="D3857" t="s">
        <v>7312</v>
      </c>
      <c r="E3857" t="s">
        <v>1736</v>
      </c>
      <c r="F3857" t="s">
        <v>4648</v>
      </c>
      <c r="G3857" t="s">
        <v>1920</v>
      </c>
      <c r="H3857" t="s">
        <v>54</v>
      </c>
      <c r="I3857" t="s">
        <v>1921</v>
      </c>
      <c r="J3857" t="s">
        <v>1736</v>
      </c>
      <c r="K3857" t="s">
        <v>4647</v>
      </c>
      <c r="L3857" t="s">
        <v>6828</v>
      </c>
      <c r="M3857" t="s">
        <v>3133</v>
      </c>
      <c r="N3857" t="s">
        <v>10</v>
      </c>
      <c r="O3857" t="s">
        <v>54</v>
      </c>
      <c r="P3857" t="s">
        <v>946</v>
      </c>
      <c r="Q3857" t="s">
        <v>2663</v>
      </c>
      <c r="R3857" t="s">
        <v>1919</v>
      </c>
    </row>
    <row r="3858" spans="1:18" x14ac:dyDescent="0.25">
      <c r="A3858" s="28" t="str">
        <f t="shared" si="60"/>
        <v>00386440Jefferson County School DistrictPo Box 34020LouisvilleKY40206</v>
      </c>
      <c r="B3858" s="29" t="s">
        <v>8225</v>
      </c>
      <c r="C3858" t="s">
        <v>3215</v>
      </c>
      <c r="D3858" t="s">
        <v>7313</v>
      </c>
      <c r="E3858" t="s">
        <v>1736</v>
      </c>
      <c r="F3858" t="s">
        <v>5309</v>
      </c>
      <c r="G3858" t="s">
        <v>382</v>
      </c>
      <c r="H3858" t="s">
        <v>54</v>
      </c>
      <c r="I3858" t="s">
        <v>1402</v>
      </c>
      <c r="J3858" t="s">
        <v>1736</v>
      </c>
      <c r="K3858" t="s">
        <v>3223</v>
      </c>
      <c r="L3858" t="s">
        <v>6828</v>
      </c>
      <c r="M3858" t="s">
        <v>3133</v>
      </c>
      <c r="N3858" t="s">
        <v>10</v>
      </c>
      <c r="O3858" t="s">
        <v>54</v>
      </c>
      <c r="P3858" t="s">
        <v>946</v>
      </c>
      <c r="Q3858" t="s">
        <v>2663</v>
      </c>
      <c r="R3858" t="s">
        <v>1360</v>
      </c>
    </row>
    <row r="3859" spans="1:18" x14ac:dyDescent="0.25">
      <c r="A3859" s="28" t="str">
        <f t="shared" si="60"/>
        <v>00379461Florence ES103 Center StFlorenceKY41042</v>
      </c>
      <c r="B3859" s="29" t="s">
        <v>8225</v>
      </c>
      <c r="C3859" t="s">
        <v>3215</v>
      </c>
      <c r="D3859" t="s">
        <v>7314</v>
      </c>
      <c r="E3859" t="s">
        <v>1736</v>
      </c>
      <c r="F3859" t="s">
        <v>228</v>
      </c>
      <c r="G3859" t="s">
        <v>213</v>
      </c>
      <c r="H3859" t="s">
        <v>54</v>
      </c>
      <c r="I3859" t="s">
        <v>214</v>
      </c>
      <c r="J3859" t="s">
        <v>1736</v>
      </c>
      <c r="K3859" t="s">
        <v>4114</v>
      </c>
      <c r="L3859" t="s">
        <v>6828</v>
      </c>
      <c r="M3859" t="s">
        <v>3133</v>
      </c>
      <c r="N3859" t="s">
        <v>10</v>
      </c>
      <c r="O3859" t="s">
        <v>54</v>
      </c>
      <c r="P3859" t="s">
        <v>946</v>
      </c>
      <c r="Q3859" t="s">
        <v>2663</v>
      </c>
      <c r="R3859" t="s">
        <v>227</v>
      </c>
    </row>
    <row r="3860" spans="1:18" x14ac:dyDescent="0.25">
      <c r="A3860" s="28" t="str">
        <f t="shared" si="60"/>
        <v>00386505Bates Elementary School7601 Bardstown RdLouisvilleKY40291</v>
      </c>
      <c r="B3860" s="29" t="s">
        <v>8225</v>
      </c>
      <c r="C3860" t="s">
        <v>3215</v>
      </c>
      <c r="D3860" t="s">
        <v>7315</v>
      </c>
      <c r="E3860" t="s">
        <v>1736</v>
      </c>
      <c r="F3860" t="s">
        <v>1382</v>
      </c>
      <c r="G3860" t="s">
        <v>382</v>
      </c>
      <c r="H3860" t="s">
        <v>54</v>
      </c>
      <c r="I3860" t="s">
        <v>1383</v>
      </c>
      <c r="J3860" t="s">
        <v>1736</v>
      </c>
      <c r="K3860" t="s">
        <v>1381</v>
      </c>
      <c r="L3860" t="s">
        <v>6828</v>
      </c>
      <c r="M3860" t="s">
        <v>3133</v>
      </c>
      <c r="N3860" t="s">
        <v>10</v>
      </c>
      <c r="O3860" t="s">
        <v>54</v>
      </c>
      <c r="P3860" t="s">
        <v>946</v>
      </c>
      <c r="Q3860" t="s">
        <v>2663</v>
      </c>
      <c r="R3860" t="s">
        <v>1380</v>
      </c>
    </row>
    <row r="3861" spans="1:18" x14ac:dyDescent="0.25">
      <c r="A3861" s="28" t="str">
        <f t="shared" si="60"/>
        <v>00386593Cochrane Elementary School2511 Tregaron AveLouisvilleKY40299</v>
      </c>
      <c r="B3861" s="29" t="s">
        <v>8225</v>
      </c>
      <c r="C3861" t="s">
        <v>3215</v>
      </c>
      <c r="D3861" t="s">
        <v>7316</v>
      </c>
      <c r="E3861" t="s">
        <v>1736</v>
      </c>
      <c r="F3861" t="s">
        <v>1426</v>
      </c>
      <c r="G3861" t="s">
        <v>382</v>
      </c>
      <c r="H3861" t="s">
        <v>54</v>
      </c>
      <c r="I3861" t="s">
        <v>1427</v>
      </c>
      <c r="J3861" t="s">
        <v>1736</v>
      </c>
      <c r="K3861" t="s">
        <v>1425</v>
      </c>
      <c r="L3861" t="s">
        <v>6828</v>
      </c>
      <c r="M3861" t="s">
        <v>3133</v>
      </c>
      <c r="N3861" t="s">
        <v>10</v>
      </c>
      <c r="O3861" t="s">
        <v>54</v>
      </c>
      <c r="P3861" t="s">
        <v>946</v>
      </c>
      <c r="Q3861" t="s">
        <v>2663</v>
      </c>
      <c r="R3861" t="s">
        <v>1424</v>
      </c>
    </row>
    <row r="3862" spans="1:18" x14ac:dyDescent="0.25">
      <c r="A3862" s="28" t="str">
        <f t="shared" si="60"/>
        <v>00386048Dawson Springs Jr Sr High Sch317 Eli StDawson SpgsKY42408</v>
      </c>
      <c r="B3862" s="29" t="s">
        <v>8225</v>
      </c>
      <c r="C3862" t="s">
        <v>3215</v>
      </c>
      <c r="D3862" t="s">
        <v>7317</v>
      </c>
      <c r="E3862" t="s">
        <v>1736</v>
      </c>
      <c r="F3862" t="s">
        <v>699</v>
      </c>
      <c r="G3862" t="s">
        <v>700</v>
      </c>
      <c r="H3862" t="s">
        <v>54</v>
      </c>
      <c r="I3862" t="s">
        <v>701</v>
      </c>
      <c r="J3862" t="s">
        <v>1736</v>
      </c>
      <c r="K3862" t="s">
        <v>3417</v>
      </c>
      <c r="L3862" t="s">
        <v>6828</v>
      </c>
      <c r="M3862" t="s">
        <v>3133</v>
      </c>
      <c r="N3862" t="s">
        <v>10</v>
      </c>
      <c r="O3862" t="s">
        <v>54</v>
      </c>
      <c r="P3862" t="s">
        <v>946</v>
      </c>
      <c r="Q3862" t="s">
        <v>2663</v>
      </c>
      <c r="R3862" t="s">
        <v>3419</v>
      </c>
    </row>
    <row r="3863" spans="1:18" x14ac:dyDescent="0.25">
      <c r="A3863" s="28" t="str">
        <f t="shared" si="60"/>
        <v>00386232Southside Elementary School9220 Hopkinsville RdNortonvilleKY42442</v>
      </c>
      <c r="B3863" s="29" t="s">
        <v>8225</v>
      </c>
      <c r="C3863" t="s">
        <v>3215</v>
      </c>
      <c r="D3863" t="s">
        <v>7318</v>
      </c>
      <c r="E3863" t="s">
        <v>1736</v>
      </c>
      <c r="F3863" t="s">
        <v>1336</v>
      </c>
      <c r="G3863" t="s">
        <v>1337</v>
      </c>
      <c r="H3863" t="s">
        <v>54</v>
      </c>
      <c r="I3863" t="s">
        <v>1338</v>
      </c>
      <c r="J3863" t="s">
        <v>1736</v>
      </c>
      <c r="K3863" t="s">
        <v>1224</v>
      </c>
      <c r="L3863" t="s">
        <v>6828</v>
      </c>
      <c r="M3863" t="s">
        <v>3133</v>
      </c>
      <c r="N3863" t="s">
        <v>10</v>
      </c>
      <c r="O3863" t="s">
        <v>54</v>
      </c>
      <c r="P3863" t="s">
        <v>946</v>
      </c>
      <c r="Q3863" t="s">
        <v>2663</v>
      </c>
      <c r="R3863" t="s">
        <v>1335</v>
      </c>
    </row>
    <row r="3864" spans="1:18" x14ac:dyDescent="0.25">
      <c r="A3864" s="28" t="str">
        <f t="shared" si="60"/>
        <v>00386464Auburndale Elementary School5749 New Cut RdLouisvilleKY40214</v>
      </c>
      <c r="B3864" s="29" t="s">
        <v>8225</v>
      </c>
      <c r="C3864" t="s">
        <v>3215</v>
      </c>
      <c r="D3864" t="s">
        <v>7319</v>
      </c>
      <c r="E3864" t="s">
        <v>1736</v>
      </c>
      <c r="F3864" t="s">
        <v>1374</v>
      </c>
      <c r="G3864" t="s">
        <v>382</v>
      </c>
      <c r="H3864" t="s">
        <v>54</v>
      </c>
      <c r="I3864" t="s">
        <v>1375</v>
      </c>
      <c r="J3864" t="s">
        <v>1736</v>
      </c>
      <c r="K3864" t="s">
        <v>1373</v>
      </c>
      <c r="L3864" t="s">
        <v>6828</v>
      </c>
      <c r="M3864" t="s">
        <v>3133</v>
      </c>
      <c r="N3864" t="s">
        <v>10</v>
      </c>
      <c r="O3864" t="s">
        <v>54</v>
      </c>
      <c r="P3864" t="s">
        <v>946</v>
      </c>
      <c r="Q3864" t="s">
        <v>2663</v>
      </c>
      <c r="R3864" t="s">
        <v>1372</v>
      </c>
    </row>
    <row r="3865" spans="1:18" x14ac:dyDescent="0.25">
      <c r="A3865" s="28" t="str">
        <f t="shared" si="60"/>
        <v>00385965New Castle Elementary School182 S Property RdNew CastleKY40050</v>
      </c>
      <c r="B3865" s="29" t="s">
        <v>8225</v>
      </c>
      <c r="C3865" t="s">
        <v>3215</v>
      </c>
      <c r="D3865" t="s">
        <v>7320</v>
      </c>
      <c r="E3865" t="s">
        <v>1736</v>
      </c>
      <c r="F3865" t="s">
        <v>1303</v>
      </c>
      <c r="G3865" t="s">
        <v>16</v>
      </c>
      <c r="H3865" t="s">
        <v>54</v>
      </c>
      <c r="I3865" t="s">
        <v>1304</v>
      </c>
      <c r="J3865" t="s">
        <v>1736</v>
      </c>
      <c r="K3865" t="s">
        <v>1302</v>
      </c>
      <c r="L3865" t="s">
        <v>6828</v>
      </c>
      <c r="M3865" t="s">
        <v>3133</v>
      </c>
      <c r="N3865" t="s">
        <v>10</v>
      </c>
      <c r="O3865" t="s">
        <v>54</v>
      </c>
      <c r="P3865" t="s">
        <v>946</v>
      </c>
      <c r="Q3865" t="s">
        <v>2663</v>
      </c>
      <c r="R3865" t="s">
        <v>1301</v>
      </c>
    </row>
    <row r="3866" spans="1:18" x14ac:dyDescent="0.25">
      <c r="A3866" s="28" t="str">
        <f t="shared" si="60"/>
        <v>00386517Blake Elementary School3801 Bonaventure BlvdLouisvilleKY40219</v>
      </c>
      <c r="B3866" s="29" t="s">
        <v>8225</v>
      </c>
      <c r="C3866" t="s">
        <v>3215</v>
      </c>
      <c r="D3866" t="s">
        <v>7321</v>
      </c>
      <c r="E3866" t="s">
        <v>1736</v>
      </c>
      <c r="F3866" t="s">
        <v>1386</v>
      </c>
      <c r="G3866" t="s">
        <v>382</v>
      </c>
      <c r="H3866" t="s">
        <v>54</v>
      </c>
      <c r="I3866" t="s">
        <v>1387</v>
      </c>
      <c r="J3866" t="s">
        <v>1736</v>
      </c>
      <c r="K3866" t="s">
        <v>1385</v>
      </c>
      <c r="L3866" t="s">
        <v>6828</v>
      </c>
      <c r="M3866" t="s">
        <v>3133</v>
      </c>
      <c r="N3866" t="s">
        <v>10</v>
      </c>
      <c r="O3866" t="s">
        <v>54</v>
      </c>
      <c r="P3866" t="s">
        <v>946</v>
      </c>
      <c r="Q3866" t="s">
        <v>2663</v>
      </c>
      <c r="R3866" t="s">
        <v>1384</v>
      </c>
    </row>
    <row r="3867" spans="1:18" x14ac:dyDescent="0.25">
      <c r="A3867" s="28" t="str">
        <f t="shared" si="60"/>
        <v>00386555Camp Taylor Elementary School1446 Belmar DrLouisvilleKY40213</v>
      </c>
      <c r="B3867" s="29" t="s">
        <v>8225</v>
      </c>
      <c r="C3867" t="s">
        <v>3215</v>
      </c>
      <c r="D3867" t="s">
        <v>7322</v>
      </c>
      <c r="E3867" t="s">
        <v>1736</v>
      </c>
      <c r="F3867" t="s">
        <v>1408</v>
      </c>
      <c r="G3867" t="s">
        <v>382</v>
      </c>
      <c r="H3867" t="s">
        <v>54</v>
      </c>
      <c r="I3867" t="s">
        <v>1409</v>
      </c>
      <c r="J3867" t="s">
        <v>1736</v>
      </c>
      <c r="K3867" t="s">
        <v>1407</v>
      </c>
      <c r="L3867" t="s">
        <v>6828</v>
      </c>
      <c r="M3867" t="s">
        <v>3133</v>
      </c>
      <c r="N3867" t="s">
        <v>10</v>
      </c>
      <c r="O3867" t="s">
        <v>54</v>
      </c>
      <c r="P3867" t="s">
        <v>946</v>
      </c>
      <c r="Q3867" t="s">
        <v>2663</v>
      </c>
      <c r="R3867" t="s">
        <v>1406</v>
      </c>
    </row>
    <row r="3868" spans="1:18" x14ac:dyDescent="0.25">
      <c r="A3868" s="28" t="str">
        <f t="shared" si="60"/>
        <v>00386244West Broadway ES127 W Broadway StMadisonvilleKY42431</v>
      </c>
      <c r="B3868" s="29" t="s">
        <v>8225</v>
      </c>
      <c r="C3868" t="s">
        <v>3215</v>
      </c>
      <c r="D3868" t="s">
        <v>7323</v>
      </c>
      <c r="E3868" t="s">
        <v>1736</v>
      </c>
      <c r="F3868" t="s">
        <v>1340</v>
      </c>
      <c r="G3868" t="s">
        <v>1322</v>
      </c>
      <c r="H3868" t="s">
        <v>54</v>
      </c>
      <c r="I3868" t="s">
        <v>1323</v>
      </c>
      <c r="J3868" t="s">
        <v>1736</v>
      </c>
      <c r="K3868" t="s">
        <v>4405</v>
      </c>
      <c r="L3868" t="s">
        <v>6828</v>
      </c>
      <c r="M3868" t="s">
        <v>3133</v>
      </c>
      <c r="N3868" t="s">
        <v>10</v>
      </c>
      <c r="O3868" t="s">
        <v>54</v>
      </c>
      <c r="P3868" t="s">
        <v>946</v>
      </c>
      <c r="Q3868" t="s">
        <v>2663</v>
      </c>
      <c r="R3868" t="s">
        <v>1339</v>
      </c>
    </row>
    <row r="3869" spans="1:18" x14ac:dyDescent="0.25">
      <c r="A3869" s="28" t="str">
        <f t="shared" si="60"/>
        <v>00386414Anchorage Ind School District11400 Ridge RdAnchorageKY40223</v>
      </c>
      <c r="B3869" s="29" t="s">
        <v>8225</v>
      </c>
      <c r="C3869" t="s">
        <v>3215</v>
      </c>
      <c r="D3869" t="s">
        <v>7324</v>
      </c>
      <c r="E3869" t="s">
        <v>1736</v>
      </c>
      <c r="F3869" t="s">
        <v>67</v>
      </c>
      <c r="G3869" t="s">
        <v>68</v>
      </c>
      <c r="H3869" t="s">
        <v>54</v>
      </c>
      <c r="I3869" t="s">
        <v>69</v>
      </c>
      <c r="J3869" t="s">
        <v>1736</v>
      </c>
      <c r="K3869" t="s">
        <v>64</v>
      </c>
      <c r="L3869" t="s">
        <v>6828</v>
      </c>
      <c r="M3869" t="s">
        <v>3133</v>
      </c>
      <c r="N3869" t="s">
        <v>10</v>
      </c>
      <c r="O3869" t="s">
        <v>54</v>
      </c>
      <c r="P3869" t="s">
        <v>946</v>
      </c>
      <c r="Q3869" t="s">
        <v>2663</v>
      </c>
      <c r="R3869" t="s">
        <v>63</v>
      </c>
    </row>
    <row r="3870" spans="1:18" x14ac:dyDescent="0.25">
      <c r="A3870" s="28" t="str">
        <f t="shared" si="60"/>
        <v>00386098Jesse Stuart Elementary School1710 Anton RdMadisonvilleKY42431</v>
      </c>
      <c r="B3870" s="29" t="s">
        <v>8225</v>
      </c>
      <c r="C3870" t="s">
        <v>3215</v>
      </c>
      <c r="D3870" t="s">
        <v>7325</v>
      </c>
      <c r="E3870" t="s">
        <v>1736</v>
      </c>
      <c r="F3870" t="s">
        <v>1331</v>
      </c>
      <c r="G3870" t="s">
        <v>1322</v>
      </c>
      <c r="H3870" t="s">
        <v>54</v>
      </c>
      <c r="I3870" t="s">
        <v>1323</v>
      </c>
      <c r="J3870" t="s">
        <v>1736</v>
      </c>
      <c r="K3870" t="s">
        <v>1330</v>
      </c>
      <c r="L3870" t="s">
        <v>6828</v>
      </c>
      <c r="M3870" t="s">
        <v>3133</v>
      </c>
      <c r="N3870" t="s">
        <v>10</v>
      </c>
      <c r="O3870" t="s">
        <v>54</v>
      </c>
      <c r="P3870" t="s">
        <v>946</v>
      </c>
      <c r="Q3870" t="s">
        <v>2663</v>
      </c>
      <c r="R3870" t="s">
        <v>1329</v>
      </c>
    </row>
    <row r="3871" spans="1:18" x14ac:dyDescent="0.25">
      <c r="A3871" s="28" t="str">
        <f t="shared" si="60"/>
        <v>00386579Cane Run Elementary School3951 Cane Run RdLouisvilleKY40211</v>
      </c>
      <c r="B3871" s="29" t="s">
        <v>8225</v>
      </c>
      <c r="C3871" t="s">
        <v>3215</v>
      </c>
      <c r="D3871" t="s">
        <v>7326</v>
      </c>
      <c r="E3871" t="s">
        <v>1736</v>
      </c>
      <c r="F3871" t="s">
        <v>1412</v>
      </c>
      <c r="G3871" t="s">
        <v>382</v>
      </c>
      <c r="H3871" t="s">
        <v>54</v>
      </c>
      <c r="I3871" t="s">
        <v>1364</v>
      </c>
      <c r="J3871" t="s">
        <v>1736</v>
      </c>
      <c r="K3871" t="s">
        <v>1411</v>
      </c>
      <c r="L3871" t="s">
        <v>6828</v>
      </c>
      <c r="M3871" t="s">
        <v>3133</v>
      </c>
      <c r="N3871" t="s">
        <v>10</v>
      </c>
      <c r="O3871" t="s">
        <v>54</v>
      </c>
      <c r="P3871" t="s">
        <v>946</v>
      </c>
      <c r="Q3871" t="s">
        <v>2663</v>
      </c>
      <c r="R3871" t="s">
        <v>1410</v>
      </c>
    </row>
    <row r="3872" spans="1:18" x14ac:dyDescent="0.25">
      <c r="A3872" s="28" t="str">
        <f t="shared" si="60"/>
        <v>00386701Fairdale Elementary School10104 Mitchell Hill RdFairdaleKY40118</v>
      </c>
      <c r="B3872" s="29" t="s">
        <v>8225</v>
      </c>
      <c r="C3872" t="s">
        <v>3215</v>
      </c>
      <c r="D3872" t="s">
        <v>7327</v>
      </c>
      <c r="E3872" t="s">
        <v>1736</v>
      </c>
      <c r="F3872" t="s">
        <v>1460</v>
      </c>
      <c r="G3872" t="s">
        <v>1435</v>
      </c>
      <c r="H3872" t="s">
        <v>54</v>
      </c>
      <c r="I3872" t="s">
        <v>1436</v>
      </c>
      <c r="J3872" t="s">
        <v>1736</v>
      </c>
      <c r="K3872" t="s">
        <v>1459</v>
      </c>
      <c r="L3872" t="s">
        <v>6828</v>
      </c>
      <c r="M3872" t="s">
        <v>3133</v>
      </c>
      <c r="N3872" t="s">
        <v>10</v>
      </c>
      <c r="O3872" t="s">
        <v>54</v>
      </c>
      <c r="P3872" t="s">
        <v>946</v>
      </c>
      <c r="Q3872" t="s">
        <v>2663</v>
      </c>
      <c r="R3872" t="s">
        <v>1458</v>
      </c>
    </row>
    <row r="3873" spans="1:18" x14ac:dyDescent="0.25">
      <c r="A3873" s="28" t="str">
        <f t="shared" si="60"/>
        <v>00387755Cochran Elementary School500 W Gaulbert AveLouisvilleKY40208</v>
      </c>
      <c r="B3873" s="29" t="s">
        <v>8225</v>
      </c>
      <c r="C3873" t="s">
        <v>3215</v>
      </c>
      <c r="D3873" t="s">
        <v>7328</v>
      </c>
      <c r="E3873" t="s">
        <v>1736</v>
      </c>
      <c r="F3873" t="s">
        <v>1422</v>
      </c>
      <c r="G3873" t="s">
        <v>382</v>
      </c>
      <c r="H3873" t="s">
        <v>54</v>
      </c>
      <c r="I3873" t="s">
        <v>1423</v>
      </c>
      <c r="J3873" t="s">
        <v>1736</v>
      </c>
      <c r="K3873" t="s">
        <v>1421</v>
      </c>
      <c r="L3873" t="s">
        <v>6828</v>
      </c>
      <c r="M3873" t="s">
        <v>3133</v>
      </c>
      <c r="N3873" t="s">
        <v>10</v>
      </c>
      <c r="O3873" t="s">
        <v>54</v>
      </c>
      <c r="P3873" t="s">
        <v>946</v>
      </c>
      <c r="Q3873" t="s">
        <v>2663</v>
      </c>
      <c r="R3873" t="s">
        <v>1420</v>
      </c>
    </row>
    <row r="3874" spans="1:18" x14ac:dyDescent="0.25">
      <c r="A3874" s="28" t="str">
        <f t="shared" si="60"/>
        <v>00388084Roosevelt-Perry ES1615 W BroadwayLouisvilleKY40203</v>
      </c>
      <c r="B3874" s="29" t="s">
        <v>8225</v>
      </c>
      <c r="C3874" t="s">
        <v>3215</v>
      </c>
      <c r="D3874" t="s">
        <v>7329</v>
      </c>
      <c r="E3874" t="s">
        <v>1736</v>
      </c>
      <c r="F3874" t="s">
        <v>1599</v>
      </c>
      <c r="G3874" t="s">
        <v>382</v>
      </c>
      <c r="H3874" t="s">
        <v>54</v>
      </c>
      <c r="I3874" t="s">
        <v>1431</v>
      </c>
      <c r="J3874" t="s">
        <v>1736</v>
      </c>
      <c r="K3874" t="s">
        <v>4420</v>
      </c>
      <c r="L3874" t="s">
        <v>6828</v>
      </c>
      <c r="M3874" t="s">
        <v>3133</v>
      </c>
      <c r="N3874" t="s">
        <v>10</v>
      </c>
      <c r="O3874" t="s">
        <v>54</v>
      </c>
      <c r="P3874" t="s">
        <v>946</v>
      </c>
      <c r="Q3874" t="s">
        <v>2663</v>
      </c>
      <c r="R3874" t="s">
        <v>1598</v>
      </c>
    </row>
    <row r="3875" spans="1:18" x14ac:dyDescent="0.25">
      <c r="A3875" s="28" t="str">
        <f t="shared" si="60"/>
        <v>00386581Chenoweth Elementary School3622 Brownsboro RdLouisvilleKY40207</v>
      </c>
      <c r="B3875" s="29" t="s">
        <v>8225</v>
      </c>
      <c r="C3875" t="s">
        <v>3215</v>
      </c>
      <c r="D3875" t="s">
        <v>7330</v>
      </c>
      <c r="E3875" t="s">
        <v>1736</v>
      </c>
      <c r="F3875" t="s">
        <v>1418</v>
      </c>
      <c r="G3875" t="s">
        <v>382</v>
      </c>
      <c r="H3875" t="s">
        <v>54</v>
      </c>
      <c r="I3875" t="s">
        <v>1419</v>
      </c>
      <c r="J3875" t="s">
        <v>1736</v>
      </c>
      <c r="K3875" t="s">
        <v>1417</v>
      </c>
      <c r="L3875" t="s">
        <v>6828</v>
      </c>
      <c r="M3875" t="s">
        <v>3133</v>
      </c>
      <c r="N3875" t="s">
        <v>10</v>
      </c>
      <c r="O3875" t="s">
        <v>54</v>
      </c>
      <c r="P3875" t="s">
        <v>946</v>
      </c>
      <c r="Q3875" t="s">
        <v>2663</v>
      </c>
      <c r="R3875" t="s">
        <v>1416</v>
      </c>
    </row>
    <row r="3876" spans="1:18" x14ac:dyDescent="0.25">
      <c r="A3876" s="28" t="str">
        <f t="shared" si="60"/>
        <v>00389765Dorothy Howell Elem School909 Central Row RdElsmereKY41018</v>
      </c>
      <c r="B3876" s="29" t="s">
        <v>8225</v>
      </c>
      <c r="C3876" t="s">
        <v>3215</v>
      </c>
      <c r="D3876" t="s">
        <v>7331</v>
      </c>
      <c r="E3876" t="s">
        <v>1736</v>
      </c>
      <c r="F3876" t="s">
        <v>754</v>
      </c>
      <c r="G3876" t="s">
        <v>755</v>
      </c>
      <c r="H3876" t="s">
        <v>54</v>
      </c>
      <c r="I3876" t="s">
        <v>751</v>
      </c>
      <c r="J3876" t="s">
        <v>1736</v>
      </c>
      <c r="K3876" t="s">
        <v>753</v>
      </c>
      <c r="L3876" t="s">
        <v>6828</v>
      </c>
      <c r="M3876" t="s">
        <v>3133</v>
      </c>
      <c r="N3876" t="s">
        <v>10</v>
      </c>
      <c r="O3876" t="s">
        <v>54</v>
      </c>
      <c r="P3876" t="s">
        <v>946</v>
      </c>
      <c r="Q3876" t="s">
        <v>2663</v>
      </c>
      <c r="R3876" t="s">
        <v>752</v>
      </c>
    </row>
    <row r="3877" spans="1:18" x14ac:dyDescent="0.25">
      <c r="A3877" s="28" t="str">
        <f t="shared" si="60"/>
        <v>00389820River Ridge ES2772 Amsterdam RdVilla HillsKY41017</v>
      </c>
      <c r="B3877" s="29" t="s">
        <v>8225</v>
      </c>
      <c r="C3877" t="s">
        <v>3215</v>
      </c>
      <c r="D3877" t="s">
        <v>7332</v>
      </c>
      <c r="E3877" t="s">
        <v>1736</v>
      </c>
      <c r="F3877" t="s">
        <v>1722</v>
      </c>
      <c r="G3877" t="s">
        <v>1723</v>
      </c>
      <c r="H3877" t="s">
        <v>54</v>
      </c>
      <c r="I3877" t="s">
        <v>168</v>
      </c>
      <c r="J3877" t="s">
        <v>1736</v>
      </c>
      <c r="K3877" t="s">
        <v>4444</v>
      </c>
      <c r="L3877" t="s">
        <v>6828</v>
      </c>
      <c r="M3877" t="s">
        <v>3133</v>
      </c>
      <c r="N3877" t="s">
        <v>10</v>
      </c>
      <c r="O3877" t="s">
        <v>54</v>
      </c>
      <c r="P3877" t="s">
        <v>946</v>
      </c>
      <c r="Q3877" t="s">
        <v>2663</v>
      </c>
      <c r="R3877" t="s">
        <v>1721</v>
      </c>
    </row>
    <row r="3878" spans="1:18" x14ac:dyDescent="0.25">
      <c r="A3878" s="28" t="str">
        <f t="shared" si="60"/>
        <v>00386634Crums Lane Elementary School3212 S Crums LnLouisvilleKY40216</v>
      </c>
      <c r="B3878" s="29" t="s">
        <v>8225</v>
      </c>
      <c r="C3878" t="s">
        <v>3215</v>
      </c>
      <c r="D3878" t="s">
        <v>7333</v>
      </c>
      <c r="E3878" t="s">
        <v>1736</v>
      </c>
      <c r="F3878" t="s">
        <v>1439</v>
      </c>
      <c r="G3878" t="s">
        <v>382</v>
      </c>
      <c r="H3878" t="s">
        <v>54</v>
      </c>
      <c r="I3878" t="s">
        <v>1440</v>
      </c>
      <c r="J3878" t="s">
        <v>1736</v>
      </c>
      <c r="K3878" t="s">
        <v>1438</v>
      </c>
      <c r="L3878" t="s">
        <v>6828</v>
      </c>
      <c r="M3878" t="s">
        <v>3133</v>
      </c>
      <c r="N3878" t="s">
        <v>10</v>
      </c>
      <c r="O3878" t="s">
        <v>54</v>
      </c>
      <c r="P3878" t="s">
        <v>946</v>
      </c>
      <c r="Q3878" t="s">
        <v>2663</v>
      </c>
      <c r="R3878" t="s">
        <v>1437</v>
      </c>
    </row>
    <row r="3879" spans="1:18" x14ac:dyDescent="0.25">
      <c r="A3879" s="28" t="str">
        <f t="shared" si="60"/>
        <v>00386828Hawthorne Elementary School2301 Clarendon AveLouisvilleKY40205</v>
      </c>
      <c r="B3879" s="29" t="s">
        <v>8225</v>
      </c>
      <c r="C3879" t="s">
        <v>3215</v>
      </c>
      <c r="D3879" t="s">
        <v>7334</v>
      </c>
      <c r="E3879" t="s">
        <v>1736</v>
      </c>
      <c r="F3879" t="s">
        <v>1497</v>
      </c>
      <c r="G3879" t="s">
        <v>382</v>
      </c>
      <c r="H3879" t="s">
        <v>54</v>
      </c>
      <c r="I3879" t="s">
        <v>1498</v>
      </c>
      <c r="J3879" t="s">
        <v>1736</v>
      </c>
      <c r="K3879" t="s">
        <v>1496</v>
      </c>
      <c r="L3879" t="s">
        <v>6828</v>
      </c>
      <c r="M3879" t="s">
        <v>3133</v>
      </c>
      <c r="N3879" t="s">
        <v>10</v>
      </c>
      <c r="O3879" t="s">
        <v>54</v>
      </c>
      <c r="P3879" t="s">
        <v>946</v>
      </c>
      <c r="Q3879" t="s">
        <v>2663</v>
      </c>
      <c r="R3879" t="s">
        <v>1495</v>
      </c>
    </row>
    <row r="3880" spans="1:18" x14ac:dyDescent="0.25">
      <c r="A3880" s="28" t="str">
        <f t="shared" si="60"/>
        <v>00386878Jeffersontown Elem School3610 Cedarwood WayLouisvilleKY40299</v>
      </c>
      <c r="B3880" s="29" t="s">
        <v>8225</v>
      </c>
      <c r="C3880" t="s">
        <v>3215</v>
      </c>
      <c r="D3880" t="s">
        <v>7335</v>
      </c>
      <c r="E3880" t="s">
        <v>1736</v>
      </c>
      <c r="F3880" t="s">
        <v>1523</v>
      </c>
      <c r="G3880" t="s">
        <v>382</v>
      </c>
      <c r="H3880" t="s">
        <v>54</v>
      </c>
      <c r="I3880" t="s">
        <v>1427</v>
      </c>
      <c r="J3880" t="s">
        <v>1736</v>
      </c>
      <c r="K3880" t="s">
        <v>1522</v>
      </c>
      <c r="L3880" t="s">
        <v>6828</v>
      </c>
      <c r="M3880" t="s">
        <v>3133</v>
      </c>
      <c r="N3880" t="s">
        <v>10</v>
      </c>
      <c r="O3880" t="s">
        <v>54</v>
      </c>
      <c r="P3880" t="s">
        <v>946</v>
      </c>
      <c r="Q3880" t="s">
        <v>2663</v>
      </c>
      <c r="R3880" t="s">
        <v>1521</v>
      </c>
    </row>
    <row r="3881" spans="1:18" x14ac:dyDescent="0.25">
      <c r="A3881" s="28" t="str">
        <f t="shared" si="60"/>
        <v>00386763Hartstern Elementary School5200 Morningside WayLouisvilleKY40219</v>
      </c>
      <c r="B3881" s="29" t="s">
        <v>8225</v>
      </c>
      <c r="C3881" t="s">
        <v>3215</v>
      </c>
      <c r="D3881" t="s">
        <v>7336</v>
      </c>
      <c r="E3881" t="s">
        <v>1736</v>
      </c>
      <c r="F3881" t="s">
        <v>1494</v>
      </c>
      <c r="G3881" t="s">
        <v>382</v>
      </c>
      <c r="H3881" t="s">
        <v>54</v>
      </c>
      <c r="I3881" t="s">
        <v>1387</v>
      </c>
      <c r="J3881" t="s">
        <v>1736</v>
      </c>
      <c r="K3881" t="s">
        <v>1493</v>
      </c>
      <c r="L3881" t="s">
        <v>6828</v>
      </c>
      <c r="M3881" t="s">
        <v>3133</v>
      </c>
      <c r="N3881" t="s">
        <v>10</v>
      </c>
      <c r="O3881" t="s">
        <v>54</v>
      </c>
      <c r="P3881" t="s">
        <v>946</v>
      </c>
      <c r="Q3881" t="s">
        <v>2663</v>
      </c>
      <c r="R3881" t="s">
        <v>1492</v>
      </c>
    </row>
    <row r="3882" spans="1:18" x14ac:dyDescent="0.25">
      <c r="A3882" s="28" t="str">
        <f t="shared" si="60"/>
        <v>00386610Coral Ridge Elementary School10608 National TpkeFairdaleKY40118</v>
      </c>
      <c r="B3882" s="29" t="s">
        <v>8225</v>
      </c>
      <c r="C3882" t="s">
        <v>3215</v>
      </c>
      <c r="D3882" t="s">
        <v>7337</v>
      </c>
      <c r="E3882" t="s">
        <v>1736</v>
      </c>
      <c r="F3882" t="s">
        <v>1434</v>
      </c>
      <c r="G3882" t="s">
        <v>1435</v>
      </c>
      <c r="H3882" t="s">
        <v>54</v>
      </c>
      <c r="I3882" t="s">
        <v>1436</v>
      </c>
      <c r="J3882" t="s">
        <v>1736</v>
      </c>
      <c r="K3882" t="s">
        <v>1433</v>
      </c>
      <c r="L3882" t="s">
        <v>6828</v>
      </c>
      <c r="M3882" t="s">
        <v>3133</v>
      </c>
      <c r="N3882" t="s">
        <v>10</v>
      </c>
      <c r="O3882" t="s">
        <v>54</v>
      </c>
      <c r="P3882" t="s">
        <v>946</v>
      </c>
      <c r="Q3882" t="s">
        <v>2663</v>
      </c>
      <c r="R3882" t="s">
        <v>1432</v>
      </c>
    </row>
    <row r="3883" spans="1:18" x14ac:dyDescent="0.25">
      <c r="A3883" s="28" t="str">
        <f t="shared" si="60"/>
        <v>00386610Coral Ridge Elementary School10608 National TpkeFairdaleKY40118</v>
      </c>
      <c r="B3883" s="29" t="s">
        <v>8225</v>
      </c>
      <c r="C3883" t="s">
        <v>3215</v>
      </c>
      <c r="D3883" t="s">
        <v>7338</v>
      </c>
      <c r="E3883" t="s">
        <v>1736</v>
      </c>
      <c r="F3883" t="s">
        <v>1434</v>
      </c>
      <c r="G3883" t="s">
        <v>1435</v>
      </c>
      <c r="H3883" t="s">
        <v>54</v>
      </c>
      <c r="I3883" t="s">
        <v>1436</v>
      </c>
      <c r="J3883" t="s">
        <v>1736</v>
      </c>
      <c r="K3883" t="s">
        <v>1433</v>
      </c>
      <c r="L3883" t="s">
        <v>6828</v>
      </c>
      <c r="M3883" t="s">
        <v>3133</v>
      </c>
      <c r="N3883" t="s">
        <v>10</v>
      </c>
      <c r="O3883" t="s">
        <v>54</v>
      </c>
      <c r="P3883" t="s">
        <v>946</v>
      </c>
      <c r="Q3883" t="s">
        <v>2663</v>
      </c>
      <c r="R3883" t="s">
        <v>1432</v>
      </c>
    </row>
    <row r="3884" spans="1:18" x14ac:dyDescent="0.25">
      <c r="A3884" s="28" t="str">
        <f t="shared" si="60"/>
        <v>00389557W R Castle Mem ES3936 N Us Highway 23WittensvilleKY41274</v>
      </c>
      <c r="B3884" s="29" t="s">
        <v>8225</v>
      </c>
      <c r="C3884" t="s">
        <v>3215</v>
      </c>
      <c r="D3884" t="s">
        <v>7339</v>
      </c>
      <c r="E3884" t="s">
        <v>1736</v>
      </c>
      <c r="F3884" t="s">
        <v>1693</v>
      </c>
      <c r="G3884" t="s">
        <v>1694</v>
      </c>
      <c r="H3884" t="s">
        <v>54</v>
      </c>
      <c r="I3884" t="s">
        <v>1695</v>
      </c>
      <c r="J3884" t="s">
        <v>1736</v>
      </c>
      <c r="K3884" t="s">
        <v>4441</v>
      </c>
      <c r="L3884" t="s">
        <v>6828</v>
      </c>
      <c r="M3884" t="s">
        <v>3133</v>
      </c>
      <c r="N3884" t="s">
        <v>10</v>
      </c>
      <c r="O3884" t="s">
        <v>54</v>
      </c>
      <c r="P3884" t="s">
        <v>946</v>
      </c>
      <c r="Q3884" t="s">
        <v>2663</v>
      </c>
      <c r="R3884" t="s">
        <v>1692</v>
      </c>
    </row>
    <row r="3885" spans="1:18" x14ac:dyDescent="0.25">
      <c r="A3885" s="28" t="str">
        <f t="shared" si="60"/>
        <v>00391859Cowan Elementary School3125 Highway 931 SWhitesburgKY41858</v>
      </c>
      <c r="B3885" s="29" t="s">
        <v>8225</v>
      </c>
      <c r="C3885" t="s">
        <v>3215</v>
      </c>
      <c r="D3885" t="s">
        <v>7340</v>
      </c>
      <c r="E3885" t="s">
        <v>1736</v>
      </c>
      <c r="F3885" t="s">
        <v>1888</v>
      </c>
      <c r="G3885" t="s">
        <v>1889</v>
      </c>
      <c r="H3885" t="s">
        <v>54</v>
      </c>
      <c r="I3885" t="s">
        <v>1890</v>
      </c>
      <c r="J3885" t="s">
        <v>1736</v>
      </c>
      <c r="K3885" t="s">
        <v>1887</v>
      </c>
      <c r="L3885" t="s">
        <v>6828</v>
      </c>
      <c r="M3885" t="s">
        <v>3133</v>
      </c>
      <c r="N3885" t="s">
        <v>10</v>
      </c>
      <c r="O3885" t="s">
        <v>54</v>
      </c>
      <c r="P3885" t="s">
        <v>946</v>
      </c>
      <c r="Q3885" t="s">
        <v>2663</v>
      </c>
      <c r="R3885" t="s">
        <v>1886</v>
      </c>
    </row>
    <row r="3886" spans="1:18" x14ac:dyDescent="0.25">
      <c r="A3886" s="28" t="str">
        <f t="shared" si="60"/>
        <v>00386775Gilmore Lane Elementary School1281 Gilmore LnLouisvilleKY40213</v>
      </c>
      <c r="B3886" s="29" t="s">
        <v>8225</v>
      </c>
      <c r="C3886" t="s">
        <v>3215</v>
      </c>
      <c r="D3886" t="s">
        <v>7341</v>
      </c>
      <c r="E3886" t="s">
        <v>1736</v>
      </c>
      <c r="F3886" t="s">
        <v>1479</v>
      </c>
      <c r="G3886" t="s">
        <v>382</v>
      </c>
      <c r="H3886" t="s">
        <v>54</v>
      </c>
      <c r="I3886" t="s">
        <v>1409</v>
      </c>
      <c r="J3886" t="s">
        <v>1736</v>
      </c>
      <c r="K3886" t="s">
        <v>1478</v>
      </c>
      <c r="L3886" t="s">
        <v>6828</v>
      </c>
      <c r="M3886" t="s">
        <v>3133</v>
      </c>
      <c r="N3886" t="s">
        <v>10</v>
      </c>
      <c r="O3886" t="s">
        <v>54</v>
      </c>
      <c r="P3886" t="s">
        <v>946</v>
      </c>
      <c r="Q3886" t="s">
        <v>2663</v>
      </c>
      <c r="R3886" t="s">
        <v>1477</v>
      </c>
    </row>
    <row r="3887" spans="1:18" x14ac:dyDescent="0.25">
      <c r="A3887" s="28" t="str">
        <f t="shared" si="60"/>
        <v>00391964West Whitesburg ES330 Parks StWhitesburgKY41858</v>
      </c>
      <c r="B3887" s="29" t="s">
        <v>8225</v>
      </c>
      <c r="C3887" t="s">
        <v>3215</v>
      </c>
      <c r="D3887" t="s">
        <v>7342</v>
      </c>
      <c r="E3887" t="s">
        <v>1736</v>
      </c>
      <c r="F3887" t="s">
        <v>1900</v>
      </c>
      <c r="G3887" t="s">
        <v>1889</v>
      </c>
      <c r="H3887" t="s">
        <v>54</v>
      </c>
      <c r="I3887" t="s">
        <v>1890</v>
      </c>
      <c r="J3887" t="s">
        <v>1736</v>
      </c>
      <c r="K3887" t="s">
        <v>4641</v>
      </c>
      <c r="L3887" t="s">
        <v>6828</v>
      </c>
      <c r="M3887" t="s">
        <v>3133</v>
      </c>
      <c r="N3887" t="s">
        <v>10</v>
      </c>
      <c r="O3887" t="s">
        <v>54</v>
      </c>
      <c r="P3887" t="s">
        <v>946</v>
      </c>
      <c r="Q3887" t="s">
        <v>2663</v>
      </c>
      <c r="R3887" t="s">
        <v>1899</v>
      </c>
    </row>
    <row r="3888" spans="1:18" x14ac:dyDescent="0.25">
      <c r="A3888" s="28" t="str">
        <f t="shared" si="60"/>
        <v>00386787Goldsmith Elementary School3520 Goldsmith LnLouisvilleKY40220</v>
      </c>
      <c r="B3888" s="29" t="s">
        <v>8225</v>
      </c>
      <c r="C3888" t="s">
        <v>3215</v>
      </c>
      <c r="D3888" t="s">
        <v>7343</v>
      </c>
      <c r="E3888" t="s">
        <v>1736</v>
      </c>
      <c r="F3888" t="s">
        <v>1482</v>
      </c>
      <c r="G3888" t="s">
        <v>382</v>
      </c>
      <c r="H3888" t="s">
        <v>54</v>
      </c>
      <c r="I3888" t="s">
        <v>1367</v>
      </c>
      <c r="J3888" t="s">
        <v>1736</v>
      </c>
      <c r="K3888" t="s">
        <v>1481</v>
      </c>
      <c r="L3888" t="s">
        <v>6828</v>
      </c>
      <c r="M3888" t="s">
        <v>3133</v>
      </c>
      <c r="N3888" t="s">
        <v>10</v>
      </c>
      <c r="O3888" t="s">
        <v>54</v>
      </c>
      <c r="P3888" t="s">
        <v>946</v>
      </c>
      <c r="Q3888" t="s">
        <v>2663</v>
      </c>
      <c r="R3888" t="s">
        <v>1480</v>
      </c>
    </row>
    <row r="3889" spans="1:18" x14ac:dyDescent="0.25">
      <c r="A3889" s="28" t="str">
        <f t="shared" si="60"/>
        <v>00386684Eisenhower Elementary School5300 Jessamine LnLouisvilleKY40258</v>
      </c>
      <c r="B3889" s="29" t="s">
        <v>8225</v>
      </c>
      <c r="C3889" t="s">
        <v>3215</v>
      </c>
      <c r="D3889" t="s">
        <v>7344</v>
      </c>
      <c r="E3889" t="s">
        <v>1736</v>
      </c>
      <c r="F3889" t="s">
        <v>1453</v>
      </c>
      <c r="G3889" t="s">
        <v>382</v>
      </c>
      <c r="H3889" t="s">
        <v>54</v>
      </c>
      <c r="I3889" t="s">
        <v>1454</v>
      </c>
      <c r="J3889" t="s">
        <v>1736</v>
      </c>
      <c r="K3889" t="s">
        <v>1452</v>
      </c>
      <c r="L3889" t="s">
        <v>6828</v>
      </c>
      <c r="M3889" t="s">
        <v>3133</v>
      </c>
      <c r="N3889" t="s">
        <v>10</v>
      </c>
      <c r="O3889" t="s">
        <v>54</v>
      </c>
      <c r="P3889" t="s">
        <v>946</v>
      </c>
      <c r="Q3889" t="s">
        <v>2663</v>
      </c>
      <c r="R3889" t="s">
        <v>1451</v>
      </c>
    </row>
    <row r="3890" spans="1:18" x14ac:dyDescent="0.25">
      <c r="A3890" s="28" t="str">
        <f t="shared" si="60"/>
        <v>00386804Greenwood Elementary School5801 Greenwood RdLouisvilleKY40258</v>
      </c>
      <c r="B3890" s="29" t="s">
        <v>8225</v>
      </c>
      <c r="C3890" t="s">
        <v>3215</v>
      </c>
      <c r="D3890" t="s">
        <v>7345</v>
      </c>
      <c r="E3890" t="s">
        <v>1736</v>
      </c>
      <c r="F3890" t="s">
        <v>1488</v>
      </c>
      <c r="G3890" t="s">
        <v>382</v>
      </c>
      <c r="H3890" t="s">
        <v>54</v>
      </c>
      <c r="I3890" t="s">
        <v>1454</v>
      </c>
      <c r="J3890" t="s">
        <v>1736</v>
      </c>
      <c r="K3890" t="s">
        <v>1487</v>
      </c>
      <c r="L3890" t="s">
        <v>6828</v>
      </c>
      <c r="M3890" t="s">
        <v>3133</v>
      </c>
      <c r="N3890" t="s">
        <v>10</v>
      </c>
      <c r="O3890" t="s">
        <v>54</v>
      </c>
      <c r="P3890" t="s">
        <v>946</v>
      </c>
      <c r="Q3890" t="s">
        <v>2663</v>
      </c>
      <c r="R3890" t="s">
        <v>1486</v>
      </c>
    </row>
    <row r="3891" spans="1:18" x14ac:dyDescent="0.25">
      <c r="A3891" s="28" t="str">
        <f t="shared" si="60"/>
        <v>00387157Norton Elementary School8101 Brownsboro RdLouisvilleKY40222</v>
      </c>
      <c r="B3891" s="29" t="s">
        <v>8225</v>
      </c>
      <c r="C3891" t="s">
        <v>3215</v>
      </c>
      <c r="D3891" t="s">
        <v>7346</v>
      </c>
      <c r="E3891" t="s">
        <v>1736</v>
      </c>
      <c r="F3891" t="s">
        <v>1586</v>
      </c>
      <c r="G3891" t="s">
        <v>382</v>
      </c>
      <c r="H3891" t="s">
        <v>54</v>
      </c>
      <c r="I3891" t="s">
        <v>1552</v>
      </c>
      <c r="J3891" t="s">
        <v>1736</v>
      </c>
      <c r="K3891" t="s">
        <v>1585</v>
      </c>
      <c r="L3891" t="s">
        <v>6828</v>
      </c>
      <c r="M3891" t="s">
        <v>3133</v>
      </c>
      <c r="N3891" t="s">
        <v>10</v>
      </c>
      <c r="O3891" t="s">
        <v>54</v>
      </c>
      <c r="P3891" t="s">
        <v>946</v>
      </c>
      <c r="Q3891" t="s">
        <v>2663</v>
      </c>
      <c r="R3891" t="s">
        <v>1584</v>
      </c>
    </row>
    <row r="3892" spans="1:18" x14ac:dyDescent="0.25">
      <c r="A3892" s="28" t="str">
        <f t="shared" si="60"/>
        <v>00386737Fern Creek Elementary School8815 Ferndale RdLouisvilleKY40219</v>
      </c>
      <c r="B3892" s="29" t="s">
        <v>8225</v>
      </c>
      <c r="C3892" t="s">
        <v>3215</v>
      </c>
      <c r="D3892" t="s">
        <v>7347</v>
      </c>
      <c r="E3892" t="s">
        <v>1736</v>
      </c>
      <c r="F3892" t="s">
        <v>1466</v>
      </c>
      <c r="G3892" t="s">
        <v>382</v>
      </c>
      <c r="H3892" t="s">
        <v>54</v>
      </c>
      <c r="I3892" t="s">
        <v>1387</v>
      </c>
      <c r="J3892" t="s">
        <v>1736</v>
      </c>
      <c r="K3892" t="s">
        <v>1465</v>
      </c>
      <c r="L3892" t="s">
        <v>6828</v>
      </c>
      <c r="M3892" t="s">
        <v>3133</v>
      </c>
      <c r="N3892" t="s">
        <v>10</v>
      </c>
      <c r="O3892" t="s">
        <v>54</v>
      </c>
      <c r="P3892" t="s">
        <v>946</v>
      </c>
      <c r="Q3892" t="s">
        <v>2663</v>
      </c>
      <c r="R3892" t="s">
        <v>1464</v>
      </c>
    </row>
    <row r="3893" spans="1:18" x14ac:dyDescent="0.25">
      <c r="A3893" s="28" t="str">
        <f t="shared" si="60"/>
        <v>00386945Kenwood Elementary School7420 Justan AveLouisvilleKY40214</v>
      </c>
      <c r="B3893" s="29" t="s">
        <v>8225</v>
      </c>
      <c r="C3893" t="s">
        <v>3215</v>
      </c>
      <c r="D3893" t="s">
        <v>7348</v>
      </c>
      <c r="E3893" t="s">
        <v>1736</v>
      </c>
      <c r="F3893" t="s">
        <v>1529</v>
      </c>
      <c r="G3893" t="s">
        <v>382</v>
      </c>
      <c r="H3893" t="s">
        <v>54</v>
      </c>
      <c r="I3893" t="s">
        <v>1375</v>
      </c>
      <c r="J3893" t="s">
        <v>1736</v>
      </c>
      <c r="K3893" t="s">
        <v>1528</v>
      </c>
      <c r="L3893" t="s">
        <v>6828</v>
      </c>
      <c r="M3893" t="s">
        <v>3133</v>
      </c>
      <c r="N3893" t="s">
        <v>10</v>
      </c>
      <c r="O3893" t="s">
        <v>54</v>
      </c>
      <c r="P3893" t="s">
        <v>946</v>
      </c>
      <c r="Q3893" t="s">
        <v>2663</v>
      </c>
      <c r="R3893" t="s">
        <v>1527</v>
      </c>
    </row>
    <row r="3894" spans="1:18" x14ac:dyDescent="0.25">
      <c r="A3894" s="28" t="str">
        <f t="shared" si="60"/>
        <v>00386799Greathouse-Shryock Trad Es2700 Browns LnLouisvilleKY40220</v>
      </c>
      <c r="B3894" s="29" t="s">
        <v>8225</v>
      </c>
      <c r="C3894" t="s">
        <v>3215</v>
      </c>
      <c r="D3894" t="s">
        <v>7349</v>
      </c>
      <c r="E3894" t="s">
        <v>1736</v>
      </c>
      <c r="F3894" t="s">
        <v>1485</v>
      </c>
      <c r="G3894" t="s">
        <v>382</v>
      </c>
      <c r="H3894" t="s">
        <v>54</v>
      </c>
      <c r="I3894" t="s">
        <v>1367</v>
      </c>
      <c r="J3894" t="s">
        <v>1736</v>
      </c>
      <c r="K3894" t="s">
        <v>1484</v>
      </c>
      <c r="L3894" t="s">
        <v>6828</v>
      </c>
      <c r="M3894" t="s">
        <v>3133</v>
      </c>
      <c r="N3894" t="s">
        <v>10</v>
      </c>
      <c r="O3894" t="s">
        <v>54</v>
      </c>
      <c r="P3894" t="s">
        <v>946</v>
      </c>
      <c r="Q3894" t="s">
        <v>2663</v>
      </c>
      <c r="R3894" t="s">
        <v>1483</v>
      </c>
    </row>
    <row r="3895" spans="1:18" x14ac:dyDescent="0.25">
      <c r="A3895" s="28" t="str">
        <f t="shared" si="60"/>
        <v>00386842Indian Trail Elementary School3709 E Indian TrlLouisvilleKY40213</v>
      </c>
      <c r="B3895" s="29" t="s">
        <v>8225</v>
      </c>
      <c r="C3895" t="s">
        <v>3215</v>
      </c>
      <c r="D3895" t="s">
        <v>7350</v>
      </c>
      <c r="E3895" t="s">
        <v>1736</v>
      </c>
      <c r="F3895" t="s">
        <v>1510</v>
      </c>
      <c r="G3895" t="s">
        <v>382</v>
      </c>
      <c r="H3895" t="s">
        <v>54</v>
      </c>
      <c r="I3895" t="s">
        <v>1409</v>
      </c>
      <c r="J3895" t="s">
        <v>1736</v>
      </c>
      <c r="K3895" t="s">
        <v>14</v>
      </c>
      <c r="L3895" t="s">
        <v>6828</v>
      </c>
      <c r="M3895" t="s">
        <v>3133</v>
      </c>
      <c r="N3895" t="s">
        <v>10</v>
      </c>
      <c r="O3895" t="s">
        <v>54</v>
      </c>
      <c r="P3895" t="s">
        <v>946</v>
      </c>
      <c r="Q3895" t="s">
        <v>2663</v>
      </c>
      <c r="R3895" t="s">
        <v>1509</v>
      </c>
    </row>
    <row r="3896" spans="1:18" x14ac:dyDescent="0.25">
      <c r="A3896" s="28" t="str">
        <f t="shared" si="60"/>
        <v>00386957Kerrick Elementary School2210 Upper Hunters TrceLouisvilleKY40216</v>
      </c>
      <c r="B3896" s="29" t="s">
        <v>8225</v>
      </c>
      <c r="C3896" t="s">
        <v>3215</v>
      </c>
      <c r="D3896" t="s">
        <v>7351</v>
      </c>
      <c r="E3896" t="s">
        <v>1736</v>
      </c>
      <c r="F3896" t="s">
        <v>1532</v>
      </c>
      <c r="G3896" t="s">
        <v>382</v>
      </c>
      <c r="H3896" t="s">
        <v>54</v>
      </c>
      <c r="I3896" t="s">
        <v>1440</v>
      </c>
      <c r="J3896" t="s">
        <v>1736</v>
      </c>
      <c r="K3896" t="s">
        <v>1531</v>
      </c>
      <c r="L3896" t="s">
        <v>6828</v>
      </c>
      <c r="M3896" t="s">
        <v>3133</v>
      </c>
      <c r="N3896" t="s">
        <v>10</v>
      </c>
      <c r="O3896" t="s">
        <v>54</v>
      </c>
      <c r="P3896" t="s">
        <v>946</v>
      </c>
      <c r="Q3896" t="s">
        <v>2663</v>
      </c>
      <c r="R3896" t="s">
        <v>1530</v>
      </c>
    </row>
    <row r="3897" spans="1:18" x14ac:dyDescent="0.25">
      <c r="A3897" s="28" t="str">
        <f t="shared" si="60"/>
        <v>00387080Mill Creek Elementary School3816 Dixie HwyLouisvilleKY40216</v>
      </c>
      <c r="B3897" s="29" t="s">
        <v>8225</v>
      </c>
      <c r="C3897" t="s">
        <v>3215</v>
      </c>
      <c r="D3897" t="s">
        <v>7352</v>
      </c>
      <c r="E3897" t="s">
        <v>1736</v>
      </c>
      <c r="F3897" t="s">
        <v>1575</v>
      </c>
      <c r="G3897" t="s">
        <v>382</v>
      </c>
      <c r="H3897" t="s">
        <v>54</v>
      </c>
      <c r="I3897" t="s">
        <v>1440</v>
      </c>
      <c r="J3897" t="s">
        <v>1736</v>
      </c>
      <c r="K3897" t="s">
        <v>1574</v>
      </c>
      <c r="L3897" t="s">
        <v>6828</v>
      </c>
      <c r="M3897" t="s">
        <v>3133</v>
      </c>
      <c r="N3897" t="s">
        <v>10</v>
      </c>
      <c r="O3897" t="s">
        <v>54</v>
      </c>
      <c r="P3897" t="s">
        <v>946</v>
      </c>
      <c r="Q3897" t="s">
        <v>2663</v>
      </c>
      <c r="R3897" t="s">
        <v>1573</v>
      </c>
    </row>
    <row r="3898" spans="1:18" x14ac:dyDescent="0.25">
      <c r="A3898" s="28" t="str">
        <f t="shared" si="60"/>
        <v>00386919Johnsontown Road Elem School7201 Johnsontown RdLouisvilleKY40272</v>
      </c>
      <c r="B3898" s="29" t="s">
        <v>8225</v>
      </c>
      <c r="C3898" t="s">
        <v>3215</v>
      </c>
      <c r="D3898" t="s">
        <v>7353</v>
      </c>
      <c r="E3898" t="s">
        <v>1736</v>
      </c>
      <c r="F3898" t="s">
        <v>1526</v>
      </c>
      <c r="G3898" t="s">
        <v>382</v>
      </c>
      <c r="H3898" t="s">
        <v>54</v>
      </c>
      <c r="I3898" t="s">
        <v>1444</v>
      </c>
      <c r="J3898" t="s">
        <v>1736</v>
      </c>
      <c r="K3898" t="s">
        <v>1525</v>
      </c>
      <c r="L3898" t="s">
        <v>6828</v>
      </c>
      <c r="M3898" t="s">
        <v>3133</v>
      </c>
      <c r="N3898" t="s">
        <v>10</v>
      </c>
      <c r="O3898" t="s">
        <v>54</v>
      </c>
      <c r="P3898" t="s">
        <v>946</v>
      </c>
      <c r="Q3898" t="s">
        <v>2663</v>
      </c>
      <c r="R3898" t="s">
        <v>1524</v>
      </c>
    </row>
    <row r="3899" spans="1:18" x14ac:dyDescent="0.25">
      <c r="A3899" s="28" t="str">
        <f t="shared" si="60"/>
        <v>00386983Laukhuf Elementary School5100 Capewood DrLouisvilleKY40229</v>
      </c>
      <c r="B3899" s="29" t="s">
        <v>8225</v>
      </c>
      <c r="C3899" t="s">
        <v>3215</v>
      </c>
      <c r="D3899" t="s">
        <v>7354</v>
      </c>
      <c r="E3899" t="s">
        <v>1736</v>
      </c>
      <c r="F3899" t="s">
        <v>1542</v>
      </c>
      <c r="G3899" t="s">
        <v>382</v>
      </c>
      <c r="H3899" t="s">
        <v>54</v>
      </c>
      <c r="I3899" t="s">
        <v>383</v>
      </c>
      <c r="J3899" t="s">
        <v>1736</v>
      </c>
      <c r="K3899" t="s">
        <v>1541</v>
      </c>
      <c r="L3899" t="s">
        <v>6828</v>
      </c>
      <c r="M3899" t="s">
        <v>3133</v>
      </c>
      <c r="N3899" t="s">
        <v>10</v>
      </c>
      <c r="O3899" t="s">
        <v>54</v>
      </c>
      <c r="P3899" t="s">
        <v>946</v>
      </c>
      <c r="Q3899" t="s">
        <v>2663</v>
      </c>
      <c r="R3899" t="s">
        <v>1540</v>
      </c>
    </row>
    <row r="3900" spans="1:18" x14ac:dyDescent="0.25">
      <c r="A3900" s="28" t="str">
        <f t="shared" ref="A3900:A3963" si="61">R3900&amp;K3900&amp;F3900&amp;G3900&amp;H3900&amp;I3900</f>
        <v>00387054Medora Elementary School11801 Deering RdLouisvilleKY40272</v>
      </c>
      <c r="B3900" s="29" t="s">
        <v>8225</v>
      </c>
      <c r="C3900" t="s">
        <v>3215</v>
      </c>
      <c r="D3900" t="s">
        <v>7355</v>
      </c>
      <c r="E3900" t="s">
        <v>1736</v>
      </c>
      <c r="F3900" t="s">
        <v>1569</v>
      </c>
      <c r="G3900" t="s">
        <v>382</v>
      </c>
      <c r="H3900" t="s">
        <v>54</v>
      </c>
      <c r="I3900" t="s">
        <v>1444</v>
      </c>
      <c r="J3900" t="s">
        <v>1736</v>
      </c>
      <c r="K3900" t="s">
        <v>1568</v>
      </c>
      <c r="L3900" t="s">
        <v>6828</v>
      </c>
      <c r="M3900" t="s">
        <v>3133</v>
      </c>
      <c r="N3900" t="s">
        <v>10</v>
      </c>
      <c r="O3900" t="s">
        <v>54</v>
      </c>
      <c r="P3900" t="s">
        <v>946</v>
      </c>
      <c r="Q3900" t="s">
        <v>2663</v>
      </c>
      <c r="R3900" t="s">
        <v>1567</v>
      </c>
    </row>
    <row r="3901" spans="1:18" x14ac:dyDescent="0.25">
      <c r="A3901" s="28" t="str">
        <f t="shared" si="61"/>
        <v>00387119Minors Lane Elementary School8510 Minor LnLouisvilleKY40219</v>
      </c>
      <c r="B3901" s="29" t="s">
        <v>8225</v>
      </c>
      <c r="C3901" t="s">
        <v>3215</v>
      </c>
      <c r="D3901" t="s">
        <v>7356</v>
      </c>
      <c r="E3901" t="s">
        <v>1736</v>
      </c>
      <c r="F3901" t="s">
        <v>1578</v>
      </c>
      <c r="G3901" t="s">
        <v>382</v>
      </c>
      <c r="H3901" t="s">
        <v>54</v>
      </c>
      <c r="I3901" t="s">
        <v>1387</v>
      </c>
      <c r="J3901" t="s">
        <v>1736</v>
      </c>
      <c r="K3901" t="s">
        <v>1577</v>
      </c>
      <c r="L3901" t="s">
        <v>6828</v>
      </c>
      <c r="M3901" t="s">
        <v>3133</v>
      </c>
      <c r="N3901" t="s">
        <v>10</v>
      </c>
      <c r="O3901" t="s">
        <v>54</v>
      </c>
      <c r="P3901" t="s">
        <v>946</v>
      </c>
      <c r="Q3901" t="s">
        <v>2663</v>
      </c>
      <c r="R3901" t="s">
        <v>1576</v>
      </c>
    </row>
    <row r="3902" spans="1:18" x14ac:dyDescent="0.25">
      <c r="A3902" s="28" t="str">
        <f t="shared" si="61"/>
        <v>00387169Okolona Elementary School7606 Preston HwyLouisvilleKY40219</v>
      </c>
      <c r="B3902" s="29" t="s">
        <v>8225</v>
      </c>
      <c r="C3902" t="s">
        <v>3215</v>
      </c>
      <c r="D3902" t="s">
        <v>7357</v>
      </c>
      <c r="E3902" t="s">
        <v>1736</v>
      </c>
      <c r="F3902" t="s">
        <v>1589</v>
      </c>
      <c r="G3902" t="s">
        <v>382</v>
      </c>
      <c r="H3902" t="s">
        <v>54</v>
      </c>
      <c r="I3902" t="s">
        <v>1387</v>
      </c>
      <c r="J3902" t="s">
        <v>1736</v>
      </c>
      <c r="K3902" t="s">
        <v>1588</v>
      </c>
      <c r="L3902" t="s">
        <v>6828</v>
      </c>
      <c r="M3902" t="s">
        <v>3133</v>
      </c>
      <c r="N3902" t="s">
        <v>10</v>
      </c>
      <c r="O3902" t="s">
        <v>54</v>
      </c>
      <c r="P3902" t="s">
        <v>946</v>
      </c>
      <c r="Q3902" t="s">
        <v>2663</v>
      </c>
      <c r="R3902" t="s">
        <v>1587</v>
      </c>
    </row>
    <row r="3903" spans="1:18" x14ac:dyDescent="0.25">
      <c r="A3903" s="28" t="str">
        <f t="shared" si="61"/>
        <v>00396811Potter Gray Elementary School610 Wakefield StBowling GreenKY42103</v>
      </c>
      <c r="B3903" s="29" t="s">
        <v>8225</v>
      </c>
      <c r="C3903" t="s">
        <v>3215</v>
      </c>
      <c r="D3903" t="s">
        <v>7358</v>
      </c>
      <c r="E3903" t="s">
        <v>1736</v>
      </c>
      <c r="F3903" t="s">
        <v>274</v>
      </c>
      <c r="G3903" t="s">
        <v>267</v>
      </c>
      <c r="H3903" t="s">
        <v>54</v>
      </c>
      <c r="I3903" t="s">
        <v>275</v>
      </c>
      <c r="J3903" t="s">
        <v>1736</v>
      </c>
      <c r="K3903" t="s">
        <v>273</v>
      </c>
      <c r="L3903" t="s">
        <v>6828</v>
      </c>
      <c r="M3903" t="s">
        <v>3133</v>
      </c>
      <c r="N3903" t="s">
        <v>10</v>
      </c>
      <c r="O3903" t="s">
        <v>54</v>
      </c>
      <c r="P3903" t="s">
        <v>946</v>
      </c>
      <c r="Q3903" t="s">
        <v>2663</v>
      </c>
      <c r="R3903" t="s">
        <v>272</v>
      </c>
    </row>
    <row r="3904" spans="1:18" x14ac:dyDescent="0.25">
      <c r="A3904" s="28" t="str">
        <f t="shared" si="61"/>
        <v>00387236Rangeland ES1701 Rangeland RdLouisvilleKY40219</v>
      </c>
      <c r="B3904" s="29" t="s">
        <v>8225</v>
      </c>
      <c r="C3904" t="s">
        <v>3215</v>
      </c>
      <c r="D3904" t="s">
        <v>7359</v>
      </c>
      <c r="E3904" t="s">
        <v>1736</v>
      </c>
      <c r="F3904" t="s">
        <v>1597</v>
      </c>
      <c r="G3904" t="s">
        <v>382</v>
      </c>
      <c r="H3904" t="s">
        <v>54</v>
      </c>
      <c r="I3904" t="s">
        <v>1387</v>
      </c>
      <c r="J3904" t="s">
        <v>1736</v>
      </c>
      <c r="K3904" t="s">
        <v>4426</v>
      </c>
      <c r="L3904" t="s">
        <v>6828</v>
      </c>
      <c r="M3904" t="s">
        <v>3133</v>
      </c>
      <c r="N3904" t="s">
        <v>10</v>
      </c>
      <c r="O3904" t="s">
        <v>54</v>
      </c>
      <c r="P3904" t="s">
        <v>946</v>
      </c>
      <c r="Q3904" t="s">
        <v>2663</v>
      </c>
      <c r="R3904" t="s">
        <v>1596</v>
      </c>
    </row>
    <row r="3905" spans="1:18" x14ac:dyDescent="0.25">
      <c r="A3905" s="28" t="str">
        <f t="shared" si="61"/>
        <v>00387016Lowe Elementary School210 Oxfordshire LnLouisvilleKY40222</v>
      </c>
      <c r="B3905" s="29" t="s">
        <v>8225</v>
      </c>
      <c r="C3905" t="s">
        <v>3215</v>
      </c>
      <c r="D3905" t="s">
        <v>7360</v>
      </c>
      <c r="E3905" t="s">
        <v>1736</v>
      </c>
      <c r="F3905" t="s">
        <v>1551</v>
      </c>
      <c r="G3905" t="s">
        <v>382</v>
      </c>
      <c r="H3905" t="s">
        <v>54</v>
      </c>
      <c r="I3905" t="s">
        <v>1552</v>
      </c>
      <c r="J3905" t="s">
        <v>1736</v>
      </c>
      <c r="K3905" t="s">
        <v>1550</v>
      </c>
      <c r="L3905" t="s">
        <v>6828</v>
      </c>
      <c r="M3905" t="s">
        <v>3133</v>
      </c>
      <c r="N3905" t="s">
        <v>10</v>
      </c>
      <c r="O3905" t="s">
        <v>54</v>
      </c>
      <c r="P3905" t="s">
        <v>946</v>
      </c>
      <c r="Q3905" t="s">
        <v>2663</v>
      </c>
      <c r="R3905" t="s">
        <v>1549</v>
      </c>
    </row>
    <row r="3906" spans="1:18" x14ac:dyDescent="0.25">
      <c r="A3906" s="28" t="str">
        <f t="shared" si="61"/>
        <v>00396598Trigg Co Primary School205 Main StCadizKY42211</v>
      </c>
      <c r="B3906" s="29" t="s">
        <v>8225</v>
      </c>
      <c r="C3906" t="s">
        <v>3215</v>
      </c>
      <c r="D3906" t="s">
        <v>7361</v>
      </c>
      <c r="E3906" t="s">
        <v>1736</v>
      </c>
      <c r="F3906" t="s">
        <v>2706</v>
      </c>
      <c r="G3906" t="s">
        <v>2707</v>
      </c>
      <c r="H3906" t="s">
        <v>54</v>
      </c>
      <c r="I3906" t="s">
        <v>2708</v>
      </c>
      <c r="J3906" t="s">
        <v>1736</v>
      </c>
      <c r="K3906" t="s">
        <v>2705</v>
      </c>
      <c r="L3906" t="s">
        <v>6828</v>
      </c>
      <c r="M3906" t="s">
        <v>3133</v>
      </c>
      <c r="N3906" t="s">
        <v>10</v>
      </c>
      <c r="O3906" t="s">
        <v>54</v>
      </c>
      <c r="P3906" t="s">
        <v>946</v>
      </c>
      <c r="Q3906" t="s">
        <v>2663</v>
      </c>
      <c r="R3906" t="s">
        <v>2704</v>
      </c>
    </row>
    <row r="3907" spans="1:18" x14ac:dyDescent="0.25">
      <c r="A3907" s="28" t="str">
        <f t="shared" si="61"/>
        <v>00396598Trigg Co Primary School205 Main StCadizKY42211</v>
      </c>
      <c r="B3907" s="29" t="s">
        <v>8225</v>
      </c>
      <c r="C3907" t="s">
        <v>3215</v>
      </c>
      <c r="D3907" t="s">
        <v>7362</v>
      </c>
      <c r="E3907" t="s">
        <v>1736</v>
      </c>
      <c r="F3907" t="s">
        <v>2706</v>
      </c>
      <c r="G3907" t="s">
        <v>2707</v>
      </c>
      <c r="H3907" t="s">
        <v>54</v>
      </c>
      <c r="I3907" t="s">
        <v>2708</v>
      </c>
      <c r="J3907" t="s">
        <v>1736</v>
      </c>
      <c r="K3907" t="s">
        <v>2705</v>
      </c>
      <c r="L3907" t="s">
        <v>6828</v>
      </c>
      <c r="M3907" t="s">
        <v>3133</v>
      </c>
      <c r="N3907" t="s">
        <v>10</v>
      </c>
      <c r="O3907" t="s">
        <v>54</v>
      </c>
      <c r="P3907" t="s">
        <v>946</v>
      </c>
      <c r="Q3907" t="s">
        <v>2663</v>
      </c>
      <c r="R3907" t="s">
        <v>2704</v>
      </c>
    </row>
    <row r="3908" spans="1:18" x14ac:dyDescent="0.25">
      <c r="A3908" s="28" t="str">
        <f t="shared" si="61"/>
        <v>00387042Luhr Elementary School6900 Fegenbush LnLouisvilleKY40228</v>
      </c>
      <c r="B3908" s="29" t="s">
        <v>8225</v>
      </c>
      <c r="C3908" t="s">
        <v>3215</v>
      </c>
      <c r="D3908" t="s">
        <v>7363</v>
      </c>
      <c r="E3908" t="s">
        <v>1736</v>
      </c>
      <c r="F3908" t="s">
        <v>1555</v>
      </c>
      <c r="G3908" t="s">
        <v>382</v>
      </c>
      <c r="H3908" t="s">
        <v>54</v>
      </c>
      <c r="I3908" t="s">
        <v>1556</v>
      </c>
      <c r="J3908" t="s">
        <v>1736</v>
      </c>
      <c r="K3908" t="s">
        <v>1554</v>
      </c>
      <c r="L3908" t="s">
        <v>6828</v>
      </c>
      <c r="M3908" t="s">
        <v>3133</v>
      </c>
      <c r="N3908" t="s">
        <v>10</v>
      </c>
      <c r="O3908" t="s">
        <v>54</v>
      </c>
      <c r="P3908" t="s">
        <v>946</v>
      </c>
      <c r="Q3908" t="s">
        <v>2663</v>
      </c>
      <c r="R3908" t="s">
        <v>1553</v>
      </c>
    </row>
    <row r="3909" spans="1:18" x14ac:dyDescent="0.25">
      <c r="A3909" s="28" t="str">
        <f t="shared" si="61"/>
        <v>00389868Kenton Elementary School11246 Madison PikeIndependenceKY41051</v>
      </c>
      <c r="B3909" s="29" t="s">
        <v>8225</v>
      </c>
      <c r="C3909" t="s">
        <v>3215</v>
      </c>
      <c r="D3909" t="s">
        <v>7364</v>
      </c>
      <c r="E3909" t="s">
        <v>1736</v>
      </c>
      <c r="F3909" t="s">
        <v>1713</v>
      </c>
      <c r="G3909" t="s">
        <v>1701</v>
      </c>
      <c r="H3909" t="s">
        <v>54</v>
      </c>
      <c r="I3909" t="s">
        <v>1702</v>
      </c>
      <c r="J3909" t="s">
        <v>1736</v>
      </c>
      <c r="K3909" t="s">
        <v>1712</v>
      </c>
      <c r="L3909" t="s">
        <v>6828</v>
      </c>
      <c r="M3909" t="s">
        <v>3133</v>
      </c>
      <c r="N3909" t="s">
        <v>10</v>
      </c>
      <c r="O3909" t="s">
        <v>54</v>
      </c>
      <c r="P3909" t="s">
        <v>946</v>
      </c>
      <c r="Q3909" t="s">
        <v>2663</v>
      </c>
      <c r="R3909" t="s">
        <v>1711</v>
      </c>
    </row>
    <row r="3910" spans="1:18" x14ac:dyDescent="0.25">
      <c r="A3910" s="28" t="str">
        <f t="shared" si="61"/>
        <v>00387286Sanders ES8408 Terry RdLouisvilleKY40258</v>
      </c>
      <c r="B3910" s="29" t="s">
        <v>8225</v>
      </c>
      <c r="C3910" t="s">
        <v>3215</v>
      </c>
      <c r="D3910" t="s">
        <v>7365</v>
      </c>
      <c r="E3910" t="s">
        <v>1736</v>
      </c>
      <c r="F3910" t="s">
        <v>1603</v>
      </c>
      <c r="G3910" t="s">
        <v>382</v>
      </c>
      <c r="H3910" t="s">
        <v>54</v>
      </c>
      <c r="I3910" t="s">
        <v>1454</v>
      </c>
      <c r="J3910" t="s">
        <v>1736</v>
      </c>
      <c r="K3910" t="s">
        <v>4413</v>
      </c>
      <c r="L3910" t="s">
        <v>6828</v>
      </c>
      <c r="M3910" t="s">
        <v>3133</v>
      </c>
      <c r="N3910" t="s">
        <v>10</v>
      </c>
      <c r="O3910" t="s">
        <v>54</v>
      </c>
      <c r="P3910" t="s">
        <v>946</v>
      </c>
      <c r="Q3910" t="s">
        <v>2663</v>
      </c>
      <c r="R3910" t="s">
        <v>1602</v>
      </c>
    </row>
    <row r="3911" spans="1:18" x14ac:dyDescent="0.25">
      <c r="A3911" s="28" t="str">
        <f t="shared" si="61"/>
        <v>00387511Wilkerson Traditional ES5601 Johnsontown RdLouisvilleKY40272</v>
      </c>
      <c r="B3911" s="29" t="s">
        <v>8225</v>
      </c>
      <c r="C3911" t="s">
        <v>3215</v>
      </c>
      <c r="D3911" t="s">
        <v>7366</v>
      </c>
      <c r="E3911" t="s">
        <v>1736</v>
      </c>
      <c r="F3911" t="s">
        <v>1650</v>
      </c>
      <c r="G3911" t="s">
        <v>382</v>
      </c>
      <c r="H3911" t="s">
        <v>54</v>
      </c>
      <c r="I3911" t="s">
        <v>1444</v>
      </c>
      <c r="J3911" t="s">
        <v>1736</v>
      </c>
      <c r="K3911" t="s">
        <v>4416</v>
      </c>
      <c r="L3911" t="s">
        <v>6828</v>
      </c>
      <c r="M3911" t="s">
        <v>3133</v>
      </c>
      <c r="N3911" t="s">
        <v>10</v>
      </c>
      <c r="O3911" t="s">
        <v>54</v>
      </c>
      <c r="P3911" t="s">
        <v>946</v>
      </c>
      <c r="Q3911" t="s">
        <v>2663</v>
      </c>
      <c r="R3911" t="s">
        <v>1649</v>
      </c>
    </row>
    <row r="3912" spans="1:18" x14ac:dyDescent="0.25">
      <c r="A3912" s="28" t="str">
        <f t="shared" si="61"/>
        <v>00387078Middletown Elementary School218 N Madison AveLouisvilleKY40243</v>
      </c>
      <c r="B3912" s="29" t="s">
        <v>8225</v>
      </c>
      <c r="C3912" t="s">
        <v>3215</v>
      </c>
      <c r="D3912" t="s">
        <v>7367</v>
      </c>
      <c r="E3912" t="s">
        <v>1736</v>
      </c>
      <c r="F3912" t="s">
        <v>1572</v>
      </c>
      <c r="G3912" t="s">
        <v>382</v>
      </c>
      <c r="H3912" t="s">
        <v>54</v>
      </c>
      <c r="I3912" t="s">
        <v>1505</v>
      </c>
      <c r="J3912" t="s">
        <v>1736</v>
      </c>
      <c r="K3912" t="s">
        <v>1571</v>
      </c>
      <c r="L3912" t="s">
        <v>6828</v>
      </c>
      <c r="M3912" t="s">
        <v>3133</v>
      </c>
      <c r="N3912" t="s">
        <v>10</v>
      </c>
      <c r="O3912" t="s">
        <v>54</v>
      </c>
      <c r="P3912" t="s">
        <v>946</v>
      </c>
      <c r="Q3912" t="s">
        <v>2663</v>
      </c>
      <c r="R3912" t="s">
        <v>1570</v>
      </c>
    </row>
    <row r="3913" spans="1:18" x14ac:dyDescent="0.25">
      <c r="A3913" s="28" t="str">
        <f t="shared" si="61"/>
        <v>00387339Slaughter ES3805 Fern Valley RdLouisvilleKY40219</v>
      </c>
      <c r="B3913" s="29" t="s">
        <v>8225</v>
      </c>
      <c r="C3913" t="s">
        <v>3215</v>
      </c>
      <c r="D3913" t="s">
        <v>7368</v>
      </c>
      <c r="E3913" t="s">
        <v>1736</v>
      </c>
      <c r="F3913" t="s">
        <v>1614</v>
      </c>
      <c r="G3913" t="s">
        <v>382</v>
      </c>
      <c r="H3913" t="s">
        <v>54</v>
      </c>
      <c r="I3913" t="s">
        <v>1387</v>
      </c>
      <c r="J3913" t="s">
        <v>1736</v>
      </c>
      <c r="K3913" t="s">
        <v>4427</v>
      </c>
      <c r="L3913" t="s">
        <v>6828</v>
      </c>
      <c r="M3913" t="s">
        <v>3133</v>
      </c>
      <c r="N3913" t="s">
        <v>10</v>
      </c>
      <c r="O3913" t="s">
        <v>54</v>
      </c>
      <c r="P3913" t="s">
        <v>946</v>
      </c>
      <c r="Q3913" t="s">
        <v>2663</v>
      </c>
      <c r="R3913" t="s">
        <v>1613</v>
      </c>
    </row>
    <row r="3914" spans="1:18" x14ac:dyDescent="0.25">
      <c r="A3914" s="28" t="str">
        <f t="shared" si="61"/>
        <v>00391354Camp Ground Elementary School6800 Barbourville RdLondonKY40744</v>
      </c>
      <c r="B3914" s="29" t="s">
        <v>8225</v>
      </c>
      <c r="C3914" t="s">
        <v>3215</v>
      </c>
      <c r="D3914" t="s">
        <v>7369</v>
      </c>
      <c r="E3914" t="s">
        <v>1736</v>
      </c>
      <c r="F3914" t="s">
        <v>1810</v>
      </c>
      <c r="G3914" t="s">
        <v>1806</v>
      </c>
      <c r="H3914" t="s">
        <v>54</v>
      </c>
      <c r="I3914" t="s">
        <v>1811</v>
      </c>
      <c r="J3914" t="s">
        <v>1736</v>
      </c>
      <c r="K3914" t="s">
        <v>1809</v>
      </c>
      <c r="L3914" t="s">
        <v>6828</v>
      </c>
      <c r="M3914" t="s">
        <v>3133</v>
      </c>
      <c r="N3914" t="s">
        <v>10</v>
      </c>
      <c r="O3914" t="s">
        <v>54</v>
      </c>
      <c r="P3914" t="s">
        <v>946</v>
      </c>
      <c r="Q3914" t="s">
        <v>2663</v>
      </c>
      <c r="R3914" t="s">
        <v>1808</v>
      </c>
    </row>
    <row r="3915" spans="1:18" x14ac:dyDescent="0.25">
      <c r="A3915" s="28" t="str">
        <f t="shared" si="61"/>
        <v>00387303Schaffner Traditional ES2701 Crums LnLouisvilleKY40216</v>
      </c>
      <c r="B3915" s="29" t="s">
        <v>8225</v>
      </c>
      <c r="C3915" t="s">
        <v>3215</v>
      </c>
      <c r="D3915" t="s">
        <v>7370</v>
      </c>
      <c r="E3915" t="s">
        <v>1736</v>
      </c>
      <c r="F3915" t="s">
        <v>1605</v>
      </c>
      <c r="G3915" t="s">
        <v>382</v>
      </c>
      <c r="H3915" t="s">
        <v>54</v>
      </c>
      <c r="I3915" t="s">
        <v>1440</v>
      </c>
      <c r="J3915" t="s">
        <v>1736</v>
      </c>
      <c r="K3915" t="s">
        <v>4414</v>
      </c>
      <c r="L3915" t="s">
        <v>6828</v>
      </c>
      <c r="M3915" t="s">
        <v>3133</v>
      </c>
      <c r="N3915" t="s">
        <v>10</v>
      </c>
      <c r="O3915" t="s">
        <v>54</v>
      </c>
      <c r="P3915" t="s">
        <v>946</v>
      </c>
      <c r="Q3915" t="s">
        <v>2663</v>
      </c>
      <c r="R3915" t="s">
        <v>1604</v>
      </c>
    </row>
    <row r="3916" spans="1:18" x14ac:dyDescent="0.25">
      <c r="A3916" s="28" t="str">
        <f t="shared" si="61"/>
        <v>00387717Carter Traditional Elem3600 Bohne AveLouisvilleKY40211</v>
      </c>
      <c r="B3916" s="29" t="s">
        <v>8225</v>
      </c>
      <c r="C3916" t="s">
        <v>3215</v>
      </c>
      <c r="D3916" t="s">
        <v>7371</v>
      </c>
      <c r="E3916" t="s">
        <v>1736</v>
      </c>
      <c r="F3916" t="s">
        <v>1415</v>
      </c>
      <c r="G3916" t="s">
        <v>382</v>
      </c>
      <c r="H3916" t="s">
        <v>54</v>
      </c>
      <c r="I3916" t="s">
        <v>1364</v>
      </c>
      <c r="J3916" t="s">
        <v>1736</v>
      </c>
      <c r="K3916" t="s">
        <v>1414</v>
      </c>
      <c r="L3916" t="s">
        <v>6828</v>
      </c>
      <c r="M3916" t="s">
        <v>3133</v>
      </c>
      <c r="N3916" t="s">
        <v>10</v>
      </c>
      <c r="O3916" t="s">
        <v>54</v>
      </c>
      <c r="P3916" t="s">
        <v>946</v>
      </c>
      <c r="Q3916" t="s">
        <v>2663</v>
      </c>
      <c r="R3916" t="s">
        <v>1413</v>
      </c>
    </row>
    <row r="3917" spans="1:18" x14ac:dyDescent="0.25">
      <c r="A3917" s="28" t="str">
        <f t="shared" si="61"/>
        <v>00387860Hazelwood Elementary School1325 Bluegrass AveLouisvilleKY40215</v>
      </c>
      <c r="B3917" s="29" t="s">
        <v>8225</v>
      </c>
      <c r="C3917" t="s">
        <v>3215</v>
      </c>
      <c r="D3917" t="s">
        <v>7372</v>
      </c>
      <c r="E3917" t="s">
        <v>1736</v>
      </c>
      <c r="F3917" t="s">
        <v>1501</v>
      </c>
      <c r="G3917" t="s">
        <v>382</v>
      </c>
      <c r="H3917" t="s">
        <v>54</v>
      </c>
      <c r="I3917" t="s">
        <v>1476</v>
      </c>
      <c r="J3917" t="s">
        <v>1736</v>
      </c>
      <c r="K3917" t="s">
        <v>1500</v>
      </c>
      <c r="L3917" t="s">
        <v>6828</v>
      </c>
      <c r="M3917" t="s">
        <v>3133</v>
      </c>
      <c r="N3917" t="s">
        <v>10</v>
      </c>
      <c r="O3917" t="s">
        <v>54</v>
      </c>
      <c r="P3917" t="s">
        <v>946</v>
      </c>
      <c r="Q3917" t="s">
        <v>2663</v>
      </c>
      <c r="R3917" t="s">
        <v>1499</v>
      </c>
    </row>
    <row r="3918" spans="1:18" x14ac:dyDescent="0.25">
      <c r="A3918" s="28" t="str">
        <f t="shared" si="61"/>
        <v>00387365St Matthews Elementary School601 Browns LnLouisvilleKY40207</v>
      </c>
      <c r="B3918" s="29" t="s">
        <v>8225</v>
      </c>
      <c r="C3918" t="s">
        <v>3215</v>
      </c>
      <c r="D3918" t="s">
        <v>7373</v>
      </c>
      <c r="E3918" t="s">
        <v>1736</v>
      </c>
      <c r="F3918" t="s">
        <v>1619</v>
      </c>
      <c r="G3918" t="s">
        <v>382</v>
      </c>
      <c r="H3918" t="s">
        <v>54</v>
      </c>
      <c r="I3918" t="s">
        <v>1419</v>
      </c>
      <c r="J3918" t="s">
        <v>1736</v>
      </c>
      <c r="K3918" t="s">
        <v>1618</v>
      </c>
      <c r="L3918" t="s">
        <v>6828</v>
      </c>
      <c r="M3918" t="s">
        <v>3133</v>
      </c>
      <c r="N3918" t="s">
        <v>10</v>
      </c>
      <c r="O3918" t="s">
        <v>54</v>
      </c>
      <c r="P3918" t="s">
        <v>946</v>
      </c>
      <c r="Q3918" t="s">
        <v>2663</v>
      </c>
      <c r="R3918" t="s">
        <v>1617</v>
      </c>
    </row>
    <row r="3919" spans="1:18" x14ac:dyDescent="0.25">
      <c r="A3919" s="28" t="str">
        <f t="shared" si="61"/>
        <v>00387365St Matthews Elementary School601 Browns LnLouisvilleKY40207</v>
      </c>
      <c r="B3919" s="29" t="s">
        <v>8225</v>
      </c>
      <c r="C3919" t="s">
        <v>3215</v>
      </c>
      <c r="D3919" t="s">
        <v>7374</v>
      </c>
      <c r="E3919" t="s">
        <v>1736</v>
      </c>
      <c r="F3919" t="s">
        <v>1619</v>
      </c>
      <c r="G3919" t="s">
        <v>382</v>
      </c>
      <c r="H3919" t="s">
        <v>54</v>
      </c>
      <c r="I3919" t="s">
        <v>1419</v>
      </c>
      <c r="J3919" t="s">
        <v>1736</v>
      </c>
      <c r="K3919" t="s">
        <v>1618</v>
      </c>
      <c r="L3919" t="s">
        <v>6828</v>
      </c>
      <c r="M3919" t="s">
        <v>3133</v>
      </c>
      <c r="N3919" t="s">
        <v>10</v>
      </c>
      <c r="O3919" t="s">
        <v>54</v>
      </c>
      <c r="P3919" t="s">
        <v>946</v>
      </c>
      <c r="Q3919" t="s">
        <v>2663</v>
      </c>
      <c r="R3919" t="s">
        <v>1617</v>
      </c>
    </row>
    <row r="3920" spans="1:18" x14ac:dyDescent="0.25">
      <c r="A3920" s="28" t="str">
        <f t="shared" si="61"/>
        <v>00389894R C Hinsdale ES440 Dudley PikeEdgewoodKY41017</v>
      </c>
      <c r="B3920" s="29" t="s">
        <v>8225</v>
      </c>
      <c r="C3920" t="s">
        <v>3215</v>
      </c>
      <c r="D3920" t="s">
        <v>7375</v>
      </c>
      <c r="E3920" t="s">
        <v>1736</v>
      </c>
      <c r="F3920" t="s">
        <v>1720</v>
      </c>
      <c r="G3920" t="s">
        <v>1710</v>
      </c>
      <c r="H3920" t="s">
        <v>54</v>
      </c>
      <c r="I3920" t="s">
        <v>168</v>
      </c>
      <c r="J3920" t="s">
        <v>1736</v>
      </c>
      <c r="K3920" t="s">
        <v>4445</v>
      </c>
      <c r="L3920" t="s">
        <v>6828</v>
      </c>
      <c r="M3920" t="s">
        <v>3133</v>
      </c>
      <c r="N3920" t="s">
        <v>10</v>
      </c>
      <c r="O3920" t="s">
        <v>54</v>
      </c>
      <c r="P3920" t="s">
        <v>946</v>
      </c>
      <c r="Q3920" t="s">
        <v>2663</v>
      </c>
      <c r="R3920" t="s">
        <v>1719</v>
      </c>
    </row>
    <row r="3921" spans="1:18" x14ac:dyDescent="0.25">
      <c r="A3921" s="28" t="str">
        <f t="shared" si="61"/>
        <v>00389894R C Hinsdale ES440 Dudley PikeEdgewoodKY41017</v>
      </c>
      <c r="B3921" s="29" t="s">
        <v>8225</v>
      </c>
      <c r="C3921" t="s">
        <v>3215</v>
      </c>
      <c r="D3921" t="s">
        <v>7376</v>
      </c>
      <c r="E3921" t="s">
        <v>1736</v>
      </c>
      <c r="F3921" t="s">
        <v>1720</v>
      </c>
      <c r="G3921" t="s">
        <v>1710</v>
      </c>
      <c r="H3921" t="s">
        <v>54</v>
      </c>
      <c r="I3921" t="s">
        <v>168</v>
      </c>
      <c r="J3921" t="s">
        <v>1736</v>
      </c>
      <c r="K3921" t="s">
        <v>4445</v>
      </c>
      <c r="L3921" t="s">
        <v>6828</v>
      </c>
      <c r="M3921" t="s">
        <v>3133</v>
      </c>
      <c r="N3921" t="s">
        <v>10</v>
      </c>
      <c r="O3921" t="s">
        <v>54</v>
      </c>
      <c r="P3921" t="s">
        <v>946</v>
      </c>
      <c r="Q3921" t="s">
        <v>2663</v>
      </c>
      <c r="R3921" t="s">
        <v>1719</v>
      </c>
    </row>
    <row r="3922" spans="1:18" x14ac:dyDescent="0.25">
      <c r="A3922" s="28" t="str">
        <f t="shared" si="61"/>
        <v>00387468Watson Lane ES7201 Watson LnLouisvilleKY40272</v>
      </c>
      <c r="B3922" s="29" t="s">
        <v>8225</v>
      </c>
      <c r="C3922" t="s">
        <v>3215</v>
      </c>
      <c r="D3922" t="s">
        <v>7377</v>
      </c>
      <c r="E3922" t="s">
        <v>1736</v>
      </c>
      <c r="F3922" t="s">
        <v>1634</v>
      </c>
      <c r="G3922" t="s">
        <v>382</v>
      </c>
      <c r="H3922" t="s">
        <v>54</v>
      </c>
      <c r="I3922" t="s">
        <v>1444</v>
      </c>
      <c r="J3922" t="s">
        <v>1736</v>
      </c>
      <c r="K3922" t="s">
        <v>4423</v>
      </c>
      <c r="L3922" t="s">
        <v>6828</v>
      </c>
      <c r="M3922" t="s">
        <v>3133</v>
      </c>
      <c r="N3922" t="s">
        <v>10</v>
      </c>
      <c r="O3922" t="s">
        <v>54</v>
      </c>
      <c r="P3922" t="s">
        <v>946</v>
      </c>
      <c r="Q3922" t="s">
        <v>2663</v>
      </c>
      <c r="R3922" t="s">
        <v>1633</v>
      </c>
    </row>
    <row r="3923" spans="1:18" x14ac:dyDescent="0.25">
      <c r="A3923" s="28" t="str">
        <f t="shared" si="61"/>
        <v>00387389Stonestreet Elementary School10007 Stonestreet RdLouisvilleKY40272</v>
      </c>
      <c r="B3923" s="29" t="s">
        <v>8225</v>
      </c>
      <c r="C3923" t="s">
        <v>3215</v>
      </c>
      <c r="D3923" t="s">
        <v>7378</v>
      </c>
      <c r="E3923" t="s">
        <v>1736</v>
      </c>
      <c r="F3923" t="s">
        <v>1622</v>
      </c>
      <c r="G3923" t="s">
        <v>382</v>
      </c>
      <c r="H3923" t="s">
        <v>54</v>
      </c>
      <c r="I3923" t="s">
        <v>1444</v>
      </c>
      <c r="J3923" t="s">
        <v>1736</v>
      </c>
      <c r="K3923" t="s">
        <v>1621</v>
      </c>
      <c r="L3923" t="s">
        <v>6828</v>
      </c>
      <c r="M3923" t="s">
        <v>3133</v>
      </c>
      <c r="N3923" t="s">
        <v>10</v>
      </c>
      <c r="O3923" t="s">
        <v>54</v>
      </c>
      <c r="P3923" t="s">
        <v>946</v>
      </c>
      <c r="Q3923" t="s">
        <v>2663</v>
      </c>
      <c r="R3923" t="s">
        <v>1620</v>
      </c>
    </row>
    <row r="3924" spans="1:18" x14ac:dyDescent="0.25">
      <c r="A3924" s="28" t="str">
        <f t="shared" si="61"/>
        <v>00387470Wellington ES4800 Kaufman LnLouisvilleKY40216</v>
      </c>
      <c r="B3924" s="29" t="s">
        <v>8225</v>
      </c>
      <c r="C3924" t="s">
        <v>3215</v>
      </c>
      <c r="D3924" t="s">
        <v>7379</v>
      </c>
      <c r="E3924" t="s">
        <v>1736</v>
      </c>
      <c r="F3924" t="s">
        <v>1638</v>
      </c>
      <c r="G3924" t="s">
        <v>382</v>
      </c>
      <c r="H3924" t="s">
        <v>54</v>
      </c>
      <c r="I3924" t="s">
        <v>1440</v>
      </c>
      <c r="J3924" t="s">
        <v>1736</v>
      </c>
      <c r="K3924" t="s">
        <v>4245</v>
      </c>
      <c r="L3924" t="s">
        <v>6828</v>
      </c>
      <c r="M3924" t="s">
        <v>3133</v>
      </c>
      <c r="N3924" t="s">
        <v>10</v>
      </c>
      <c r="O3924" t="s">
        <v>54</v>
      </c>
      <c r="P3924" t="s">
        <v>946</v>
      </c>
      <c r="Q3924" t="s">
        <v>2663</v>
      </c>
      <c r="R3924" t="s">
        <v>1637</v>
      </c>
    </row>
    <row r="3925" spans="1:18" x14ac:dyDescent="0.25">
      <c r="A3925" s="28" t="str">
        <f t="shared" si="61"/>
        <v>00387406Trunnell Elementary School7609 Saint Andrews Church RdLouisvilleKY40214</v>
      </c>
      <c r="B3925" s="29" t="s">
        <v>8225</v>
      </c>
      <c r="C3925" t="s">
        <v>3215</v>
      </c>
      <c r="D3925" t="s">
        <v>7380</v>
      </c>
      <c r="E3925" t="s">
        <v>1736</v>
      </c>
      <c r="F3925" t="s">
        <v>1629</v>
      </c>
      <c r="G3925" t="s">
        <v>382</v>
      </c>
      <c r="H3925" t="s">
        <v>54</v>
      </c>
      <c r="I3925" t="s">
        <v>1375</v>
      </c>
      <c r="J3925" t="s">
        <v>1736</v>
      </c>
      <c r="K3925" t="s">
        <v>1628</v>
      </c>
      <c r="L3925" t="s">
        <v>6828</v>
      </c>
      <c r="M3925" t="s">
        <v>3133</v>
      </c>
      <c r="N3925" t="s">
        <v>10</v>
      </c>
      <c r="O3925" t="s">
        <v>54</v>
      </c>
      <c r="P3925" t="s">
        <v>946</v>
      </c>
      <c r="Q3925" t="s">
        <v>2663</v>
      </c>
      <c r="R3925" t="s">
        <v>1627</v>
      </c>
    </row>
    <row r="3926" spans="1:18" x14ac:dyDescent="0.25">
      <c r="A3926" s="28" t="str">
        <f t="shared" si="61"/>
        <v>00385161Creekside ES151 Horseshoe Bend RdSonoraKY42776</v>
      </c>
      <c r="B3926" s="29" t="s">
        <v>8225</v>
      </c>
      <c r="C3926" t="s">
        <v>3215</v>
      </c>
      <c r="D3926" t="s">
        <v>7381</v>
      </c>
      <c r="E3926" t="s">
        <v>1736</v>
      </c>
      <c r="F3926" t="s">
        <v>1150</v>
      </c>
      <c r="G3926" t="s">
        <v>1151</v>
      </c>
      <c r="H3926" t="s">
        <v>54</v>
      </c>
      <c r="I3926" t="s">
        <v>1152</v>
      </c>
      <c r="J3926" t="s">
        <v>1736</v>
      </c>
      <c r="K3926" t="s">
        <v>4326</v>
      </c>
      <c r="L3926" t="s">
        <v>6828</v>
      </c>
      <c r="M3926" t="s">
        <v>3133</v>
      </c>
      <c r="N3926" t="s">
        <v>10</v>
      </c>
      <c r="O3926" t="s">
        <v>54</v>
      </c>
      <c r="P3926" t="s">
        <v>946</v>
      </c>
      <c r="Q3926" t="s">
        <v>2663</v>
      </c>
      <c r="R3926" t="s">
        <v>1149</v>
      </c>
    </row>
    <row r="3927" spans="1:18" x14ac:dyDescent="0.25">
      <c r="A3927" s="28" t="str">
        <f t="shared" si="61"/>
        <v>00387585Atkinson Academy2811 Duncan StLouisvilleKY40212</v>
      </c>
      <c r="B3927" s="29" t="s">
        <v>8225</v>
      </c>
      <c r="C3927" t="s">
        <v>3215</v>
      </c>
      <c r="D3927" t="s">
        <v>7382</v>
      </c>
      <c r="E3927" t="s">
        <v>1736</v>
      </c>
      <c r="F3927" t="s">
        <v>1370</v>
      </c>
      <c r="G3927" t="s">
        <v>382</v>
      </c>
      <c r="H3927" t="s">
        <v>54</v>
      </c>
      <c r="I3927" t="s">
        <v>1371</v>
      </c>
      <c r="J3927" t="s">
        <v>1736</v>
      </c>
      <c r="K3927" t="s">
        <v>1369</v>
      </c>
      <c r="L3927" t="s">
        <v>6828</v>
      </c>
      <c r="M3927" t="s">
        <v>3133</v>
      </c>
      <c r="N3927" t="s">
        <v>10</v>
      </c>
      <c r="O3927" t="s">
        <v>54</v>
      </c>
      <c r="P3927" t="s">
        <v>946</v>
      </c>
      <c r="Q3927" t="s">
        <v>2663</v>
      </c>
      <c r="R3927" t="s">
        <v>1368</v>
      </c>
    </row>
    <row r="3928" spans="1:18" x14ac:dyDescent="0.25">
      <c r="A3928" s="28" t="str">
        <f t="shared" si="61"/>
        <v>00387834Field Elementary School120 Sacred Heart LnLouisvilleKY40206</v>
      </c>
      <c r="B3928" s="29" t="s">
        <v>8225</v>
      </c>
      <c r="C3928" t="s">
        <v>3215</v>
      </c>
      <c r="D3928" t="s">
        <v>7383</v>
      </c>
      <c r="E3928" t="s">
        <v>1736</v>
      </c>
      <c r="F3928" t="s">
        <v>1469</v>
      </c>
      <c r="G3928" t="s">
        <v>382</v>
      </c>
      <c r="H3928" t="s">
        <v>54</v>
      </c>
      <c r="I3928" t="s">
        <v>1402</v>
      </c>
      <c r="J3928" t="s">
        <v>1736</v>
      </c>
      <c r="K3928" t="s">
        <v>1468</v>
      </c>
      <c r="L3928" t="s">
        <v>6828</v>
      </c>
      <c r="M3928" t="s">
        <v>3133</v>
      </c>
      <c r="N3928" t="s">
        <v>10</v>
      </c>
      <c r="O3928" t="s">
        <v>54</v>
      </c>
      <c r="P3928" t="s">
        <v>946</v>
      </c>
      <c r="Q3928" t="s">
        <v>2663</v>
      </c>
      <c r="R3928" t="s">
        <v>1467</v>
      </c>
    </row>
    <row r="3929" spans="1:18" x14ac:dyDescent="0.25">
      <c r="A3929" s="28" t="str">
        <f t="shared" si="61"/>
        <v>00387523Wilt Elementary School6700 Price Lane RdLouisvilleKY40229</v>
      </c>
      <c r="B3929" s="29" t="s">
        <v>8225</v>
      </c>
      <c r="C3929" t="s">
        <v>3215</v>
      </c>
      <c r="D3929" t="s">
        <v>7384</v>
      </c>
      <c r="E3929" t="s">
        <v>1736</v>
      </c>
      <c r="F3929" t="s">
        <v>1653</v>
      </c>
      <c r="G3929" t="s">
        <v>382</v>
      </c>
      <c r="H3929" t="s">
        <v>54</v>
      </c>
      <c r="I3929" t="s">
        <v>383</v>
      </c>
      <c r="J3929" t="s">
        <v>1736</v>
      </c>
      <c r="K3929" t="s">
        <v>1652</v>
      </c>
      <c r="L3929" t="s">
        <v>6828</v>
      </c>
      <c r="M3929" t="s">
        <v>3133</v>
      </c>
      <c r="N3929" t="s">
        <v>10</v>
      </c>
      <c r="O3929" t="s">
        <v>54</v>
      </c>
      <c r="P3929" t="s">
        <v>946</v>
      </c>
      <c r="Q3929" t="s">
        <v>2663</v>
      </c>
      <c r="R3929" t="s">
        <v>1651</v>
      </c>
    </row>
    <row r="3930" spans="1:18" x14ac:dyDescent="0.25">
      <c r="A3930" s="28" t="str">
        <f t="shared" si="61"/>
        <v>00387822Engelhard Elementary School1004 S 1st StLouisvilleKY40203</v>
      </c>
      <c r="B3930" s="29" t="s">
        <v>8225</v>
      </c>
      <c r="C3930" t="s">
        <v>3215</v>
      </c>
      <c r="D3930" t="s">
        <v>7385</v>
      </c>
      <c r="E3930" t="s">
        <v>1736</v>
      </c>
      <c r="F3930" t="s">
        <v>1457</v>
      </c>
      <c r="G3930" t="s">
        <v>382</v>
      </c>
      <c r="H3930" t="s">
        <v>54</v>
      </c>
      <c r="I3930" t="s">
        <v>1431</v>
      </c>
      <c r="J3930" t="s">
        <v>1736</v>
      </c>
      <c r="K3930" t="s">
        <v>1456</v>
      </c>
      <c r="L3930" t="s">
        <v>6828</v>
      </c>
      <c r="M3930" t="s">
        <v>3133</v>
      </c>
      <c r="N3930" t="s">
        <v>10</v>
      </c>
      <c r="O3930" t="s">
        <v>54</v>
      </c>
      <c r="P3930" t="s">
        <v>946</v>
      </c>
      <c r="Q3930" t="s">
        <v>2663</v>
      </c>
      <c r="R3930" t="s">
        <v>1455</v>
      </c>
    </row>
    <row r="3931" spans="1:18" x14ac:dyDescent="0.25">
      <c r="A3931" s="28" t="str">
        <f t="shared" si="61"/>
        <v>00387535Zachary Taylor ES9620 Westport RdLouisvilleKY40241</v>
      </c>
      <c r="B3931" s="29" t="s">
        <v>8225</v>
      </c>
      <c r="C3931" t="s">
        <v>3215</v>
      </c>
      <c r="D3931" t="s">
        <v>7386</v>
      </c>
      <c r="E3931" t="s">
        <v>1736</v>
      </c>
      <c r="F3931" t="s">
        <v>1658</v>
      </c>
      <c r="G3931" t="s">
        <v>382</v>
      </c>
      <c r="H3931" t="s">
        <v>54</v>
      </c>
      <c r="I3931" t="s">
        <v>1560</v>
      </c>
      <c r="J3931" t="s">
        <v>1736</v>
      </c>
      <c r="K3931" t="s">
        <v>4419</v>
      </c>
      <c r="L3931" t="s">
        <v>6828</v>
      </c>
      <c r="M3931" t="s">
        <v>3133</v>
      </c>
      <c r="N3931" t="s">
        <v>10</v>
      </c>
      <c r="O3931" t="s">
        <v>54</v>
      </c>
      <c r="P3931" t="s">
        <v>946</v>
      </c>
      <c r="Q3931" t="s">
        <v>2663</v>
      </c>
      <c r="R3931" t="s">
        <v>1657</v>
      </c>
    </row>
    <row r="3932" spans="1:18" x14ac:dyDescent="0.25">
      <c r="A3932" s="28" t="str">
        <f t="shared" si="61"/>
        <v>00387535Zachary Taylor ES9620 Westport RdLouisvilleKY40241</v>
      </c>
      <c r="B3932" s="29" t="s">
        <v>8225</v>
      </c>
      <c r="C3932" t="s">
        <v>3215</v>
      </c>
      <c r="D3932" t="s">
        <v>7387</v>
      </c>
      <c r="E3932" t="s">
        <v>1736</v>
      </c>
      <c r="F3932" t="s">
        <v>1658</v>
      </c>
      <c r="G3932" t="s">
        <v>382</v>
      </c>
      <c r="H3932" t="s">
        <v>54</v>
      </c>
      <c r="I3932" t="s">
        <v>1560</v>
      </c>
      <c r="J3932" t="s">
        <v>1736</v>
      </c>
      <c r="K3932" t="s">
        <v>4419</v>
      </c>
      <c r="L3932" t="s">
        <v>6828</v>
      </c>
      <c r="M3932" t="s">
        <v>3133</v>
      </c>
      <c r="N3932" t="s">
        <v>10</v>
      </c>
      <c r="O3932" t="s">
        <v>54</v>
      </c>
      <c r="P3932" t="s">
        <v>946</v>
      </c>
      <c r="Q3932" t="s">
        <v>2663</v>
      </c>
      <c r="R3932" t="s">
        <v>1657</v>
      </c>
    </row>
    <row r="3933" spans="1:18" x14ac:dyDescent="0.25">
      <c r="A3933" s="28" t="str">
        <f t="shared" si="61"/>
        <v>00387432Wheeler Elementary School5700 Cynthia DrLouisvilleKY40291</v>
      </c>
      <c r="B3933" s="29" t="s">
        <v>8225</v>
      </c>
      <c r="C3933" t="s">
        <v>3215</v>
      </c>
      <c r="D3933" t="s">
        <v>7388</v>
      </c>
      <c r="E3933" t="s">
        <v>1736</v>
      </c>
      <c r="F3933" t="s">
        <v>1646</v>
      </c>
      <c r="G3933" t="s">
        <v>382</v>
      </c>
      <c r="H3933" t="s">
        <v>54</v>
      </c>
      <c r="I3933" t="s">
        <v>1383</v>
      </c>
      <c r="J3933" t="s">
        <v>1736</v>
      </c>
      <c r="K3933" t="s">
        <v>1645</v>
      </c>
      <c r="L3933" t="s">
        <v>6828</v>
      </c>
      <c r="M3933" t="s">
        <v>3133</v>
      </c>
      <c r="N3933" t="s">
        <v>10</v>
      </c>
      <c r="O3933" t="s">
        <v>54</v>
      </c>
      <c r="P3933" t="s">
        <v>946</v>
      </c>
      <c r="Q3933" t="s">
        <v>2663</v>
      </c>
      <c r="R3933" t="s">
        <v>1644</v>
      </c>
    </row>
    <row r="3934" spans="1:18" x14ac:dyDescent="0.25">
      <c r="A3934" s="28" t="str">
        <f t="shared" si="61"/>
        <v>00387808Breckinridge-Franklin Elem Sch1351 Payne StLouisvilleKY40206</v>
      </c>
      <c r="B3934" s="29" t="s">
        <v>8225</v>
      </c>
      <c r="C3934" t="s">
        <v>3215</v>
      </c>
      <c r="D3934" t="s">
        <v>7389</v>
      </c>
      <c r="E3934" t="s">
        <v>1736</v>
      </c>
      <c r="F3934" t="s">
        <v>1401</v>
      </c>
      <c r="G3934" t="s">
        <v>382</v>
      </c>
      <c r="H3934" t="s">
        <v>54</v>
      </c>
      <c r="I3934" t="s">
        <v>1402</v>
      </c>
      <c r="J3934" t="s">
        <v>1736</v>
      </c>
      <c r="K3934" t="s">
        <v>1400</v>
      </c>
      <c r="L3934" t="s">
        <v>6828</v>
      </c>
      <c r="M3934" t="s">
        <v>3133</v>
      </c>
      <c r="N3934" t="s">
        <v>10</v>
      </c>
      <c r="O3934" t="s">
        <v>54</v>
      </c>
      <c r="P3934" t="s">
        <v>946</v>
      </c>
      <c r="Q3934" t="s">
        <v>2663</v>
      </c>
      <c r="R3934" t="s">
        <v>1399</v>
      </c>
    </row>
    <row r="3935" spans="1:18" x14ac:dyDescent="0.25">
      <c r="A3935" s="28" t="str">
        <f t="shared" si="61"/>
        <v>00388010McFerran Preparatory Academy1900 S 7th StLouisvilleKY40208</v>
      </c>
      <c r="B3935" s="29" t="s">
        <v>8225</v>
      </c>
      <c r="C3935" t="s">
        <v>3215</v>
      </c>
      <c r="D3935" t="s">
        <v>7390</v>
      </c>
      <c r="E3935" t="s">
        <v>1736</v>
      </c>
      <c r="F3935" t="s">
        <v>1566</v>
      </c>
      <c r="G3935" t="s">
        <v>382</v>
      </c>
      <c r="H3935" t="s">
        <v>54</v>
      </c>
      <c r="I3935" t="s">
        <v>1423</v>
      </c>
      <c r="J3935" t="s">
        <v>1736</v>
      </c>
      <c r="K3935" t="s">
        <v>1565</v>
      </c>
      <c r="L3935" t="s">
        <v>6828</v>
      </c>
      <c r="M3935" t="s">
        <v>3133</v>
      </c>
      <c r="N3935" t="s">
        <v>10</v>
      </c>
      <c r="O3935" t="s">
        <v>54</v>
      </c>
      <c r="P3935" t="s">
        <v>946</v>
      </c>
      <c r="Q3935" t="s">
        <v>2663</v>
      </c>
      <c r="R3935" t="s">
        <v>1564</v>
      </c>
    </row>
    <row r="3936" spans="1:18" x14ac:dyDescent="0.25">
      <c r="A3936" s="28" t="str">
        <f t="shared" si="61"/>
        <v>00388010McFerran Preparatory Academy1900 S 7th StLouisvilleKY40208</v>
      </c>
      <c r="B3936" s="29" t="s">
        <v>8225</v>
      </c>
      <c r="C3936" t="s">
        <v>3215</v>
      </c>
      <c r="D3936" t="s">
        <v>7391</v>
      </c>
      <c r="E3936" t="s">
        <v>1736</v>
      </c>
      <c r="F3936" t="s">
        <v>1566</v>
      </c>
      <c r="G3936" t="s">
        <v>382</v>
      </c>
      <c r="H3936" t="s">
        <v>54</v>
      </c>
      <c r="I3936" t="s">
        <v>1423</v>
      </c>
      <c r="J3936" t="s">
        <v>1736</v>
      </c>
      <c r="K3936" t="s">
        <v>1565</v>
      </c>
      <c r="L3936" t="s">
        <v>6828</v>
      </c>
      <c r="M3936" t="s">
        <v>3133</v>
      </c>
      <c r="N3936" t="s">
        <v>10</v>
      </c>
      <c r="O3936" t="s">
        <v>54</v>
      </c>
      <c r="P3936" t="s">
        <v>946</v>
      </c>
      <c r="Q3936" t="s">
        <v>2663</v>
      </c>
      <c r="R3936" t="s">
        <v>1564</v>
      </c>
    </row>
    <row r="3937" spans="1:18" x14ac:dyDescent="0.25">
      <c r="A3937" s="28" t="str">
        <f t="shared" si="61"/>
        <v>00388228Wheatley ES1107 S 17th StLouisvilleKY40245</v>
      </c>
      <c r="B3937" s="29" t="s">
        <v>8225</v>
      </c>
      <c r="C3937" t="s">
        <v>3215</v>
      </c>
      <c r="D3937" t="s">
        <v>7392</v>
      </c>
      <c r="E3937" t="s">
        <v>1736</v>
      </c>
      <c r="F3937" t="s">
        <v>1642</v>
      </c>
      <c r="G3937" t="s">
        <v>382</v>
      </c>
      <c r="H3937" t="s">
        <v>54</v>
      </c>
      <c r="I3937" t="s">
        <v>1626</v>
      </c>
      <c r="J3937" t="s">
        <v>1736</v>
      </c>
      <c r="K3937" t="s">
        <v>4421</v>
      </c>
      <c r="L3937" t="s">
        <v>6828</v>
      </c>
      <c r="M3937" t="s">
        <v>3133</v>
      </c>
      <c r="N3937" t="s">
        <v>10</v>
      </c>
      <c r="O3937" t="s">
        <v>54</v>
      </c>
      <c r="P3937" t="s">
        <v>946</v>
      </c>
      <c r="Q3937" t="s">
        <v>2663</v>
      </c>
      <c r="R3937" t="s">
        <v>1641</v>
      </c>
    </row>
    <row r="3938" spans="1:18" x14ac:dyDescent="0.25">
      <c r="A3938" s="28" t="str">
        <f t="shared" si="61"/>
        <v>00387559Lincoln Elem Perf Arts School930 E Main StLouisvilleKY40206</v>
      </c>
      <c r="B3938" s="29" t="s">
        <v>8225</v>
      </c>
      <c r="C3938" t="s">
        <v>3215</v>
      </c>
      <c r="D3938" t="s">
        <v>7393</v>
      </c>
      <c r="E3938" t="s">
        <v>1736</v>
      </c>
      <c r="F3938" t="s">
        <v>1548</v>
      </c>
      <c r="G3938" t="s">
        <v>382</v>
      </c>
      <c r="H3938" t="s">
        <v>54</v>
      </c>
      <c r="I3938" t="s">
        <v>1402</v>
      </c>
      <c r="J3938" t="s">
        <v>1736</v>
      </c>
      <c r="K3938" t="s">
        <v>1547</v>
      </c>
      <c r="L3938" t="s">
        <v>6828</v>
      </c>
      <c r="M3938" t="s">
        <v>3133</v>
      </c>
      <c r="N3938" t="s">
        <v>10</v>
      </c>
      <c r="O3938" t="s">
        <v>54</v>
      </c>
      <c r="P3938" t="s">
        <v>946</v>
      </c>
      <c r="Q3938" t="s">
        <v>2663</v>
      </c>
      <c r="R3938" t="s">
        <v>1546</v>
      </c>
    </row>
    <row r="3939" spans="1:18" x14ac:dyDescent="0.25">
      <c r="A3939" s="28" t="str">
        <f t="shared" si="61"/>
        <v>00394203Bremen Elementary School5000 Main StBremenKY42325</v>
      </c>
      <c r="B3939" s="29" t="s">
        <v>8225</v>
      </c>
      <c r="C3939" t="s">
        <v>3215</v>
      </c>
      <c r="D3939" t="s">
        <v>7394</v>
      </c>
      <c r="E3939" t="s">
        <v>1736</v>
      </c>
      <c r="F3939" t="s">
        <v>2229</v>
      </c>
      <c r="G3939" t="s">
        <v>2230</v>
      </c>
      <c r="H3939" t="s">
        <v>54</v>
      </c>
      <c r="I3939" t="s">
        <v>2231</v>
      </c>
      <c r="J3939" t="s">
        <v>1736</v>
      </c>
      <c r="K3939" t="s">
        <v>2228</v>
      </c>
      <c r="L3939" t="s">
        <v>6828</v>
      </c>
      <c r="M3939" t="s">
        <v>3133</v>
      </c>
      <c r="N3939" t="s">
        <v>10</v>
      </c>
      <c r="O3939" t="s">
        <v>54</v>
      </c>
      <c r="P3939" t="s">
        <v>946</v>
      </c>
      <c r="Q3939" t="s">
        <v>2663</v>
      </c>
      <c r="R3939" t="s">
        <v>2227</v>
      </c>
    </row>
    <row r="3940" spans="1:18" x14ac:dyDescent="0.25">
      <c r="A3940" s="28" t="str">
        <f t="shared" si="61"/>
        <v>00387444Shacklette ES5310 Mercury DrLouisvilleKY40258</v>
      </c>
      <c r="B3940" s="29" t="s">
        <v>8225</v>
      </c>
      <c r="C3940" t="s">
        <v>3215</v>
      </c>
      <c r="D3940" t="s">
        <v>7395</v>
      </c>
      <c r="E3940" t="s">
        <v>1736</v>
      </c>
      <c r="F3940" t="s">
        <v>1609</v>
      </c>
      <c r="G3940" t="s">
        <v>382</v>
      </c>
      <c r="H3940" t="s">
        <v>54</v>
      </c>
      <c r="I3940" t="s">
        <v>1454</v>
      </c>
      <c r="J3940" t="s">
        <v>1736</v>
      </c>
      <c r="K3940" t="s">
        <v>4415</v>
      </c>
      <c r="L3940" t="s">
        <v>6828</v>
      </c>
      <c r="M3940" t="s">
        <v>3133</v>
      </c>
      <c r="N3940" t="s">
        <v>10</v>
      </c>
      <c r="O3940" t="s">
        <v>54</v>
      </c>
      <c r="P3940" t="s">
        <v>946</v>
      </c>
      <c r="Q3940" t="s">
        <v>2663</v>
      </c>
      <c r="R3940" t="s">
        <v>1608</v>
      </c>
    </row>
    <row r="3941" spans="1:18" x14ac:dyDescent="0.25">
      <c r="A3941" s="28" t="str">
        <f t="shared" si="61"/>
        <v>00380305Jackson Ind School District940 Highland AveJacksonKY41339</v>
      </c>
      <c r="B3941" s="29" t="s">
        <v>8225</v>
      </c>
      <c r="C3941" t="s">
        <v>3215</v>
      </c>
      <c r="D3941" t="s">
        <v>7396</v>
      </c>
      <c r="E3941" t="s">
        <v>1736</v>
      </c>
      <c r="F3941" t="s">
        <v>1359</v>
      </c>
      <c r="G3941" t="s">
        <v>329</v>
      </c>
      <c r="H3941" t="s">
        <v>54</v>
      </c>
      <c r="I3941" t="s">
        <v>330</v>
      </c>
      <c r="J3941" t="s">
        <v>1736</v>
      </c>
      <c r="K3941" t="s">
        <v>1356</v>
      </c>
      <c r="L3941" t="s">
        <v>6828</v>
      </c>
      <c r="M3941" t="s">
        <v>3133</v>
      </c>
      <c r="N3941" t="s">
        <v>10</v>
      </c>
      <c r="O3941" t="s">
        <v>54</v>
      </c>
      <c r="P3941" t="s">
        <v>946</v>
      </c>
      <c r="Q3941" t="s">
        <v>2663</v>
      </c>
      <c r="R3941" t="s">
        <v>1355</v>
      </c>
    </row>
    <row r="3942" spans="1:18" x14ac:dyDescent="0.25">
      <c r="A3942" s="28" t="str">
        <f t="shared" si="61"/>
        <v>00395661Northern Elementary School6155 Highway 39SomersetKY42503</v>
      </c>
      <c r="B3942" s="29" t="s">
        <v>8225</v>
      </c>
      <c r="C3942" t="s">
        <v>3215</v>
      </c>
      <c r="D3942" t="s">
        <v>7397</v>
      </c>
      <c r="E3942" t="s">
        <v>1736</v>
      </c>
      <c r="F3942" t="s">
        <v>2519</v>
      </c>
      <c r="G3942" t="s">
        <v>2520</v>
      </c>
      <c r="H3942" t="s">
        <v>54</v>
      </c>
      <c r="I3942" t="s">
        <v>2521</v>
      </c>
      <c r="J3942" t="s">
        <v>1736</v>
      </c>
      <c r="K3942" t="s">
        <v>851</v>
      </c>
      <c r="L3942" t="s">
        <v>6828</v>
      </c>
      <c r="M3942" t="s">
        <v>3133</v>
      </c>
      <c r="N3942" t="s">
        <v>10</v>
      </c>
      <c r="O3942" t="s">
        <v>54</v>
      </c>
      <c r="P3942" t="s">
        <v>946</v>
      </c>
      <c r="Q3942" t="s">
        <v>2663</v>
      </c>
      <c r="R3942" t="s">
        <v>2518</v>
      </c>
    </row>
    <row r="3943" spans="1:18" x14ac:dyDescent="0.25">
      <c r="A3943" s="28" t="str">
        <f t="shared" si="61"/>
        <v>00395661Northern Elementary School6155 Highway 39SomersetKY42503</v>
      </c>
      <c r="B3943" s="29" t="s">
        <v>8225</v>
      </c>
      <c r="C3943" t="s">
        <v>3215</v>
      </c>
      <c r="D3943" t="s">
        <v>7398</v>
      </c>
      <c r="E3943" t="s">
        <v>1736</v>
      </c>
      <c r="F3943" t="s">
        <v>2519</v>
      </c>
      <c r="G3943" t="s">
        <v>2520</v>
      </c>
      <c r="H3943" t="s">
        <v>54</v>
      </c>
      <c r="I3943" t="s">
        <v>2521</v>
      </c>
      <c r="J3943" t="s">
        <v>1736</v>
      </c>
      <c r="K3943" t="s">
        <v>851</v>
      </c>
      <c r="L3943" t="s">
        <v>6828</v>
      </c>
      <c r="M3943" t="s">
        <v>3133</v>
      </c>
      <c r="N3943" t="s">
        <v>10</v>
      </c>
      <c r="O3943" t="s">
        <v>54</v>
      </c>
      <c r="P3943" t="s">
        <v>946</v>
      </c>
      <c r="Q3943" t="s">
        <v>2663</v>
      </c>
      <c r="R3943" t="s">
        <v>2518</v>
      </c>
    </row>
    <row r="3944" spans="1:18" x14ac:dyDescent="0.25">
      <c r="A3944" s="28" t="str">
        <f t="shared" si="61"/>
        <v>00389818Beechgrove Elementary School1029 Bristow RdIndependenceKY41051</v>
      </c>
      <c r="B3944" s="29" t="s">
        <v>8225</v>
      </c>
      <c r="C3944" t="s">
        <v>3215</v>
      </c>
      <c r="D3944" t="s">
        <v>7399</v>
      </c>
      <c r="E3944" t="s">
        <v>1736</v>
      </c>
      <c r="F3944" t="s">
        <v>1700</v>
      </c>
      <c r="G3944" t="s">
        <v>1701</v>
      </c>
      <c r="H3944" t="s">
        <v>54</v>
      </c>
      <c r="I3944" t="s">
        <v>1702</v>
      </c>
      <c r="J3944" t="s">
        <v>1736</v>
      </c>
      <c r="K3944" t="s">
        <v>1699</v>
      </c>
      <c r="L3944" t="s">
        <v>6828</v>
      </c>
      <c r="M3944" t="s">
        <v>3133</v>
      </c>
      <c r="N3944" t="s">
        <v>10</v>
      </c>
      <c r="O3944" t="s">
        <v>54</v>
      </c>
      <c r="P3944" t="s">
        <v>946</v>
      </c>
      <c r="Q3944" t="s">
        <v>2663</v>
      </c>
      <c r="R3944" t="s">
        <v>1698</v>
      </c>
    </row>
    <row r="3945" spans="1:18" x14ac:dyDescent="0.25">
      <c r="A3945" s="28" t="str">
        <f t="shared" si="61"/>
        <v>00387690Byck Elementary School2328 Cedar StLouisvilleKY40212</v>
      </c>
      <c r="B3945" s="29" t="s">
        <v>8225</v>
      </c>
      <c r="C3945" t="s">
        <v>3215</v>
      </c>
      <c r="D3945" t="s">
        <v>7400</v>
      </c>
      <c r="E3945" t="s">
        <v>1736</v>
      </c>
      <c r="F3945" t="s">
        <v>1405</v>
      </c>
      <c r="G3945" t="s">
        <v>382</v>
      </c>
      <c r="H3945" t="s">
        <v>54</v>
      </c>
      <c r="I3945" t="s">
        <v>1371</v>
      </c>
      <c r="J3945" t="s">
        <v>1736</v>
      </c>
      <c r="K3945" t="s">
        <v>1404</v>
      </c>
      <c r="L3945" t="s">
        <v>6828</v>
      </c>
      <c r="M3945" t="s">
        <v>3133</v>
      </c>
      <c r="N3945" t="s">
        <v>10</v>
      </c>
      <c r="O3945" t="s">
        <v>54</v>
      </c>
      <c r="P3945" t="s">
        <v>946</v>
      </c>
      <c r="Q3945" t="s">
        <v>2663</v>
      </c>
      <c r="R3945" t="s">
        <v>1403</v>
      </c>
    </row>
    <row r="3946" spans="1:18" x14ac:dyDescent="0.25">
      <c r="A3946" s="28" t="str">
        <f t="shared" si="61"/>
        <v>00387949J F Kennedy Montessori Es3800 Gibson LnLouisvilleKY40211</v>
      </c>
      <c r="B3946" s="29" t="s">
        <v>8225</v>
      </c>
      <c r="C3946" t="s">
        <v>3215</v>
      </c>
      <c r="D3946" t="s">
        <v>7401</v>
      </c>
      <c r="E3946" t="s">
        <v>1736</v>
      </c>
      <c r="F3946" t="s">
        <v>1513</v>
      </c>
      <c r="G3946" t="s">
        <v>382</v>
      </c>
      <c r="H3946" t="s">
        <v>54</v>
      </c>
      <c r="I3946" t="s">
        <v>1364</v>
      </c>
      <c r="J3946" t="s">
        <v>1736</v>
      </c>
      <c r="K3946" t="s">
        <v>1512</v>
      </c>
      <c r="L3946" t="s">
        <v>6828</v>
      </c>
      <c r="M3946" t="s">
        <v>3133</v>
      </c>
      <c r="N3946" t="s">
        <v>10</v>
      </c>
      <c r="O3946" t="s">
        <v>54</v>
      </c>
      <c r="P3946" t="s">
        <v>946</v>
      </c>
      <c r="Q3946" t="s">
        <v>2663</v>
      </c>
      <c r="R3946" t="s">
        <v>1511</v>
      </c>
    </row>
    <row r="3947" spans="1:18" x14ac:dyDescent="0.25">
      <c r="A3947" s="28" t="str">
        <f t="shared" si="61"/>
        <v>00387767Coleridge-Taylor Montessori Es1115 W Chestnut StLouisvilleKY40203</v>
      </c>
      <c r="B3947" s="29" t="s">
        <v>8225</v>
      </c>
      <c r="C3947" t="s">
        <v>3215</v>
      </c>
      <c r="D3947" t="s">
        <v>7402</v>
      </c>
      <c r="E3947" t="s">
        <v>1736</v>
      </c>
      <c r="F3947" t="s">
        <v>1430</v>
      </c>
      <c r="G3947" t="s">
        <v>382</v>
      </c>
      <c r="H3947" t="s">
        <v>54</v>
      </c>
      <c r="I3947" t="s">
        <v>1431</v>
      </c>
      <c r="J3947" t="s">
        <v>1736</v>
      </c>
      <c r="K3947" t="s">
        <v>1429</v>
      </c>
      <c r="L3947" t="s">
        <v>6828</v>
      </c>
      <c r="M3947" t="s">
        <v>3133</v>
      </c>
      <c r="N3947" t="s">
        <v>10</v>
      </c>
      <c r="O3947" t="s">
        <v>54</v>
      </c>
      <c r="P3947" t="s">
        <v>946</v>
      </c>
      <c r="Q3947" t="s">
        <v>2663</v>
      </c>
      <c r="R3947" t="s">
        <v>1428</v>
      </c>
    </row>
    <row r="3948" spans="1:18" x14ac:dyDescent="0.25">
      <c r="A3948" s="28" t="str">
        <f t="shared" si="61"/>
        <v>00387913Jacob Elementary School3701 E Wheatmore DrLouisvilleKY40215</v>
      </c>
      <c r="B3948" s="29" t="s">
        <v>8225</v>
      </c>
      <c r="C3948" t="s">
        <v>3215</v>
      </c>
      <c r="D3948" t="s">
        <v>7403</v>
      </c>
      <c r="E3948" t="s">
        <v>1736</v>
      </c>
      <c r="F3948" t="s">
        <v>1520</v>
      </c>
      <c r="G3948" t="s">
        <v>382</v>
      </c>
      <c r="H3948" t="s">
        <v>54</v>
      </c>
      <c r="I3948" t="s">
        <v>1476</v>
      </c>
      <c r="J3948" t="s">
        <v>1736</v>
      </c>
      <c r="K3948" t="s">
        <v>1519</v>
      </c>
      <c r="L3948" t="s">
        <v>6828</v>
      </c>
      <c r="M3948" t="s">
        <v>3133</v>
      </c>
      <c r="N3948" t="s">
        <v>10</v>
      </c>
      <c r="O3948" t="s">
        <v>54</v>
      </c>
      <c r="P3948" t="s">
        <v>946</v>
      </c>
      <c r="Q3948" t="s">
        <v>2663</v>
      </c>
      <c r="R3948" t="s">
        <v>1518</v>
      </c>
    </row>
    <row r="3949" spans="1:18" x14ac:dyDescent="0.25">
      <c r="A3949" s="28" t="str">
        <f t="shared" si="61"/>
        <v>00388163Shelby Traditional Acad735 Ziegler StLouisvilleKY40217</v>
      </c>
      <c r="B3949" s="29" t="s">
        <v>8225</v>
      </c>
      <c r="C3949" t="s">
        <v>3215</v>
      </c>
      <c r="D3949" t="s">
        <v>7404</v>
      </c>
      <c r="E3949" t="s">
        <v>1736</v>
      </c>
      <c r="F3949" t="s">
        <v>1612</v>
      </c>
      <c r="G3949" t="s">
        <v>382</v>
      </c>
      <c r="H3949" t="s">
        <v>54</v>
      </c>
      <c r="I3949" t="s">
        <v>1379</v>
      </c>
      <c r="J3949" t="s">
        <v>1736</v>
      </c>
      <c r="K3949" t="s">
        <v>1611</v>
      </c>
      <c r="L3949" t="s">
        <v>6828</v>
      </c>
      <c r="M3949" t="s">
        <v>3133</v>
      </c>
      <c r="N3949" t="s">
        <v>10</v>
      </c>
      <c r="O3949" t="s">
        <v>54</v>
      </c>
      <c r="P3949" t="s">
        <v>946</v>
      </c>
      <c r="Q3949" t="s">
        <v>2663</v>
      </c>
      <c r="R3949" t="s">
        <v>1610</v>
      </c>
    </row>
    <row r="3950" spans="1:18" x14ac:dyDescent="0.25">
      <c r="A3950" s="28" t="str">
        <f t="shared" si="61"/>
        <v>00387846Foster Traditional Academy1401 S 41st StLouisvilleKY40211</v>
      </c>
      <c r="B3950" s="29" t="s">
        <v>8225</v>
      </c>
      <c r="C3950" t="s">
        <v>3215</v>
      </c>
      <c r="D3950" t="s">
        <v>7405</v>
      </c>
      <c r="E3950" t="s">
        <v>1736</v>
      </c>
      <c r="F3950" t="s">
        <v>1472</v>
      </c>
      <c r="G3950" t="s">
        <v>382</v>
      </c>
      <c r="H3950" t="s">
        <v>54</v>
      </c>
      <c r="I3950" t="s">
        <v>1364</v>
      </c>
      <c r="J3950" t="s">
        <v>1736</v>
      </c>
      <c r="K3950" t="s">
        <v>1471</v>
      </c>
      <c r="L3950" t="s">
        <v>6828</v>
      </c>
      <c r="M3950" t="s">
        <v>3133</v>
      </c>
      <c r="N3950" t="s">
        <v>10</v>
      </c>
      <c r="O3950" t="s">
        <v>54</v>
      </c>
      <c r="P3950" t="s">
        <v>946</v>
      </c>
      <c r="Q3950" t="s">
        <v>2663</v>
      </c>
      <c r="R3950" t="s">
        <v>1470</v>
      </c>
    </row>
    <row r="3951" spans="1:18" x14ac:dyDescent="0.25">
      <c r="A3951" s="28" t="str">
        <f t="shared" si="61"/>
        <v>00389753Edgar Arnett Elementary School3552 Kimberly DrErlangerKY41018</v>
      </c>
      <c r="B3951" s="29" t="s">
        <v>8225</v>
      </c>
      <c r="C3951" t="s">
        <v>3215</v>
      </c>
      <c r="D3951" t="s">
        <v>7406</v>
      </c>
      <c r="E3951" t="s">
        <v>1736</v>
      </c>
      <c r="F3951" t="s">
        <v>758</v>
      </c>
      <c r="G3951" t="s">
        <v>750</v>
      </c>
      <c r="H3951" t="s">
        <v>54</v>
      </c>
      <c r="I3951" t="s">
        <v>751</v>
      </c>
      <c r="J3951" t="s">
        <v>1736</v>
      </c>
      <c r="K3951" t="s">
        <v>757</v>
      </c>
      <c r="L3951" t="s">
        <v>6828</v>
      </c>
      <c r="M3951" t="s">
        <v>3133</v>
      </c>
      <c r="N3951" t="s">
        <v>10</v>
      </c>
      <c r="O3951" t="s">
        <v>54</v>
      </c>
      <c r="P3951" t="s">
        <v>946</v>
      </c>
      <c r="Q3951" t="s">
        <v>2663</v>
      </c>
      <c r="R3951" t="s">
        <v>756</v>
      </c>
    </row>
    <row r="3952" spans="1:18" x14ac:dyDescent="0.25">
      <c r="A3952" s="28" t="str">
        <f t="shared" si="61"/>
        <v>00389507Flat Gap Elementary School1450 Ky Route 689 EFlatgapKY41219</v>
      </c>
      <c r="B3952" s="29" t="s">
        <v>8225</v>
      </c>
      <c r="C3952" t="s">
        <v>3215</v>
      </c>
      <c r="D3952" t="s">
        <v>7407</v>
      </c>
      <c r="E3952" t="s">
        <v>1736</v>
      </c>
      <c r="F3952" t="s">
        <v>1680</v>
      </c>
      <c r="G3952" t="s">
        <v>1681</v>
      </c>
      <c r="H3952" t="s">
        <v>54</v>
      </c>
      <c r="I3952" t="s">
        <v>1682</v>
      </c>
      <c r="J3952" t="s">
        <v>1736</v>
      </c>
      <c r="K3952" t="s">
        <v>1679</v>
      </c>
      <c r="L3952" t="s">
        <v>6828</v>
      </c>
      <c r="M3952" t="s">
        <v>3133</v>
      </c>
      <c r="N3952" t="s">
        <v>10</v>
      </c>
      <c r="O3952" t="s">
        <v>54</v>
      </c>
      <c r="P3952" t="s">
        <v>946</v>
      </c>
      <c r="Q3952" t="s">
        <v>2663</v>
      </c>
      <c r="R3952" t="s">
        <v>1678</v>
      </c>
    </row>
    <row r="3953" spans="1:18" x14ac:dyDescent="0.25">
      <c r="A3953" s="28" t="str">
        <f t="shared" si="61"/>
        <v>00390922Emmalena Elementary SchoolPo Box 149TinaKY41740</v>
      </c>
      <c r="B3953" s="29" t="s">
        <v>8225</v>
      </c>
      <c r="C3953" t="s">
        <v>3215</v>
      </c>
      <c r="D3953" t="s">
        <v>7408</v>
      </c>
      <c r="E3953" t="s">
        <v>1736</v>
      </c>
      <c r="F3953" t="s">
        <v>4611</v>
      </c>
      <c r="G3953" t="s">
        <v>4612</v>
      </c>
      <c r="H3953" t="s">
        <v>54</v>
      </c>
      <c r="I3953" t="s">
        <v>1759</v>
      </c>
      <c r="J3953" t="s">
        <v>1736</v>
      </c>
      <c r="K3953" t="s">
        <v>1758</v>
      </c>
      <c r="L3953" t="s">
        <v>6828</v>
      </c>
      <c r="M3953" t="s">
        <v>3133</v>
      </c>
      <c r="N3953" t="s">
        <v>10</v>
      </c>
      <c r="O3953" t="s">
        <v>54</v>
      </c>
      <c r="P3953" t="s">
        <v>946</v>
      </c>
      <c r="Q3953" t="s">
        <v>2663</v>
      </c>
      <c r="R3953" t="s">
        <v>1757</v>
      </c>
    </row>
    <row r="3954" spans="1:18" x14ac:dyDescent="0.25">
      <c r="A3954" s="28" t="str">
        <f t="shared" si="61"/>
        <v>00388046Maupin Elementary School1312 Catalpa StLouisvilleKY40211</v>
      </c>
      <c r="B3954" s="29" t="s">
        <v>8225</v>
      </c>
      <c r="C3954" t="s">
        <v>3215</v>
      </c>
      <c r="D3954" t="s">
        <v>7409</v>
      </c>
      <c r="E3954" t="s">
        <v>1736</v>
      </c>
      <c r="F3954" t="s">
        <v>1563</v>
      </c>
      <c r="G3954" t="s">
        <v>382</v>
      </c>
      <c r="H3954" t="s">
        <v>54</v>
      </c>
      <c r="I3954" t="s">
        <v>1364</v>
      </c>
      <c r="J3954" t="s">
        <v>1736</v>
      </c>
      <c r="K3954" t="s">
        <v>1562</v>
      </c>
      <c r="L3954" t="s">
        <v>6828</v>
      </c>
      <c r="M3954" t="s">
        <v>3133</v>
      </c>
      <c r="N3954" t="s">
        <v>10</v>
      </c>
      <c r="O3954" t="s">
        <v>54</v>
      </c>
      <c r="P3954" t="s">
        <v>946</v>
      </c>
      <c r="Q3954" t="s">
        <v>2663</v>
      </c>
      <c r="R3954" t="s">
        <v>1561</v>
      </c>
    </row>
    <row r="3955" spans="1:18" x14ac:dyDescent="0.25">
      <c r="A3955" s="28" t="str">
        <f t="shared" si="61"/>
        <v>00395623Pulaski Elementary School107 W University DrSomersetKY42503</v>
      </c>
      <c r="B3955" s="29" t="s">
        <v>8225</v>
      </c>
      <c r="C3955" t="s">
        <v>3215</v>
      </c>
      <c r="D3955" t="s">
        <v>7410</v>
      </c>
      <c r="E3955" t="s">
        <v>1736</v>
      </c>
      <c r="F3955" t="s">
        <v>2527</v>
      </c>
      <c r="G3955" t="s">
        <v>2520</v>
      </c>
      <c r="H3955" t="s">
        <v>54</v>
      </c>
      <c r="I3955" t="s">
        <v>2521</v>
      </c>
      <c r="J3955" t="s">
        <v>1736</v>
      </c>
      <c r="K3955" t="s">
        <v>2526</v>
      </c>
      <c r="L3955" t="s">
        <v>6828</v>
      </c>
      <c r="M3955" t="s">
        <v>3133</v>
      </c>
      <c r="N3955" t="s">
        <v>10</v>
      </c>
      <c r="O3955" t="s">
        <v>54</v>
      </c>
      <c r="P3955" t="s">
        <v>946</v>
      </c>
      <c r="Q3955" t="s">
        <v>2663</v>
      </c>
      <c r="R3955" t="s">
        <v>2525</v>
      </c>
    </row>
    <row r="3956" spans="1:18" x14ac:dyDescent="0.25">
      <c r="A3956" s="28" t="str">
        <f t="shared" si="61"/>
        <v>00391299Abraham Lincoln ES2101 Lincoln Farm RdHodgenvilleKY42748</v>
      </c>
      <c r="B3956" s="29" t="s">
        <v>8225</v>
      </c>
      <c r="C3956" t="s">
        <v>3215</v>
      </c>
      <c r="D3956" t="s">
        <v>7411</v>
      </c>
      <c r="E3956" t="s">
        <v>1736</v>
      </c>
      <c r="F3956" t="s">
        <v>1795</v>
      </c>
      <c r="G3956" t="s">
        <v>1796</v>
      </c>
      <c r="H3956" t="s">
        <v>54</v>
      </c>
      <c r="I3956" t="s">
        <v>1797</v>
      </c>
      <c r="J3956" t="s">
        <v>1736</v>
      </c>
      <c r="K3956" t="s">
        <v>4624</v>
      </c>
      <c r="L3956" t="s">
        <v>6828</v>
      </c>
      <c r="M3956" t="s">
        <v>3133</v>
      </c>
      <c r="N3956" t="s">
        <v>10</v>
      </c>
      <c r="O3956" t="s">
        <v>54</v>
      </c>
      <c r="P3956" t="s">
        <v>946</v>
      </c>
      <c r="Q3956" t="s">
        <v>2663</v>
      </c>
      <c r="R3956" t="s">
        <v>1794</v>
      </c>
    </row>
    <row r="3957" spans="1:18" x14ac:dyDescent="0.25">
      <c r="A3957" s="28" t="str">
        <f t="shared" si="61"/>
        <v>00391378Hunter Hills Elementary School8325 S Us Highway 25CorbinKY40701</v>
      </c>
      <c r="B3957" s="29" t="s">
        <v>8225</v>
      </c>
      <c r="C3957" t="s">
        <v>3215</v>
      </c>
      <c r="D3957" t="s">
        <v>7412</v>
      </c>
      <c r="E3957" t="s">
        <v>1736</v>
      </c>
      <c r="F3957" t="s">
        <v>1823</v>
      </c>
      <c r="G3957" t="s">
        <v>604</v>
      </c>
      <c r="H3957" t="s">
        <v>54</v>
      </c>
      <c r="I3957" t="s">
        <v>605</v>
      </c>
      <c r="J3957" t="s">
        <v>1736</v>
      </c>
      <c r="K3957" t="s">
        <v>1822</v>
      </c>
      <c r="L3957" t="s">
        <v>6828</v>
      </c>
      <c r="M3957" t="s">
        <v>3133</v>
      </c>
      <c r="N3957" t="s">
        <v>10</v>
      </c>
      <c r="O3957" t="s">
        <v>54</v>
      </c>
      <c r="P3957" t="s">
        <v>946</v>
      </c>
      <c r="Q3957" t="s">
        <v>2663</v>
      </c>
      <c r="R3957" t="s">
        <v>1821</v>
      </c>
    </row>
    <row r="3958" spans="1:18" x14ac:dyDescent="0.25">
      <c r="A3958" s="28" t="str">
        <f t="shared" si="61"/>
        <v>00395881Rodburn ES91 Christy CrkMoreheadKY40351</v>
      </c>
      <c r="B3958" s="29" t="s">
        <v>8225</v>
      </c>
      <c r="C3958" t="s">
        <v>3215</v>
      </c>
      <c r="D3958" t="s">
        <v>7413</v>
      </c>
      <c r="E3958" t="s">
        <v>1736</v>
      </c>
      <c r="F3958" t="s">
        <v>2571</v>
      </c>
      <c r="G3958" t="s">
        <v>2568</v>
      </c>
      <c r="H3958" t="s">
        <v>54</v>
      </c>
      <c r="I3958" t="s">
        <v>2569</v>
      </c>
      <c r="J3958" t="s">
        <v>1736</v>
      </c>
      <c r="K3958" t="s">
        <v>5058</v>
      </c>
      <c r="L3958" t="s">
        <v>6828</v>
      </c>
      <c r="M3958" t="s">
        <v>3133</v>
      </c>
      <c r="N3958" t="s">
        <v>10</v>
      </c>
      <c r="O3958" t="s">
        <v>54</v>
      </c>
      <c r="P3958" t="s">
        <v>946</v>
      </c>
      <c r="Q3958" t="s">
        <v>2663</v>
      </c>
      <c r="R3958" t="s">
        <v>2570</v>
      </c>
    </row>
    <row r="3959" spans="1:18" x14ac:dyDescent="0.25">
      <c r="A3959" s="28" t="str">
        <f t="shared" si="61"/>
        <v>00388072Portland Elementary School3410 Northwestern PkwyLouisvilleKY40212</v>
      </c>
      <c r="B3959" s="29" t="s">
        <v>8225</v>
      </c>
      <c r="C3959" t="s">
        <v>3215</v>
      </c>
      <c r="D3959" t="s">
        <v>7414</v>
      </c>
      <c r="E3959" t="s">
        <v>1736</v>
      </c>
      <c r="F3959" t="s">
        <v>1592</v>
      </c>
      <c r="G3959" t="s">
        <v>382</v>
      </c>
      <c r="H3959" t="s">
        <v>54</v>
      </c>
      <c r="I3959" t="s">
        <v>1371</v>
      </c>
      <c r="J3959" t="s">
        <v>1736</v>
      </c>
      <c r="K3959" t="s">
        <v>1591</v>
      </c>
      <c r="L3959" t="s">
        <v>6828</v>
      </c>
      <c r="M3959" t="s">
        <v>3133</v>
      </c>
      <c r="N3959" t="s">
        <v>10</v>
      </c>
      <c r="O3959" t="s">
        <v>54</v>
      </c>
      <c r="P3959" t="s">
        <v>946</v>
      </c>
      <c r="Q3959" t="s">
        <v>2663</v>
      </c>
      <c r="R3959" t="s">
        <v>1590</v>
      </c>
    </row>
    <row r="3960" spans="1:18" x14ac:dyDescent="0.25">
      <c r="A3960" s="28" t="str">
        <f t="shared" si="61"/>
        <v>00388125Semple ES724 Denmark StLouisvilleKY40215</v>
      </c>
      <c r="B3960" s="29" t="s">
        <v>8225</v>
      </c>
      <c r="C3960" t="s">
        <v>3215</v>
      </c>
      <c r="D3960" t="s">
        <v>7415</v>
      </c>
      <c r="E3960" t="s">
        <v>1736</v>
      </c>
      <c r="F3960" t="s">
        <v>1607</v>
      </c>
      <c r="G3960" t="s">
        <v>382</v>
      </c>
      <c r="H3960" t="s">
        <v>54</v>
      </c>
      <c r="I3960" t="s">
        <v>1476</v>
      </c>
      <c r="J3960" t="s">
        <v>1736</v>
      </c>
      <c r="K3960" t="s">
        <v>4425</v>
      </c>
      <c r="L3960" t="s">
        <v>6828</v>
      </c>
      <c r="M3960" t="s">
        <v>3133</v>
      </c>
      <c r="N3960" t="s">
        <v>10</v>
      </c>
      <c r="O3960" t="s">
        <v>54</v>
      </c>
      <c r="P3960" t="s">
        <v>946</v>
      </c>
      <c r="Q3960" t="s">
        <v>2663</v>
      </c>
      <c r="R3960" t="s">
        <v>1606</v>
      </c>
    </row>
    <row r="3961" spans="1:18" x14ac:dyDescent="0.25">
      <c r="A3961" s="28" t="str">
        <f t="shared" si="61"/>
        <v>00389533Highland Elementary School649 Us Highway 23 SStaffordsvlleKY41256</v>
      </c>
      <c r="B3961" s="29" t="s">
        <v>8225</v>
      </c>
      <c r="C3961" t="s">
        <v>3215</v>
      </c>
      <c r="D3961" t="s">
        <v>7416</v>
      </c>
      <c r="E3961" t="s">
        <v>1736</v>
      </c>
      <c r="F3961" t="s">
        <v>1684</v>
      </c>
      <c r="G3961" t="s">
        <v>1685</v>
      </c>
      <c r="H3961" t="s">
        <v>54</v>
      </c>
      <c r="I3961" t="s">
        <v>1686</v>
      </c>
      <c r="J3961" t="s">
        <v>1736</v>
      </c>
      <c r="K3961" t="s">
        <v>673</v>
      </c>
      <c r="L3961" t="s">
        <v>6828</v>
      </c>
      <c r="M3961" t="s">
        <v>3133</v>
      </c>
      <c r="N3961" t="s">
        <v>10</v>
      </c>
      <c r="O3961" t="s">
        <v>54</v>
      </c>
      <c r="P3961" t="s">
        <v>946</v>
      </c>
      <c r="Q3961" t="s">
        <v>2663</v>
      </c>
      <c r="R3961" t="s">
        <v>1683</v>
      </c>
    </row>
    <row r="3962" spans="1:18" x14ac:dyDescent="0.25">
      <c r="A3962" s="28" t="str">
        <f t="shared" si="61"/>
        <v>00385628Cub Run Elementary School170 E Gap Hill RdCub RunKY42729</v>
      </c>
      <c r="B3962" s="29" t="s">
        <v>8225</v>
      </c>
      <c r="C3962" t="s">
        <v>3215</v>
      </c>
      <c r="D3962" t="s">
        <v>7417</v>
      </c>
      <c r="E3962" t="s">
        <v>1736</v>
      </c>
      <c r="F3962" t="s">
        <v>1236</v>
      </c>
      <c r="G3962" t="s">
        <v>1237</v>
      </c>
      <c r="H3962" t="s">
        <v>54</v>
      </c>
      <c r="I3962" t="s">
        <v>1238</v>
      </c>
      <c r="J3962" t="s">
        <v>1736</v>
      </c>
      <c r="K3962" t="s">
        <v>1235</v>
      </c>
      <c r="L3962" t="s">
        <v>6828</v>
      </c>
      <c r="M3962" t="s">
        <v>3133</v>
      </c>
      <c r="N3962" t="s">
        <v>10</v>
      </c>
      <c r="O3962" t="s">
        <v>54</v>
      </c>
      <c r="P3962" t="s">
        <v>946</v>
      </c>
      <c r="Q3962" t="s">
        <v>2663</v>
      </c>
      <c r="R3962" t="s">
        <v>1234</v>
      </c>
    </row>
    <row r="3963" spans="1:18" x14ac:dyDescent="0.25">
      <c r="A3963" s="28" t="str">
        <f t="shared" si="61"/>
        <v>00389600Beechwood Elementary School54 Beechwood RdFt MitchellKY41017</v>
      </c>
      <c r="B3963" s="29" t="s">
        <v>8225</v>
      </c>
      <c r="C3963" t="s">
        <v>3215</v>
      </c>
      <c r="D3963" t="s">
        <v>7418</v>
      </c>
      <c r="E3963" t="s">
        <v>1736</v>
      </c>
      <c r="F3963" t="s">
        <v>166</v>
      </c>
      <c r="G3963" t="s">
        <v>167</v>
      </c>
      <c r="H3963" t="s">
        <v>54</v>
      </c>
      <c r="I3963" t="s">
        <v>168</v>
      </c>
      <c r="J3963" t="s">
        <v>1736</v>
      </c>
      <c r="K3963" t="s">
        <v>165</v>
      </c>
      <c r="L3963" t="s">
        <v>6828</v>
      </c>
      <c r="M3963" t="s">
        <v>3133</v>
      </c>
      <c r="N3963" t="s">
        <v>10</v>
      </c>
      <c r="O3963" t="s">
        <v>54</v>
      </c>
      <c r="P3963" t="s">
        <v>946</v>
      </c>
      <c r="Q3963" t="s">
        <v>2663</v>
      </c>
      <c r="R3963" t="s">
        <v>164</v>
      </c>
    </row>
    <row r="3964" spans="1:18" x14ac:dyDescent="0.25">
      <c r="A3964" s="28" t="str">
        <f t="shared" ref="A3964:A4027" si="62">R3964&amp;K3964&amp;F3964&amp;G3964&amp;H3964&amp;I3964</f>
        <v>00388230Young Elementary School3526 W Muhammad Ali BlvdLouisvilleKY40212</v>
      </c>
      <c r="B3964" s="29" t="s">
        <v>8225</v>
      </c>
      <c r="C3964" t="s">
        <v>3215</v>
      </c>
      <c r="D3964" t="s">
        <v>7419</v>
      </c>
      <c r="E3964" t="s">
        <v>1736</v>
      </c>
      <c r="F3964" t="s">
        <v>1656</v>
      </c>
      <c r="G3964" t="s">
        <v>382</v>
      </c>
      <c r="H3964" t="s">
        <v>54</v>
      </c>
      <c r="I3964" t="s">
        <v>1371</v>
      </c>
      <c r="J3964" t="s">
        <v>1736</v>
      </c>
      <c r="K3964" t="s">
        <v>1655</v>
      </c>
      <c r="L3964" t="s">
        <v>6828</v>
      </c>
      <c r="M3964" t="s">
        <v>3133</v>
      </c>
      <c r="N3964" t="s">
        <v>10</v>
      </c>
      <c r="O3964" t="s">
        <v>54</v>
      </c>
      <c r="P3964" t="s">
        <v>946</v>
      </c>
      <c r="Q3964" t="s">
        <v>2663</v>
      </c>
      <c r="R3964" t="s">
        <v>1654</v>
      </c>
    </row>
    <row r="3965" spans="1:18" x14ac:dyDescent="0.25">
      <c r="A3965" s="28" t="str">
        <f t="shared" si="62"/>
        <v>00388230Young Elementary School3526 W Muhammad Ali BlvdLouisvilleKY40241</v>
      </c>
      <c r="B3965" s="29" t="s">
        <v>8225</v>
      </c>
      <c r="C3965" t="s">
        <v>3215</v>
      </c>
      <c r="D3965" t="s">
        <v>7420</v>
      </c>
      <c r="E3965" t="s">
        <v>1736</v>
      </c>
      <c r="F3965" t="s">
        <v>1656</v>
      </c>
      <c r="G3965" t="s">
        <v>382</v>
      </c>
      <c r="H3965" t="s">
        <v>54</v>
      </c>
      <c r="I3965" t="s">
        <v>1560</v>
      </c>
      <c r="J3965" t="s">
        <v>1736</v>
      </c>
      <c r="K3965" t="s">
        <v>1655</v>
      </c>
      <c r="L3965" t="s">
        <v>6828</v>
      </c>
      <c r="M3965" t="s">
        <v>3133</v>
      </c>
      <c r="N3965" t="s">
        <v>10</v>
      </c>
      <c r="O3965" t="s">
        <v>54</v>
      </c>
      <c r="P3965" t="s">
        <v>946</v>
      </c>
      <c r="Q3965" t="s">
        <v>2663</v>
      </c>
      <c r="R3965" t="s">
        <v>1654</v>
      </c>
    </row>
    <row r="3966" spans="1:18" x14ac:dyDescent="0.25">
      <c r="A3966" s="28" t="str">
        <f t="shared" si="62"/>
        <v>00393211Lebanon Elementary School420 W Main StLebanonKY40033</v>
      </c>
      <c r="B3966" s="29" t="s">
        <v>8225</v>
      </c>
      <c r="C3966" t="s">
        <v>3215</v>
      </c>
      <c r="D3966" t="s">
        <v>7421</v>
      </c>
      <c r="E3966" t="s">
        <v>1736</v>
      </c>
      <c r="F3966" t="s">
        <v>2034</v>
      </c>
      <c r="G3966" t="s">
        <v>2027</v>
      </c>
      <c r="H3966" t="s">
        <v>54</v>
      </c>
      <c r="I3966" t="s">
        <v>2028</v>
      </c>
      <c r="J3966" t="s">
        <v>1736</v>
      </c>
      <c r="K3966" t="s">
        <v>2033</v>
      </c>
      <c r="L3966" t="s">
        <v>6828</v>
      </c>
      <c r="M3966" t="s">
        <v>3133</v>
      </c>
      <c r="N3966" t="s">
        <v>10</v>
      </c>
      <c r="O3966" t="s">
        <v>54</v>
      </c>
      <c r="P3966" t="s">
        <v>946</v>
      </c>
      <c r="Q3966" t="s">
        <v>2663</v>
      </c>
      <c r="R3966" t="s">
        <v>2032</v>
      </c>
    </row>
    <row r="3967" spans="1:18" x14ac:dyDescent="0.25">
      <c r="A3967" s="28" t="str">
        <f t="shared" si="62"/>
        <v>00389521Meade Memorial Elem School8446 Ky Route 40 EWilliamsportKY41271</v>
      </c>
      <c r="B3967" s="29" t="s">
        <v>8225</v>
      </c>
      <c r="C3967" t="s">
        <v>3215</v>
      </c>
      <c r="D3967" t="s">
        <v>7422</v>
      </c>
      <c r="E3967" t="s">
        <v>1736</v>
      </c>
      <c r="F3967" t="s">
        <v>3622</v>
      </c>
      <c r="G3967" t="s">
        <v>3623</v>
      </c>
      <c r="H3967" t="s">
        <v>54</v>
      </c>
      <c r="I3967" t="s">
        <v>3620</v>
      </c>
      <c r="J3967" t="s">
        <v>1736</v>
      </c>
      <c r="K3967" t="s">
        <v>3621</v>
      </c>
      <c r="L3967" t="s">
        <v>6828</v>
      </c>
      <c r="M3967" t="s">
        <v>3133</v>
      </c>
      <c r="N3967" t="s">
        <v>10</v>
      </c>
      <c r="O3967" t="s">
        <v>54</v>
      </c>
      <c r="P3967" t="s">
        <v>946</v>
      </c>
      <c r="Q3967" t="s">
        <v>2663</v>
      </c>
      <c r="R3967" t="s">
        <v>3624</v>
      </c>
    </row>
    <row r="3968" spans="1:18" x14ac:dyDescent="0.25">
      <c r="A3968" s="28" t="str">
        <f t="shared" si="62"/>
        <v>00389545Porter Elementary School7210 Us Highway 321 SHagerhillKY41222</v>
      </c>
      <c r="B3968" s="29" t="s">
        <v>8225</v>
      </c>
      <c r="C3968" t="s">
        <v>3215</v>
      </c>
      <c r="D3968" t="s">
        <v>7423</v>
      </c>
      <c r="E3968" t="s">
        <v>1736</v>
      </c>
      <c r="F3968" t="s">
        <v>1689</v>
      </c>
      <c r="G3968" t="s">
        <v>1690</v>
      </c>
      <c r="H3968" t="s">
        <v>54</v>
      </c>
      <c r="I3968" t="s">
        <v>1691</v>
      </c>
      <c r="J3968" t="s">
        <v>1736</v>
      </c>
      <c r="K3968" t="s">
        <v>1688</v>
      </c>
      <c r="L3968" t="s">
        <v>6828</v>
      </c>
      <c r="M3968" t="s">
        <v>3133</v>
      </c>
      <c r="N3968" t="s">
        <v>10</v>
      </c>
      <c r="O3968" t="s">
        <v>54</v>
      </c>
      <c r="P3968" t="s">
        <v>946</v>
      </c>
      <c r="Q3968" t="s">
        <v>2663</v>
      </c>
      <c r="R3968" t="s">
        <v>1687</v>
      </c>
    </row>
    <row r="3969" spans="1:18" x14ac:dyDescent="0.25">
      <c r="A3969" s="28" t="str">
        <f t="shared" si="62"/>
        <v>00396744Uniontown Elementary SchoolPo Box 517UniontownKY42461</v>
      </c>
      <c r="B3969" s="29" t="s">
        <v>8225</v>
      </c>
      <c r="C3969" t="s">
        <v>3215</v>
      </c>
      <c r="D3969" t="s">
        <v>7424</v>
      </c>
      <c r="E3969" t="s">
        <v>1736</v>
      </c>
      <c r="F3969" t="s">
        <v>5167</v>
      </c>
      <c r="G3969" t="s">
        <v>2735</v>
      </c>
      <c r="H3969" t="s">
        <v>54</v>
      </c>
      <c r="I3969" t="s">
        <v>2736</v>
      </c>
      <c r="J3969" t="s">
        <v>1736</v>
      </c>
      <c r="K3969" t="s">
        <v>2734</v>
      </c>
      <c r="L3969" t="s">
        <v>6828</v>
      </c>
      <c r="M3969" t="s">
        <v>3133</v>
      </c>
      <c r="N3969" t="s">
        <v>10</v>
      </c>
      <c r="O3969" t="s">
        <v>54</v>
      </c>
      <c r="P3969" t="s">
        <v>946</v>
      </c>
      <c r="Q3969" t="s">
        <v>2663</v>
      </c>
      <c r="R3969" t="s">
        <v>2733</v>
      </c>
    </row>
    <row r="3970" spans="1:18" x14ac:dyDescent="0.25">
      <c r="A3970" s="28" t="str">
        <f t="shared" si="62"/>
        <v>00396897North Warren Elementary School420 College StSmiths GroveKY42171</v>
      </c>
      <c r="B3970" s="29" t="s">
        <v>8225</v>
      </c>
      <c r="C3970" t="s">
        <v>3215</v>
      </c>
      <c r="D3970" t="s">
        <v>7425</v>
      </c>
      <c r="E3970" t="s">
        <v>1736</v>
      </c>
      <c r="F3970" t="s">
        <v>2765</v>
      </c>
      <c r="G3970" t="s">
        <v>720</v>
      </c>
      <c r="H3970" t="s">
        <v>54</v>
      </c>
      <c r="I3970" t="s">
        <v>721</v>
      </c>
      <c r="J3970" t="s">
        <v>1736</v>
      </c>
      <c r="K3970" t="s">
        <v>2764</v>
      </c>
      <c r="L3970" t="s">
        <v>6828</v>
      </c>
      <c r="M3970" t="s">
        <v>3133</v>
      </c>
      <c r="N3970" t="s">
        <v>10</v>
      </c>
      <c r="O3970" t="s">
        <v>54</v>
      </c>
      <c r="P3970" t="s">
        <v>946</v>
      </c>
      <c r="Q3970" t="s">
        <v>2663</v>
      </c>
      <c r="R3970" t="s">
        <v>2763</v>
      </c>
    </row>
    <row r="3971" spans="1:18" x14ac:dyDescent="0.25">
      <c r="A3971" s="28" t="str">
        <f t="shared" si="62"/>
        <v>00389882Piner Elementary School2845 Piner Ridge RdMorning ViewKY41063</v>
      </c>
      <c r="B3971" s="29" t="s">
        <v>8225</v>
      </c>
      <c r="C3971" t="s">
        <v>3215</v>
      </c>
      <c r="D3971" t="s">
        <v>7426</v>
      </c>
      <c r="E3971" t="s">
        <v>1736</v>
      </c>
      <c r="F3971" t="s">
        <v>1716</v>
      </c>
      <c r="G3971" t="s">
        <v>1717</v>
      </c>
      <c r="H3971" t="s">
        <v>54</v>
      </c>
      <c r="I3971" t="s">
        <v>1718</v>
      </c>
      <c r="J3971" t="s">
        <v>1736</v>
      </c>
      <c r="K3971" t="s">
        <v>1715</v>
      </c>
      <c r="L3971" t="s">
        <v>6828</v>
      </c>
      <c r="M3971" t="s">
        <v>3133</v>
      </c>
      <c r="N3971" t="s">
        <v>10</v>
      </c>
      <c r="O3971" t="s">
        <v>54</v>
      </c>
      <c r="P3971" t="s">
        <v>946</v>
      </c>
      <c r="Q3971" t="s">
        <v>2663</v>
      </c>
      <c r="R3971" t="s">
        <v>1714</v>
      </c>
    </row>
    <row r="3972" spans="1:18" x14ac:dyDescent="0.25">
      <c r="A3972" s="28" t="str">
        <f t="shared" si="62"/>
        <v>00389961Whites Tower ES2977 Harris PikeIndependenceKY41051</v>
      </c>
      <c r="B3972" s="29" t="s">
        <v>8225</v>
      </c>
      <c r="C3972" t="s">
        <v>3215</v>
      </c>
      <c r="D3972" t="s">
        <v>7427</v>
      </c>
      <c r="E3972" t="s">
        <v>1736</v>
      </c>
      <c r="F3972" t="s">
        <v>1734</v>
      </c>
      <c r="G3972" t="s">
        <v>1701</v>
      </c>
      <c r="H3972" t="s">
        <v>54</v>
      </c>
      <c r="I3972" t="s">
        <v>1702</v>
      </c>
      <c r="J3972" t="s">
        <v>1736</v>
      </c>
      <c r="K3972" t="s">
        <v>4442</v>
      </c>
      <c r="L3972" t="s">
        <v>6828</v>
      </c>
      <c r="M3972" t="s">
        <v>3133</v>
      </c>
      <c r="N3972" t="s">
        <v>10</v>
      </c>
      <c r="O3972" t="s">
        <v>54</v>
      </c>
      <c r="P3972" t="s">
        <v>946</v>
      </c>
      <c r="Q3972" t="s">
        <v>2663</v>
      </c>
      <c r="R3972" t="s">
        <v>1733</v>
      </c>
    </row>
    <row r="3973" spans="1:18" x14ac:dyDescent="0.25">
      <c r="A3973" s="28" t="str">
        <f t="shared" si="62"/>
        <v>00389997Mary A Goetz Elementary School512 Oak StLudlowKY41016</v>
      </c>
      <c r="B3973" s="29" t="s">
        <v>8225</v>
      </c>
      <c r="C3973" t="s">
        <v>3215</v>
      </c>
      <c r="D3973" t="s">
        <v>7428</v>
      </c>
      <c r="E3973" t="s">
        <v>1736</v>
      </c>
      <c r="F3973" t="s">
        <v>1982</v>
      </c>
      <c r="G3973" t="s">
        <v>1983</v>
      </c>
      <c r="H3973" t="s">
        <v>54</v>
      </c>
      <c r="I3973" t="s">
        <v>1984</v>
      </c>
      <c r="J3973" t="s">
        <v>1736</v>
      </c>
      <c r="K3973" t="s">
        <v>1981</v>
      </c>
      <c r="L3973" t="s">
        <v>6828</v>
      </c>
      <c r="M3973" t="s">
        <v>3133</v>
      </c>
      <c r="N3973" t="s">
        <v>10</v>
      </c>
      <c r="O3973" t="s">
        <v>54</v>
      </c>
      <c r="P3973" t="s">
        <v>946</v>
      </c>
      <c r="Q3973" t="s">
        <v>2663</v>
      </c>
      <c r="R3973" t="s">
        <v>1980</v>
      </c>
    </row>
    <row r="3974" spans="1:18" x14ac:dyDescent="0.25">
      <c r="A3974" s="28" t="str">
        <f t="shared" si="62"/>
        <v>00389997Mary A Goetz Elementary School512 Oak StLudlowKY41016</v>
      </c>
      <c r="B3974" s="29" t="s">
        <v>8225</v>
      </c>
      <c r="C3974" t="s">
        <v>3215</v>
      </c>
      <c r="D3974" t="s">
        <v>7429</v>
      </c>
      <c r="E3974" t="s">
        <v>1736</v>
      </c>
      <c r="F3974" t="s">
        <v>1982</v>
      </c>
      <c r="G3974" t="s">
        <v>1983</v>
      </c>
      <c r="H3974" t="s">
        <v>54</v>
      </c>
      <c r="I3974" t="s">
        <v>1984</v>
      </c>
      <c r="J3974" t="s">
        <v>1736</v>
      </c>
      <c r="K3974" t="s">
        <v>1981</v>
      </c>
      <c r="L3974" t="s">
        <v>6828</v>
      </c>
      <c r="M3974" t="s">
        <v>3133</v>
      </c>
      <c r="N3974" t="s">
        <v>10</v>
      </c>
      <c r="O3974" t="s">
        <v>54</v>
      </c>
      <c r="P3974" t="s">
        <v>946</v>
      </c>
      <c r="Q3974" t="s">
        <v>2663</v>
      </c>
      <c r="R3974" t="s">
        <v>1980</v>
      </c>
    </row>
    <row r="3975" spans="1:18" x14ac:dyDescent="0.25">
      <c r="A3975" s="28" t="str">
        <f t="shared" si="62"/>
        <v>00390893Cordia School6050 Lotts Creek RdHazardKY41701</v>
      </c>
      <c r="B3975" s="29" t="s">
        <v>8225</v>
      </c>
      <c r="C3975" t="s">
        <v>3215</v>
      </c>
      <c r="D3975" t="s">
        <v>7430</v>
      </c>
      <c r="E3975" t="s">
        <v>1736</v>
      </c>
      <c r="F3975" t="s">
        <v>1756</v>
      </c>
      <c r="G3975" t="s">
        <v>1258</v>
      </c>
      <c r="H3975" t="s">
        <v>54</v>
      </c>
      <c r="I3975" t="s">
        <v>1259</v>
      </c>
      <c r="J3975" t="s">
        <v>1736</v>
      </c>
      <c r="K3975" t="s">
        <v>1755</v>
      </c>
      <c r="L3975" t="s">
        <v>6828</v>
      </c>
      <c r="M3975" t="s">
        <v>3133</v>
      </c>
      <c r="N3975" t="s">
        <v>10</v>
      </c>
      <c r="O3975" t="s">
        <v>54</v>
      </c>
      <c r="P3975" t="s">
        <v>946</v>
      </c>
      <c r="Q3975" t="s">
        <v>2663</v>
      </c>
      <c r="R3975" t="s">
        <v>1754</v>
      </c>
    </row>
    <row r="3976" spans="1:18" x14ac:dyDescent="0.25">
      <c r="A3976" s="28" t="str">
        <f t="shared" si="62"/>
        <v>00391263Hodgenville Elementary School33 Eagle LnHodgenvilleKY42748</v>
      </c>
      <c r="B3976" s="29" t="s">
        <v>8225</v>
      </c>
      <c r="C3976" t="s">
        <v>3215</v>
      </c>
      <c r="D3976" t="s">
        <v>7431</v>
      </c>
      <c r="E3976" t="s">
        <v>1736</v>
      </c>
      <c r="F3976" t="s">
        <v>1800</v>
      </c>
      <c r="G3976" t="s">
        <v>1796</v>
      </c>
      <c r="H3976" t="s">
        <v>54</v>
      </c>
      <c r="I3976" t="s">
        <v>1797</v>
      </c>
      <c r="J3976" t="s">
        <v>1736</v>
      </c>
      <c r="K3976" t="s">
        <v>1799</v>
      </c>
      <c r="L3976" t="s">
        <v>6828</v>
      </c>
      <c r="M3976" t="s">
        <v>3133</v>
      </c>
      <c r="N3976" t="s">
        <v>10</v>
      </c>
      <c r="O3976" t="s">
        <v>54</v>
      </c>
      <c r="P3976" t="s">
        <v>946</v>
      </c>
      <c r="Q3976" t="s">
        <v>2663</v>
      </c>
      <c r="R3976" t="s">
        <v>1798</v>
      </c>
    </row>
    <row r="3977" spans="1:18" x14ac:dyDescent="0.25">
      <c r="A3977" s="28" t="str">
        <f t="shared" si="62"/>
        <v>00389870Ft Wright Elementary School501 Farrell DrFt WrightKY41011</v>
      </c>
      <c r="B3977" s="29" t="s">
        <v>8225</v>
      </c>
      <c r="C3977" t="s">
        <v>3215</v>
      </c>
      <c r="D3977" t="s">
        <v>7432</v>
      </c>
      <c r="E3977" t="s">
        <v>1736</v>
      </c>
      <c r="F3977" t="s">
        <v>1705</v>
      </c>
      <c r="G3977" t="s">
        <v>1706</v>
      </c>
      <c r="H3977" t="s">
        <v>54</v>
      </c>
      <c r="I3977" t="s">
        <v>618</v>
      </c>
      <c r="J3977" t="s">
        <v>1736</v>
      </c>
      <c r="K3977" t="s">
        <v>1704</v>
      </c>
      <c r="L3977" t="s">
        <v>6828</v>
      </c>
      <c r="M3977" t="s">
        <v>3133</v>
      </c>
      <c r="N3977" t="s">
        <v>10</v>
      </c>
      <c r="O3977" t="s">
        <v>54</v>
      </c>
      <c r="P3977" t="s">
        <v>946</v>
      </c>
      <c r="Q3977" t="s">
        <v>2663</v>
      </c>
      <c r="R3977" t="s">
        <v>1703</v>
      </c>
    </row>
    <row r="3978" spans="1:18" x14ac:dyDescent="0.25">
      <c r="A3978" s="28" t="str">
        <f t="shared" si="62"/>
        <v>00389923Taylor Mill Elementary School5907 Taylor Mill RdTaylor MillKY41011</v>
      </c>
      <c r="B3978" s="29" t="s">
        <v>8225</v>
      </c>
      <c r="C3978" t="s">
        <v>3215</v>
      </c>
      <c r="D3978" t="s">
        <v>7433</v>
      </c>
      <c r="E3978" t="s">
        <v>1736</v>
      </c>
      <c r="F3978" t="s">
        <v>1731</v>
      </c>
      <c r="G3978" t="s">
        <v>1732</v>
      </c>
      <c r="H3978" t="s">
        <v>54</v>
      </c>
      <c r="I3978" t="s">
        <v>618</v>
      </c>
      <c r="J3978" t="s">
        <v>1736</v>
      </c>
      <c r="K3978" t="s">
        <v>1730</v>
      </c>
      <c r="L3978" t="s">
        <v>6828</v>
      </c>
      <c r="M3978" t="s">
        <v>3133</v>
      </c>
      <c r="N3978" t="s">
        <v>10</v>
      </c>
      <c r="O3978" t="s">
        <v>54</v>
      </c>
      <c r="P3978" t="s">
        <v>946</v>
      </c>
      <c r="Q3978" t="s">
        <v>2663</v>
      </c>
      <c r="R3978" t="s">
        <v>1729</v>
      </c>
    </row>
    <row r="3979" spans="1:18" x14ac:dyDescent="0.25">
      <c r="A3979" s="28" t="str">
        <f t="shared" si="62"/>
        <v>00389741A J Lindeman ES558 Erlanger RdErlangerKY41018</v>
      </c>
      <c r="B3979" s="29" t="s">
        <v>8225</v>
      </c>
      <c r="C3979" t="s">
        <v>3215</v>
      </c>
      <c r="D3979" t="s">
        <v>7434</v>
      </c>
      <c r="E3979" t="s">
        <v>1736</v>
      </c>
      <c r="F3979" t="s">
        <v>749</v>
      </c>
      <c r="G3979" t="s">
        <v>750</v>
      </c>
      <c r="H3979" t="s">
        <v>54</v>
      </c>
      <c r="I3979" t="s">
        <v>751</v>
      </c>
      <c r="J3979" t="s">
        <v>1736</v>
      </c>
      <c r="K3979" t="s">
        <v>4231</v>
      </c>
      <c r="L3979" t="s">
        <v>6828</v>
      </c>
      <c r="M3979" t="s">
        <v>3133</v>
      </c>
      <c r="N3979" t="s">
        <v>10</v>
      </c>
      <c r="O3979" t="s">
        <v>54</v>
      </c>
      <c r="P3979" t="s">
        <v>946</v>
      </c>
      <c r="Q3979" t="s">
        <v>2663</v>
      </c>
      <c r="R3979" t="s">
        <v>748</v>
      </c>
    </row>
    <row r="3980" spans="1:18" x14ac:dyDescent="0.25">
      <c r="A3980" s="28" t="str">
        <f t="shared" si="62"/>
        <v>00389741A J Lindeman ES558 Erlanger RdErlangerKY41018</v>
      </c>
      <c r="B3980" s="29" t="s">
        <v>8225</v>
      </c>
      <c r="C3980" t="s">
        <v>3215</v>
      </c>
      <c r="D3980" t="s">
        <v>7435</v>
      </c>
      <c r="E3980" t="s">
        <v>1736</v>
      </c>
      <c r="F3980" t="s">
        <v>749</v>
      </c>
      <c r="G3980" t="s">
        <v>750</v>
      </c>
      <c r="H3980" t="s">
        <v>54</v>
      </c>
      <c r="I3980" t="s">
        <v>751</v>
      </c>
      <c r="J3980" t="s">
        <v>1736</v>
      </c>
      <c r="K3980" t="s">
        <v>4231</v>
      </c>
      <c r="L3980" t="s">
        <v>6828</v>
      </c>
      <c r="M3980" t="s">
        <v>3133</v>
      </c>
      <c r="N3980" t="s">
        <v>10</v>
      </c>
      <c r="O3980" t="s">
        <v>54</v>
      </c>
      <c r="P3980" t="s">
        <v>946</v>
      </c>
      <c r="Q3980" t="s">
        <v>2663</v>
      </c>
      <c r="R3980" t="s">
        <v>748</v>
      </c>
    </row>
    <row r="3981" spans="1:18" x14ac:dyDescent="0.25">
      <c r="A3981" s="28" t="str">
        <f t="shared" si="62"/>
        <v>00392463Concord Elementary School5184 Hinkleville RdPaducahKY42001</v>
      </c>
      <c r="B3981" s="29" t="s">
        <v>8225</v>
      </c>
      <c r="C3981" t="s">
        <v>3215</v>
      </c>
      <c r="D3981" t="s">
        <v>7436</v>
      </c>
      <c r="E3981" t="s">
        <v>1736</v>
      </c>
      <c r="F3981" t="s">
        <v>2088</v>
      </c>
      <c r="G3981" t="s">
        <v>2089</v>
      </c>
      <c r="H3981" t="s">
        <v>54</v>
      </c>
      <c r="I3981" t="s">
        <v>2090</v>
      </c>
      <c r="J3981" t="s">
        <v>1736</v>
      </c>
      <c r="K3981" t="s">
        <v>2087</v>
      </c>
      <c r="L3981" t="s">
        <v>6828</v>
      </c>
      <c r="M3981" t="s">
        <v>3133</v>
      </c>
      <c r="N3981" t="s">
        <v>10</v>
      </c>
      <c r="O3981" t="s">
        <v>54</v>
      </c>
      <c r="P3981" t="s">
        <v>946</v>
      </c>
      <c r="Q3981" t="s">
        <v>2663</v>
      </c>
      <c r="R3981" t="s">
        <v>2086</v>
      </c>
    </row>
    <row r="3982" spans="1:18" x14ac:dyDescent="0.25">
      <c r="A3982" s="28" t="str">
        <f t="shared" si="62"/>
        <v>00392968Kingston Elementary School2845 Battlefield Memorial HwyBereaKY40403</v>
      </c>
      <c r="B3982" s="29" t="s">
        <v>8225</v>
      </c>
      <c r="C3982" t="s">
        <v>3215</v>
      </c>
      <c r="D3982" t="s">
        <v>7437</v>
      </c>
      <c r="E3982" t="s">
        <v>1736</v>
      </c>
      <c r="F3982" t="s">
        <v>1996</v>
      </c>
      <c r="G3982" t="s">
        <v>207</v>
      </c>
      <c r="H3982" t="s">
        <v>54</v>
      </c>
      <c r="I3982" t="s">
        <v>208</v>
      </c>
      <c r="J3982" t="s">
        <v>1736</v>
      </c>
      <c r="K3982" t="s">
        <v>1995</v>
      </c>
      <c r="L3982" t="s">
        <v>6828</v>
      </c>
      <c r="M3982" t="s">
        <v>3133</v>
      </c>
      <c r="N3982" t="s">
        <v>10</v>
      </c>
      <c r="O3982" t="s">
        <v>54</v>
      </c>
      <c r="P3982" t="s">
        <v>946</v>
      </c>
      <c r="Q3982" t="s">
        <v>2663</v>
      </c>
      <c r="R3982" t="s">
        <v>1994</v>
      </c>
    </row>
    <row r="3983" spans="1:18" x14ac:dyDescent="0.25">
      <c r="A3983" s="28" t="str">
        <f t="shared" si="62"/>
        <v>00391330Bush Elementary School1832 E Laurel RdLondonKY40741</v>
      </c>
      <c r="B3983" s="29" t="s">
        <v>8225</v>
      </c>
      <c r="C3983" t="s">
        <v>3215</v>
      </c>
      <c r="D3983" t="s">
        <v>7438</v>
      </c>
      <c r="E3983" t="s">
        <v>1736</v>
      </c>
      <c r="F3983" t="s">
        <v>1805</v>
      </c>
      <c r="G3983" t="s">
        <v>1806</v>
      </c>
      <c r="H3983" t="s">
        <v>54</v>
      </c>
      <c r="I3983" t="s">
        <v>1807</v>
      </c>
      <c r="J3983" t="s">
        <v>1736</v>
      </c>
      <c r="K3983" t="s">
        <v>1804</v>
      </c>
      <c r="L3983" t="s">
        <v>6828</v>
      </c>
      <c r="M3983" t="s">
        <v>3133</v>
      </c>
      <c r="N3983" t="s">
        <v>10</v>
      </c>
      <c r="O3983" t="s">
        <v>54</v>
      </c>
      <c r="P3983" t="s">
        <v>946</v>
      </c>
      <c r="Q3983" t="s">
        <v>2663</v>
      </c>
      <c r="R3983" t="s">
        <v>1803</v>
      </c>
    </row>
    <row r="3984" spans="1:18" x14ac:dyDescent="0.25">
      <c r="A3984" s="28" t="str">
        <f t="shared" si="62"/>
        <v>00391457London Elementary School600 N Main StLondonKY40741</v>
      </c>
      <c r="B3984" s="29" t="s">
        <v>8225</v>
      </c>
      <c r="C3984" t="s">
        <v>3215</v>
      </c>
      <c r="D3984" t="s">
        <v>7439</v>
      </c>
      <c r="E3984" t="s">
        <v>1736</v>
      </c>
      <c r="F3984" t="s">
        <v>1833</v>
      </c>
      <c r="G3984" t="s">
        <v>1806</v>
      </c>
      <c r="H3984" t="s">
        <v>54</v>
      </c>
      <c r="I3984" t="s">
        <v>1807</v>
      </c>
      <c r="J3984" t="s">
        <v>1736</v>
      </c>
      <c r="K3984" t="s">
        <v>1832</v>
      </c>
      <c r="L3984" t="s">
        <v>6828</v>
      </c>
      <c r="M3984" t="s">
        <v>3133</v>
      </c>
      <c r="N3984" t="s">
        <v>10</v>
      </c>
      <c r="O3984" t="s">
        <v>54</v>
      </c>
      <c r="P3984" t="s">
        <v>946</v>
      </c>
      <c r="Q3984" t="s">
        <v>2663</v>
      </c>
      <c r="R3984" t="s">
        <v>1831</v>
      </c>
    </row>
    <row r="3985" spans="1:18" x14ac:dyDescent="0.25">
      <c r="A3985" s="28" t="str">
        <f t="shared" si="62"/>
        <v>00391457London Elementary School600 N Main StLondonKY40741</v>
      </c>
      <c r="B3985" s="29" t="s">
        <v>8225</v>
      </c>
      <c r="C3985" t="s">
        <v>3215</v>
      </c>
      <c r="D3985" t="s">
        <v>7440</v>
      </c>
      <c r="E3985" t="s">
        <v>1736</v>
      </c>
      <c r="F3985" t="s">
        <v>1833</v>
      </c>
      <c r="G3985" t="s">
        <v>1806</v>
      </c>
      <c r="H3985" t="s">
        <v>54</v>
      </c>
      <c r="I3985" t="s">
        <v>1807</v>
      </c>
      <c r="J3985" t="s">
        <v>1736</v>
      </c>
      <c r="K3985" t="s">
        <v>1832</v>
      </c>
      <c r="L3985" t="s">
        <v>6828</v>
      </c>
      <c r="M3985" t="s">
        <v>3133</v>
      </c>
      <c r="N3985" t="s">
        <v>10</v>
      </c>
      <c r="O3985" t="s">
        <v>54</v>
      </c>
      <c r="P3985" t="s">
        <v>946</v>
      </c>
      <c r="Q3985" t="s">
        <v>2663</v>
      </c>
      <c r="R3985" t="s">
        <v>1831</v>
      </c>
    </row>
    <row r="3986" spans="1:18" x14ac:dyDescent="0.25">
      <c r="A3986" s="28" t="str">
        <f t="shared" si="62"/>
        <v>00389806Kenton Co School District1055 Eaton DrFt WrightKY41017</v>
      </c>
      <c r="B3986" s="29" t="s">
        <v>8225</v>
      </c>
      <c r="C3986" t="s">
        <v>3215</v>
      </c>
      <c r="D3986" t="s">
        <v>7441</v>
      </c>
      <c r="E3986" t="s">
        <v>1736</v>
      </c>
      <c r="F3986" t="s">
        <v>3132</v>
      </c>
      <c r="G3986" t="s">
        <v>1706</v>
      </c>
      <c r="H3986" t="s">
        <v>54</v>
      </c>
      <c r="I3986" t="s">
        <v>168</v>
      </c>
      <c r="J3986" t="s">
        <v>1736</v>
      </c>
      <c r="K3986" t="s">
        <v>1697</v>
      </c>
      <c r="L3986" t="s">
        <v>6828</v>
      </c>
      <c r="M3986" t="s">
        <v>3133</v>
      </c>
      <c r="N3986" t="s">
        <v>10</v>
      </c>
      <c r="O3986" t="s">
        <v>54</v>
      </c>
      <c r="P3986" t="s">
        <v>946</v>
      </c>
      <c r="Q3986" t="s">
        <v>2663</v>
      </c>
      <c r="R3986" t="s">
        <v>1696</v>
      </c>
    </row>
    <row r="3987" spans="1:18" x14ac:dyDescent="0.25">
      <c r="A3987" s="28" t="str">
        <f t="shared" si="62"/>
        <v>00389856J A Caywood Elementary School3300 Turkeyfoot RdEdgewoodKY41017</v>
      </c>
      <c r="B3987" s="29" t="s">
        <v>8225</v>
      </c>
      <c r="C3987" t="s">
        <v>3215</v>
      </c>
      <c r="D3987" t="s">
        <v>7442</v>
      </c>
      <c r="E3987" t="s">
        <v>1736</v>
      </c>
      <c r="F3987" t="s">
        <v>1709</v>
      </c>
      <c r="G3987" t="s">
        <v>1710</v>
      </c>
      <c r="H3987" t="s">
        <v>54</v>
      </c>
      <c r="I3987" t="s">
        <v>168</v>
      </c>
      <c r="J3987" t="s">
        <v>1736</v>
      </c>
      <c r="K3987" t="s">
        <v>1708</v>
      </c>
      <c r="L3987" t="s">
        <v>6828</v>
      </c>
      <c r="M3987" t="s">
        <v>3133</v>
      </c>
      <c r="N3987" t="s">
        <v>10</v>
      </c>
      <c r="O3987" t="s">
        <v>54</v>
      </c>
      <c r="P3987" t="s">
        <v>946</v>
      </c>
      <c r="Q3987" t="s">
        <v>2663</v>
      </c>
      <c r="R3987" t="s">
        <v>1707</v>
      </c>
    </row>
    <row r="3988" spans="1:18" x14ac:dyDescent="0.25">
      <c r="A3988" s="28" t="str">
        <f t="shared" si="62"/>
        <v>00390881Carr Creek Elementary School8596 Highway 160 SLittcarrKY41834</v>
      </c>
      <c r="B3988" s="29" t="s">
        <v>8225</v>
      </c>
      <c r="C3988" t="s">
        <v>3215</v>
      </c>
      <c r="D3988" t="s">
        <v>7443</v>
      </c>
      <c r="E3988" t="s">
        <v>1736</v>
      </c>
      <c r="F3988" t="s">
        <v>1751</v>
      </c>
      <c r="G3988" t="s">
        <v>1752</v>
      </c>
      <c r="H3988" t="s">
        <v>54</v>
      </c>
      <c r="I3988" t="s">
        <v>1753</v>
      </c>
      <c r="J3988" t="s">
        <v>1736</v>
      </c>
      <c r="K3988" t="s">
        <v>1750</v>
      </c>
      <c r="L3988" t="s">
        <v>6828</v>
      </c>
      <c r="M3988" t="s">
        <v>3133</v>
      </c>
      <c r="N3988" t="s">
        <v>10</v>
      </c>
      <c r="O3988" t="s">
        <v>54</v>
      </c>
      <c r="P3988" t="s">
        <v>946</v>
      </c>
      <c r="Q3988" t="s">
        <v>2663</v>
      </c>
      <c r="R3988" t="s">
        <v>1749</v>
      </c>
    </row>
    <row r="3989" spans="1:18" x14ac:dyDescent="0.25">
      <c r="A3989" s="28" t="str">
        <f t="shared" si="62"/>
        <v>00390934Hindman Elementary School875 W Main StHindmanKY41822</v>
      </c>
      <c r="B3989" s="29" t="s">
        <v>8225</v>
      </c>
      <c r="C3989" t="s">
        <v>3215</v>
      </c>
      <c r="D3989" t="s">
        <v>7444</v>
      </c>
      <c r="E3989" t="s">
        <v>1736</v>
      </c>
      <c r="F3989" t="s">
        <v>1762</v>
      </c>
      <c r="G3989" t="s">
        <v>1763</v>
      </c>
      <c r="H3989" t="s">
        <v>54</v>
      </c>
      <c r="I3989" t="s">
        <v>1764</v>
      </c>
      <c r="J3989" t="s">
        <v>1736</v>
      </c>
      <c r="K3989" t="s">
        <v>1761</v>
      </c>
      <c r="L3989" t="s">
        <v>6828</v>
      </c>
      <c r="M3989" t="s">
        <v>3133</v>
      </c>
      <c r="N3989" t="s">
        <v>10</v>
      </c>
      <c r="O3989" t="s">
        <v>54</v>
      </c>
      <c r="P3989" t="s">
        <v>946</v>
      </c>
      <c r="Q3989" t="s">
        <v>2663</v>
      </c>
      <c r="R3989" t="s">
        <v>1760</v>
      </c>
    </row>
    <row r="3990" spans="1:18" x14ac:dyDescent="0.25">
      <c r="A3990" s="28" t="str">
        <f t="shared" si="62"/>
        <v>00390934Hindman Elementary School875 W Main StHindmanKY41822</v>
      </c>
      <c r="B3990" s="29" t="s">
        <v>8225</v>
      </c>
      <c r="C3990" t="s">
        <v>3215</v>
      </c>
      <c r="D3990" t="s">
        <v>7445</v>
      </c>
      <c r="E3990" t="s">
        <v>1736</v>
      </c>
      <c r="F3990" t="s">
        <v>1762</v>
      </c>
      <c r="G3990" t="s">
        <v>1763</v>
      </c>
      <c r="H3990" t="s">
        <v>54</v>
      </c>
      <c r="I3990" t="s">
        <v>1764</v>
      </c>
      <c r="J3990" t="s">
        <v>1736</v>
      </c>
      <c r="K3990" t="s">
        <v>1761</v>
      </c>
      <c r="L3990" t="s">
        <v>6828</v>
      </c>
      <c r="M3990" t="s">
        <v>3133</v>
      </c>
      <c r="N3990" t="s">
        <v>10</v>
      </c>
      <c r="O3990" t="s">
        <v>54</v>
      </c>
      <c r="P3990" t="s">
        <v>946</v>
      </c>
      <c r="Q3990" t="s">
        <v>2663</v>
      </c>
      <c r="R3990" t="s">
        <v>1760</v>
      </c>
    </row>
    <row r="3991" spans="1:18" x14ac:dyDescent="0.25">
      <c r="A3991" s="28" t="str">
        <f t="shared" si="62"/>
        <v>00392578Reidland ES5741 Benton RdPaducahKY42003</v>
      </c>
      <c r="B3991" s="29" t="s">
        <v>8225</v>
      </c>
      <c r="C3991" t="s">
        <v>3215</v>
      </c>
      <c r="D3991" t="s">
        <v>7446</v>
      </c>
      <c r="E3991" t="s">
        <v>1736</v>
      </c>
      <c r="F3991" t="s">
        <v>2104</v>
      </c>
      <c r="G3991" t="s">
        <v>2089</v>
      </c>
      <c r="H3991" t="s">
        <v>54</v>
      </c>
      <c r="I3991" t="s">
        <v>2099</v>
      </c>
      <c r="J3991" t="s">
        <v>1736</v>
      </c>
      <c r="K3991" t="s">
        <v>4749</v>
      </c>
      <c r="L3991" t="s">
        <v>6828</v>
      </c>
      <c r="M3991" t="s">
        <v>3133</v>
      </c>
      <c r="N3991" t="s">
        <v>10</v>
      </c>
      <c r="O3991" t="s">
        <v>54</v>
      </c>
      <c r="P3991" t="s">
        <v>946</v>
      </c>
      <c r="Q3991" t="s">
        <v>2663</v>
      </c>
      <c r="R3991" t="s">
        <v>2103</v>
      </c>
    </row>
    <row r="3992" spans="1:18" x14ac:dyDescent="0.25">
      <c r="A3992" s="28" t="str">
        <f t="shared" si="62"/>
        <v>00391366Colony Elementary School3656 Somerset RdLondonKY40741</v>
      </c>
      <c r="B3992" s="29" t="s">
        <v>8225</v>
      </c>
      <c r="C3992" t="s">
        <v>3215</v>
      </c>
      <c r="D3992" t="s">
        <v>7447</v>
      </c>
      <c r="E3992" t="s">
        <v>1736</v>
      </c>
      <c r="F3992" t="s">
        <v>1817</v>
      </c>
      <c r="G3992" t="s">
        <v>1806</v>
      </c>
      <c r="H3992" t="s">
        <v>54</v>
      </c>
      <c r="I3992" t="s">
        <v>1807</v>
      </c>
      <c r="J3992" t="s">
        <v>1736</v>
      </c>
      <c r="K3992" t="s">
        <v>1816</v>
      </c>
      <c r="L3992" t="s">
        <v>6828</v>
      </c>
      <c r="M3992" t="s">
        <v>3133</v>
      </c>
      <c r="N3992" t="s">
        <v>10</v>
      </c>
      <c r="O3992" t="s">
        <v>54</v>
      </c>
      <c r="P3992" t="s">
        <v>946</v>
      </c>
      <c r="Q3992" t="s">
        <v>2663</v>
      </c>
      <c r="R3992" t="s">
        <v>1815</v>
      </c>
    </row>
    <row r="3993" spans="1:18" x14ac:dyDescent="0.25">
      <c r="A3993" s="28" t="str">
        <f t="shared" si="62"/>
        <v>00391017Barbourville SchoolPo Box 520BarbourvilleKY40906</v>
      </c>
      <c r="B3993" s="29" t="s">
        <v>8225</v>
      </c>
      <c r="C3993" t="s">
        <v>3215</v>
      </c>
      <c r="D3993" t="s">
        <v>7448</v>
      </c>
      <c r="E3993" t="s">
        <v>1736</v>
      </c>
      <c r="F3993" t="s">
        <v>4089</v>
      </c>
      <c r="G3993" t="s">
        <v>116</v>
      </c>
      <c r="H3993" t="s">
        <v>54</v>
      </c>
      <c r="I3993" t="s">
        <v>117</v>
      </c>
      <c r="J3993" t="s">
        <v>1736</v>
      </c>
      <c r="K3993" t="s">
        <v>4088</v>
      </c>
      <c r="L3993" t="s">
        <v>6828</v>
      </c>
      <c r="M3993" t="s">
        <v>3133</v>
      </c>
      <c r="N3993" t="s">
        <v>10</v>
      </c>
      <c r="O3993" t="s">
        <v>54</v>
      </c>
      <c r="P3993" t="s">
        <v>946</v>
      </c>
      <c r="Q3993" t="s">
        <v>2663</v>
      </c>
      <c r="R3993" t="s">
        <v>115</v>
      </c>
    </row>
    <row r="3994" spans="1:18" x14ac:dyDescent="0.25">
      <c r="A3994" s="28" t="str">
        <f t="shared" si="62"/>
        <v>00392126Highland ES75 Tick Ridge RdWaynesburgKY40489</v>
      </c>
      <c r="B3994" s="29" t="s">
        <v>8225</v>
      </c>
      <c r="C3994" t="s">
        <v>3215</v>
      </c>
      <c r="D3994" t="s">
        <v>7449</v>
      </c>
      <c r="E3994" t="s">
        <v>1736</v>
      </c>
      <c r="F3994" t="s">
        <v>1923</v>
      </c>
      <c r="G3994" t="s">
        <v>1924</v>
      </c>
      <c r="H3994" t="s">
        <v>54</v>
      </c>
      <c r="I3994" t="s">
        <v>1925</v>
      </c>
      <c r="J3994" t="s">
        <v>1736</v>
      </c>
      <c r="K3994" t="s">
        <v>4290</v>
      </c>
      <c r="L3994" t="s">
        <v>6828</v>
      </c>
      <c r="M3994" t="s">
        <v>3133</v>
      </c>
      <c r="N3994" t="s">
        <v>10</v>
      </c>
      <c r="O3994" t="s">
        <v>54</v>
      </c>
      <c r="P3994" t="s">
        <v>946</v>
      </c>
      <c r="Q3994" t="s">
        <v>2663</v>
      </c>
      <c r="R3994" t="s">
        <v>1922</v>
      </c>
    </row>
    <row r="3995" spans="1:18" x14ac:dyDescent="0.25">
      <c r="A3995" s="28" t="str">
        <f t="shared" si="62"/>
        <v>00392437Lyon Co Elementary School201 W Fairview AveEddyvilleKY42038</v>
      </c>
      <c r="B3995" s="29" t="s">
        <v>8225</v>
      </c>
      <c r="C3995" t="s">
        <v>3215</v>
      </c>
      <c r="D3995" t="s">
        <v>7450</v>
      </c>
      <c r="E3995" t="s">
        <v>1736</v>
      </c>
      <c r="F3995" t="s">
        <v>1989</v>
      </c>
      <c r="G3995" t="s">
        <v>1990</v>
      </c>
      <c r="H3995" t="s">
        <v>54</v>
      </c>
      <c r="I3995" t="s">
        <v>1991</v>
      </c>
      <c r="J3995" t="s">
        <v>1736</v>
      </c>
      <c r="K3995" t="s">
        <v>1988</v>
      </c>
      <c r="L3995" t="s">
        <v>6828</v>
      </c>
      <c r="M3995" t="s">
        <v>3133</v>
      </c>
      <c r="N3995" t="s">
        <v>10</v>
      </c>
      <c r="O3995" t="s">
        <v>54</v>
      </c>
      <c r="P3995" t="s">
        <v>946</v>
      </c>
      <c r="Q3995" t="s">
        <v>2663</v>
      </c>
      <c r="R3995" t="s">
        <v>1987</v>
      </c>
    </row>
    <row r="3996" spans="1:18" x14ac:dyDescent="0.25">
      <c r="A3996" s="28" t="str">
        <f t="shared" si="62"/>
        <v>00391380Hazel Green Elementary School2515 Highway 1394E BernstadtKY40729</v>
      </c>
      <c r="B3996" s="29" t="s">
        <v>8225</v>
      </c>
      <c r="C3996" t="s">
        <v>3215</v>
      </c>
      <c r="D3996" t="s">
        <v>7451</v>
      </c>
      <c r="E3996" t="s">
        <v>1736</v>
      </c>
      <c r="F3996" t="s">
        <v>1820</v>
      </c>
      <c r="G3996" t="s">
        <v>710</v>
      </c>
      <c r="H3996" t="s">
        <v>54</v>
      </c>
      <c r="I3996" t="s">
        <v>711</v>
      </c>
      <c r="J3996" t="s">
        <v>1736</v>
      </c>
      <c r="K3996" t="s">
        <v>1819</v>
      </c>
      <c r="L3996" t="s">
        <v>6828</v>
      </c>
      <c r="M3996" t="s">
        <v>3133</v>
      </c>
      <c r="N3996" t="s">
        <v>10</v>
      </c>
      <c r="O3996" t="s">
        <v>54</v>
      </c>
      <c r="P3996" t="s">
        <v>946</v>
      </c>
      <c r="Q3996" t="s">
        <v>2663</v>
      </c>
      <c r="R3996" t="s">
        <v>1818</v>
      </c>
    </row>
    <row r="3997" spans="1:18" x14ac:dyDescent="0.25">
      <c r="A3997" s="28" t="str">
        <f t="shared" si="62"/>
        <v>00391861Arlie Boggs Elementary SchoolPo Box 87EoliaKY40826</v>
      </c>
      <c r="B3997" s="29" t="s">
        <v>8225</v>
      </c>
      <c r="C3997" t="s">
        <v>3215</v>
      </c>
      <c r="D3997" t="s">
        <v>7452</v>
      </c>
      <c r="E3997" t="s">
        <v>1736</v>
      </c>
      <c r="F3997" t="s">
        <v>4640</v>
      </c>
      <c r="G3997" t="s">
        <v>1884</v>
      </c>
      <c r="H3997" t="s">
        <v>54</v>
      </c>
      <c r="I3997" t="s">
        <v>1885</v>
      </c>
      <c r="J3997" t="s">
        <v>1736</v>
      </c>
      <c r="K3997" t="s">
        <v>1883</v>
      </c>
      <c r="L3997" t="s">
        <v>6828</v>
      </c>
      <c r="M3997" t="s">
        <v>3133</v>
      </c>
      <c r="N3997" t="s">
        <v>10</v>
      </c>
      <c r="O3997" t="s">
        <v>54</v>
      </c>
      <c r="P3997" t="s">
        <v>946</v>
      </c>
      <c r="Q3997" t="s">
        <v>2663</v>
      </c>
      <c r="R3997" t="s">
        <v>1882</v>
      </c>
    </row>
    <row r="3998" spans="1:18" x14ac:dyDescent="0.25">
      <c r="A3998" s="28" t="str">
        <f t="shared" si="62"/>
        <v>00391005Barbourville Ind School DistPo Box 520BarbourvilleKY40906</v>
      </c>
      <c r="B3998" s="29" t="s">
        <v>8225</v>
      </c>
      <c r="C3998" t="s">
        <v>3215</v>
      </c>
      <c r="D3998" t="s">
        <v>7453</v>
      </c>
      <c r="E3998" t="s">
        <v>1736</v>
      </c>
      <c r="F3998" t="s">
        <v>4089</v>
      </c>
      <c r="G3998" t="s">
        <v>116</v>
      </c>
      <c r="H3998" t="s">
        <v>54</v>
      </c>
      <c r="I3998" t="s">
        <v>117</v>
      </c>
      <c r="J3998" t="s">
        <v>1736</v>
      </c>
      <c r="K3998" t="s">
        <v>114</v>
      </c>
      <c r="L3998" t="s">
        <v>6828</v>
      </c>
      <c r="M3998" t="s">
        <v>3133</v>
      </c>
      <c r="N3998" t="s">
        <v>10</v>
      </c>
      <c r="O3998" t="s">
        <v>54</v>
      </c>
      <c r="P3998" t="s">
        <v>946</v>
      </c>
      <c r="Q3998" t="s">
        <v>2663</v>
      </c>
      <c r="R3998" t="s">
        <v>113</v>
      </c>
    </row>
    <row r="3999" spans="1:18" x14ac:dyDescent="0.25">
      <c r="A3999" s="28" t="str">
        <f t="shared" si="62"/>
        <v>00392683Morgan ES2200 S 28th StPaducahKY42003</v>
      </c>
      <c r="B3999" s="29" t="s">
        <v>8225</v>
      </c>
      <c r="C3999" t="s">
        <v>3215</v>
      </c>
      <c r="D3999" t="s">
        <v>7454</v>
      </c>
      <c r="E3999" t="s">
        <v>1736</v>
      </c>
      <c r="F3999" t="s">
        <v>2381</v>
      </c>
      <c r="G3999" t="s">
        <v>2089</v>
      </c>
      <c r="H3999" t="s">
        <v>54</v>
      </c>
      <c r="I3999" t="s">
        <v>2099</v>
      </c>
      <c r="J3999" t="s">
        <v>1736</v>
      </c>
      <c r="K3999" t="s">
        <v>4954</v>
      </c>
      <c r="L3999" t="s">
        <v>6828</v>
      </c>
      <c r="M3999" t="s">
        <v>3133</v>
      </c>
      <c r="N3999" t="s">
        <v>10</v>
      </c>
      <c r="O3999" t="s">
        <v>54</v>
      </c>
      <c r="P3999" t="s">
        <v>946</v>
      </c>
      <c r="Q3999" t="s">
        <v>2663</v>
      </c>
      <c r="R3999" t="s">
        <v>2380</v>
      </c>
    </row>
    <row r="4000" spans="1:18" x14ac:dyDescent="0.25">
      <c r="A4000" s="28" t="str">
        <f t="shared" si="62"/>
        <v>00392188Waynesburg ES345 Ky Highway 328 WWaynesburgKY40489</v>
      </c>
      <c r="B4000" s="29" t="s">
        <v>8225</v>
      </c>
      <c r="C4000" t="s">
        <v>3215</v>
      </c>
      <c r="D4000" t="s">
        <v>7455</v>
      </c>
      <c r="E4000" t="s">
        <v>1736</v>
      </c>
      <c r="F4000" t="s">
        <v>1938</v>
      </c>
      <c r="G4000" t="s">
        <v>1924</v>
      </c>
      <c r="H4000" t="s">
        <v>54</v>
      </c>
      <c r="I4000" t="s">
        <v>1925</v>
      </c>
      <c r="J4000" t="s">
        <v>1736</v>
      </c>
      <c r="K4000" t="s">
        <v>4651</v>
      </c>
      <c r="L4000" t="s">
        <v>6828</v>
      </c>
      <c r="M4000" t="s">
        <v>3133</v>
      </c>
      <c r="N4000" t="s">
        <v>10</v>
      </c>
      <c r="O4000" t="s">
        <v>54</v>
      </c>
      <c r="P4000" t="s">
        <v>946</v>
      </c>
      <c r="Q4000" t="s">
        <v>2663</v>
      </c>
      <c r="R4000" t="s">
        <v>1937</v>
      </c>
    </row>
    <row r="4001" spans="1:18" x14ac:dyDescent="0.25">
      <c r="A4001" s="28" t="str">
        <f t="shared" si="62"/>
        <v>00394019Mt Sterling Elementary School6601 Indian Mound RdMt SterlingKY40353</v>
      </c>
      <c r="B4001" s="29" t="s">
        <v>8225</v>
      </c>
      <c r="C4001" t="s">
        <v>3215</v>
      </c>
      <c r="D4001" t="s">
        <v>7456</v>
      </c>
      <c r="E4001" t="s">
        <v>1736</v>
      </c>
      <c r="F4001" t="s">
        <v>2206</v>
      </c>
      <c r="G4001" t="s">
        <v>2199</v>
      </c>
      <c r="H4001" t="s">
        <v>54</v>
      </c>
      <c r="I4001" t="s">
        <v>2200</v>
      </c>
      <c r="J4001" t="s">
        <v>1736</v>
      </c>
      <c r="K4001" t="s">
        <v>2205</v>
      </c>
      <c r="L4001" t="s">
        <v>6828</v>
      </c>
      <c r="M4001" t="s">
        <v>3133</v>
      </c>
      <c r="N4001" t="s">
        <v>10</v>
      </c>
      <c r="O4001" t="s">
        <v>54</v>
      </c>
      <c r="P4001" t="s">
        <v>946</v>
      </c>
      <c r="Q4001" t="s">
        <v>2663</v>
      </c>
      <c r="R4001" t="s">
        <v>2204</v>
      </c>
    </row>
    <row r="4002" spans="1:18" x14ac:dyDescent="0.25">
      <c r="A4002" s="28" t="str">
        <f t="shared" si="62"/>
        <v>00391407Johnson Elementary School1781 McWhorter RdLondonKY40741</v>
      </c>
      <c r="B4002" s="29" t="s">
        <v>8225</v>
      </c>
      <c r="C4002" t="s">
        <v>3215</v>
      </c>
      <c r="D4002" t="s">
        <v>7457</v>
      </c>
      <c r="E4002" t="s">
        <v>1736</v>
      </c>
      <c r="F4002" t="s">
        <v>1825</v>
      </c>
      <c r="G4002" t="s">
        <v>1806</v>
      </c>
      <c r="H4002" t="s">
        <v>54</v>
      </c>
      <c r="I4002" t="s">
        <v>1807</v>
      </c>
      <c r="J4002" t="s">
        <v>1736</v>
      </c>
      <c r="K4002" t="s">
        <v>986</v>
      </c>
      <c r="L4002" t="s">
        <v>6828</v>
      </c>
      <c r="M4002" t="s">
        <v>3133</v>
      </c>
      <c r="N4002" t="s">
        <v>10</v>
      </c>
      <c r="O4002" t="s">
        <v>54</v>
      </c>
      <c r="P4002" t="s">
        <v>946</v>
      </c>
      <c r="Q4002" t="s">
        <v>2663</v>
      </c>
      <c r="R4002" t="s">
        <v>1824</v>
      </c>
    </row>
    <row r="4003" spans="1:18" x14ac:dyDescent="0.25">
      <c r="A4003" s="28" t="str">
        <f t="shared" si="62"/>
        <v>00394069Ezel Elementary School31 Walnut StEzelKY41425</v>
      </c>
      <c r="B4003" s="29" t="s">
        <v>8225</v>
      </c>
      <c r="C4003" t="s">
        <v>3215</v>
      </c>
      <c r="D4003" t="s">
        <v>7458</v>
      </c>
      <c r="E4003" t="s">
        <v>1736</v>
      </c>
      <c r="F4003" t="s">
        <v>2216</v>
      </c>
      <c r="G4003" t="s">
        <v>2217</v>
      </c>
      <c r="H4003" t="s">
        <v>54</v>
      </c>
      <c r="I4003" t="s">
        <v>2218</v>
      </c>
      <c r="J4003" t="s">
        <v>1736</v>
      </c>
      <c r="K4003" t="s">
        <v>2215</v>
      </c>
      <c r="L4003" t="s">
        <v>6828</v>
      </c>
      <c r="M4003" t="s">
        <v>3133</v>
      </c>
      <c r="N4003" t="s">
        <v>10</v>
      </c>
      <c r="O4003" t="s">
        <v>54</v>
      </c>
      <c r="P4003" t="s">
        <v>946</v>
      </c>
      <c r="Q4003" t="s">
        <v>2663</v>
      </c>
      <c r="R4003" t="s">
        <v>2214</v>
      </c>
    </row>
    <row r="4004" spans="1:18" x14ac:dyDescent="0.25">
      <c r="A4004" s="28" t="str">
        <f t="shared" si="62"/>
        <v>00391495Sublimity Elementary School900 Sublimity School RdLondonKY40741</v>
      </c>
      <c r="B4004" s="29" t="s">
        <v>8225</v>
      </c>
      <c r="C4004" t="s">
        <v>3215</v>
      </c>
      <c r="D4004" t="s">
        <v>7459</v>
      </c>
      <c r="E4004" t="s">
        <v>1736</v>
      </c>
      <c r="F4004" t="s">
        <v>1836</v>
      </c>
      <c r="G4004" t="s">
        <v>1806</v>
      </c>
      <c r="H4004" t="s">
        <v>54</v>
      </c>
      <c r="I4004" t="s">
        <v>1807</v>
      </c>
      <c r="J4004" t="s">
        <v>1736</v>
      </c>
      <c r="K4004" t="s">
        <v>1835</v>
      </c>
      <c r="L4004" t="s">
        <v>6828</v>
      </c>
      <c r="M4004" t="s">
        <v>3133</v>
      </c>
      <c r="N4004" t="s">
        <v>10</v>
      </c>
      <c r="O4004" t="s">
        <v>54</v>
      </c>
      <c r="P4004" t="s">
        <v>946</v>
      </c>
      <c r="Q4004" t="s">
        <v>2663</v>
      </c>
      <c r="R4004" t="s">
        <v>1834</v>
      </c>
    </row>
    <row r="4005" spans="1:18" x14ac:dyDescent="0.25">
      <c r="A4005" s="28" t="str">
        <f t="shared" si="62"/>
        <v>00392281Adairville School226 School StAdairvilleKY42202</v>
      </c>
      <c r="B4005" s="29" t="s">
        <v>8225</v>
      </c>
      <c r="C4005" t="s">
        <v>3215</v>
      </c>
      <c r="D4005" t="s">
        <v>7460</v>
      </c>
      <c r="E4005" t="s">
        <v>1736</v>
      </c>
      <c r="F4005" t="s">
        <v>1955</v>
      </c>
      <c r="G4005" t="s">
        <v>1956</v>
      </c>
      <c r="H4005" t="s">
        <v>54</v>
      </c>
      <c r="I4005" t="s">
        <v>1957</v>
      </c>
      <c r="J4005" t="s">
        <v>1736</v>
      </c>
      <c r="K4005" t="s">
        <v>1954</v>
      </c>
      <c r="L4005" t="s">
        <v>6828</v>
      </c>
      <c r="M4005" t="s">
        <v>3133</v>
      </c>
      <c r="N4005" t="s">
        <v>10</v>
      </c>
      <c r="O4005" t="s">
        <v>54</v>
      </c>
      <c r="P4005" t="s">
        <v>946</v>
      </c>
      <c r="Q4005" t="s">
        <v>2663</v>
      </c>
      <c r="R4005" t="s">
        <v>1953</v>
      </c>
    </row>
    <row r="4006" spans="1:18" x14ac:dyDescent="0.25">
      <c r="A4006" s="28" t="str">
        <f t="shared" si="62"/>
        <v>00391316East Bernstadt ESPo Box 128E BernstadtKY40729</v>
      </c>
      <c r="B4006" s="29" t="s">
        <v>8225</v>
      </c>
      <c r="C4006" t="s">
        <v>3215</v>
      </c>
      <c r="D4006" t="s">
        <v>7461</v>
      </c>
      <c r="E4006" t="s">
        <v>1736</v>
      </c>
      <c r="F4006" t="s">
        <v>4199</v>
      </c>
      <c r="G4006" t="s">
        <v>710</v>
      </c>
      <c r="H4006" t="s">
        <v>54</v>
      </c>
      <c r="I4006" t="s">
        <v>711</v>
      </c>
      <c r="J4006" t="s">
        <v>1736</v>
      </c>
      <c r="K4006" t="s">
        <v>4198</v>
      </c>
      <c r="L4006" t="s">
        <v>6828</v>
      </c>
      <c r="M4006" t="s">
        <v>3133</v>
      </c>
      <c r="N4006" t="s">
        <v>10</v>
      </c>
      <c r="O4006" t="s">
        <v>54</v>
      </c>
      <c r="P4006" t="s">
        <v>946</v>
      </c>
      <c r="Q4006" t="s">
        <v>2663</v>
      </c>
      <c r="R4006" t="s">
        <v>709</v>
      </c>
    </row>
    <row r="4007" spans="1:18" x14ac:dyDescent="0.25">
      <c r="A4007" s="28" t="str">
        <f t="shared" si="62"/>
        <v>00391940Martha Jane Potter School55 Kona DrWhitesburgKY41858</v>
      </c>
      <c r="B4007" s="29" t="s">
        <v>8225</v>
      </c>
      <c r="C4007" t="s">
        <v>3215</v>
      </c>
      <c r="D4007" t="s">
        <v>7462</v>
      </c>
      <c r="E4007" t="s">
        <v>1736</v>
      </c>
      <c r="F4007" t="s">
        <v>1898</v>
      </c>
      <c r="G4007" t="s">
        <v>1889</v>
      </c>
      <c r="H4007" t="s">
        <v>54</v>
      </c>
      <c r="I4007" t="s">
        <v>1890</v>
      </c>
      <c r="J4007" t="s">
        <v>1736</v>
      </c>
      <c r="K4007" t="s">
        <v>1897</v>
      </c>
      <c r="L4007" t="s">
        <v>6828</v>
      </c>
      <c r="M4007" t="s">
        <v>3133</v>
      </c>
      <c r="N4007" t="s">
        <v>10</v>
      </c>
      <c r="O4007" t="s">
        <v>54</v>
      </c>
      <c r="P4007" t="s">
        <v>946</v>
      </c>
      <c r="Q4007" t="s">
        <v>2663</v>
      </c>
      <c r="R4007" t="s">
        <v>1896</v>
      </c>
    </row>
    <row r="4008" spans="1:18" x14ac:dyDescent="0.25">
      <c r="A4008" s="28" t="str">
        <f t="shared" si="62"/>
        <v>00392138Hustonville ES93 College StHustonvilleKY40437</v>
      </c>
      <c r="B4008" s="29" t="s">
        <v>8225</v>
      </c>
      <c r="C4008" t="s">
        <v>3215</v>
      </c>
      <c r="D4008" t="s">
        <v>7463</v>
      </c>
      <c r="E4008" t="s">
        <v>1736</v>
      </c>
      <c r="F4008" t="s">
        <v>1927</v>
      </c>
      <c r="G4008" t="s">
        <v>1928</v>
      </c>
      <c r="H4008" t="s">
        <v>54</v>
      </c>
      <c r="I4008" t="s">
        <v>1929</v>
      </c>
      <c r="J4008" t="s">
        <v>1736</v>
      </c>
      <c r="K4008" t="s">
        <v>4661</v>
      </c>
      <c r="L4008" t="s">
        <v>6828</v>
      </c>
      <c r="M4008" t="s">
        <v>3133</v>
      </c>
      <c r="N4008" t="s">
        <v>10</v>
      </c>
      <c r="O4008" t="s">
        <v>54</v>
      </c>
      <c r="P4008" t="s">
        <v>946</v>
      </c>
      <c r="Q4008" t="s">
        <v>2663</v>
      </c>
      <c r="R4008" t="s">
        <v>1926</v>
      </c>
    </row>
    <row r="4009" spans="1:18" x14ac:dyDescent="0.25">
      <c r="A4009" s="28" t="str">
        <f t="shared" si="62"/>
        <v>00392205South Livingston Co Elem Sch850 Cutoff RdSmithlandKY42081</v>
      </c>
      <c r="B4009" s="29" t="s">
        <v>8225</v>
      </c>
      <c r="C4009" t="s">
        <v>3215</v>
      </c>
      <c r="D4009" t="s">
        <v>7464</v>
      </c>
      <c r="E4009" t="s">
        <v>1736</v>
      </c>
      <c r="F4009" t="s">
        <v>1948</v>
      </c>
      <c r="G4009" t="s">
        <v>1949</v>
      </c>
      <c r="H4009" t="s">
        <v>54</v>
      </c>
      <c r="I4009" t="s">
        <v>1950</v>
      </c>
      <c r="J4009" t="s">
        <v>1736</v>
      </c>
      <c r="K4009" t="s">
        <v>1947</v>
      </c>
      <c r="L4009" t="s">
        <v>6828</v>
      </c>
      <c r="M4009" t="s">
        <v>3133</v>
      </c>
      <c r="N4009" t="s">
        <v>10</v>
      </c>
      <c r="O4009" t="s">
        <v>54</v>
      </c>
      <c r="P4009" t="s">
        <v>946</v>
      </c>
      <c r="Q4009" t="s">
        <v>2663</v>
      </c>
      <c r="R4009" t="s">
        <v>1946</v>
      </c>
    </row>
    <row r="4010" spans="1:18" x14ac:dyDescent="0.25">
      <c r="A4010" s="28" t="str">
        <f t="shared" si="62"/>
        <v>00392176Stanford ES101 Old Fort RdStanfordKY40484</v>
      </c>
      <c r="B4010" s="29" t="s">
        <v>8225</v>
      </c>
      <c r="C4010" t="s">
        <v>3215</v>
      </c>
      <c r="D4010" t="s">
        <v>7465</v>
      </c>
      <c r="E4010" t="s">
        <v>1736</v>
      </c>
      <c r="F4010" t="s">
        <v>1934</v>
      </c>
      <c r="G4010" t="s">
        <v>1935</v>
      </c>
      <c r="H4010" t="s">
        <v>54</v>
      </c>
      <c r="I4010" t="s">
        <v>1936</v>
      </c>
      <c r="J4010" t="s">
        <v>1736</v>
      </c>
      <c r="K4010" t="s">
        <v>4650</v>
      </c>
      <c r="L4010" t="s">
        <v>6828</v>
      </c>
      <c r="M4010" t="s">
        <v>3133</v>
      </c>
      <c r="N4010" t="s">
        <v>10</v>
      </c>
      <c r="O4010" t="s">
        <v>54</v>
      </c>
      <c r="P4010" t="s">
        <v>946</v>
      </c>
      <c r="Q4010" t="s">
        <v>2663</v>
      </c>
      <c r="R4010" t="s">
        <v>1933</v>
      </c>
    </row>
    <row r="4011" spans="1:18" x14ac:dyDescent="0.25">
      <c r="A4011" s="28" t="str">
        <f t="shared" si="62"/>
        <v>00392425Lyon Co School District217 Jenkins RdEddyvilleKY42038</v>
      </c>
      <c r="B4011" s="29" t="s">
        <v>8225</v>
      </c>
      <c r="C4011" t="s">
        <v>3215</v>
      </c>
      <c r="D4011" t="s">
        <v>7466</v>
      </c>
      <c r="E4011" t="s">
        <v>1736</v>
      </c>
      <c r="F4011" t="s">
        <v>3142</v>
      </c>
      <c r="G4011" t="s">
        <v>1990</v>
      </c>
      <c r="H4011" t="s">
        <v>54</v>
      </c>
      <c r="I4011" t="s">
        <v>1991</v>
      </c>
      <c r="J4011" t="s">
        <v>1736</v>
      </c>
      <c r="K4011" t="s">
        <v>1986</v>
      </c>
      <c r="L4011" t="s">
        <v>6828</v>
      </c>
      <c r="M4011" t="s">
        <v>3133</v>
      </c>
      <c r="N4011" t="s">
        <v>10</v>
      </c>
      <c r="O4011" t="s">
        <v>54</v>
      </c>
      <c r="P4011" t="s">
        <v>946</v>
      </c>
      <c r="Q4011" t="s">
        <v>2663</v>
      </c>
      <c r="R4011" t="s">
        <v>1985</v>
      </c>
    </row>
    <row r="4012" spans="1:18" x14ac:dyDescent="0.25">
      <c r="A4012" s="28" t="str">
        <f t="shared" si="62"/>
        <v>00392217North Livingston Elem School1372 Us Highway 60 EBurnaKY42028</v>
      </c>
      <c r="B4012" s="29" t="s">
        <v>8225</v>
      </c>
      <c r="C4012" t="s">
        <v>3215</v>
      </c>
      <c r="D4012" t="s">
        <v>7467</v>
      </c>
      <c r="E4012" t="s">
        <v>1736</v>
      </c>
      <c r="F4012" t="s">
        <v>1943</v>
      </c>
      <c r="G4012" t="s">
        <v>1944</v>
      </c>
      <c r="H4012" t="s">
        <v>54</v>
      </c>
      <c r="I4012" t="s">
        <v>1945</v>
      </c>
      <c r="J4012" t="s">
        <v>1736</v>
      </c>
      <c r="K4012" t="s">
        <v>1942</v>
      </c>
      <c r="L4012" t="s">
        <v>6828</v>
      </c>
      <c r="M4012" t="s">
        <v>3133</v>
      </c>
      <c r="N4012" t="s">
        <v>10</v>
      </c>
      <c r="O4012" t="s">
        <v>54</v>
      </c>
      <c r="P4012" t="s">
        <v>946</v>
      </c>
      <c r="Q4012" t="s">
        <v>2663</v>
      </c>
      <c r="R4012" t="s">
        <v>1941</v>
      </c>
    </row>
    <row r="4013" spans="1:18" x14ac:dyDescent="0.25">
      <c r="A4013" s="28" t="str">
        <f t="shared" si="62"/>
        <v>00392853Calhoun Elementary School755 Main StCalhounKY42327</v>
      </c>
      <c r="B4013" s="29" t="s">
        <v>8225</v>
      </c>
      <c r="C4013" t="s">
        <v>3215</v>
      </c>
      <c r="D4013" t="s">
        <v>7468</v>
      </c>
      <c r="E4013" t="s">
        <v>1736</v>
      </c>
      <c r="F4013" t="s">
        <v>2120</v>
      </c>
      <c r="G4013" t="s">
        <v>2121</v>
      </c>
      <c r="H4013" t="s">
        <v>54</v>
      </c>
      <c r="I4013" t="s">
        <v>2122</v>
      </c>
      <c r="J4013" t="s">
        <v>1736</v>
      </c>
      <c r="K4013" t="s">
        <v>2119</v>
      </c>
      <c r="L4013" t="s">
        <v>6828</v>
      </c>
      <c r="M4013" t="s">
        <v>3133</v>
      </c>
      <c r="N4013" t="s">
        <v>10</v>
      </c>
      <c r="O4013" t="s">
        <v>54</v>
      </c>
      <c r="P4013" t="s">
        <v>946</v>
      </c>
      <c r="Q4013" t="s">
        <v>2663</v>
      </c>
      <c r="R4013" t="s">
        <v>2118</v>
      </c>
    </row>
    <row r="4014" spans="1:18" x14ac:dyDescent="0.25">
      <c r="A4014" s="28" t="str">
        <f t="shared" si="62"/>
        <v>00392877Livermore Elementary SchoolPo Box 9LivermoreKY42352</v>
      </c>
      <c r="B4014" s="29" t="s">
        <v>8225</v>
      </c>
      <c r="C4014" t="s">
        <v>3215</v>
      </c>
      <c r="D4014" t="s">
        <v>7469</v>
      </c>
      <c r="E4014" t="s">
        <v>1736</v>
      </c>
      <c r="F4014" t="s">
        <v>4139</v>
      </c>
      <c r="G4014" t="s">
        <v>2125</v>
      </c>
      <c r="H4014" t="s">
        <v>54</v>
      </c>
      <c r="I4014" t="s">
        <v>2126</v>
      </c>
      <c r="J4014" t="s">
        <v>1736</v>
      </c>
      <c r="K4014" t="s">
        <v>2124</v>
      </c>
      <c r="L4014" t="s">
        <v>6828</v>
      </c>
      <c r="M4014" t="s">
        <v>3133</v>
      </c>
      <c r="N4014" t="s">
        <v>10</v>
      </c>
      <c r="O4014" t="s">
        <v>54</v>
      </c>
      <c r="P4014" t="s">
        <v>946</v>
      </c>
      <c r="Q4014" t="s">
        <v>2663</v>
      </c>
      <c r="R4014" t="s">
        <v>2123</v>
      </c>
    </row>
    <row r="4015" spans="1:18" x14ac:dyDescent="0.25">
      <c r="A4015" s="28" t="str">
        <f t="shared" si="62"/>
        <v>00392308Auburn Elementary School221 College StAuburnKY42206</v>
      </c>
      <c r="B4015" s="29" t="s">
        <v>8225</v>
      </c>
      <c r="C4015" t="s">
        <v>3215</v>
      </c>
      <c r="D4015" t="s">
        <v>7470</v>
      </c>
      <c r="E4015" t="s">
        <v>1736</v>
      </c>
      <c r="F4015" t="s">
        <v>1960</v>
      </c>
      <c r="G4015" t="s">
        <v>1961</v>
      </c>
      <c r="H4015" t="s">
        <v>54</v>
      </c>
      <c r="I4015" t="s">
        <v>1962</v>
      </c>
      <c r="J4015" t="s">
        <v>1736</v>
      </c>
      <c r="K4015" t="s">
        <v>1959</v>
      </c>
      <c r="L4015" t="s">
        <v>6828</v>
      </c>
      <c r="M4015" t="s">
        <v>3133</v>
      </c>
      <c r="N4015" t="s">
        <v>10</v>
      </c>
      <c r="O4015" t="s">
        <v>54</v>
      </c>
      <c r="P4015" t="s">
        <v>946</v>
      </c>
      <c r="Q4015" t="s">
        <v>2663</v>
      </c>
      <c r="R4015" t="s">
        <v>1958</v>
      </c>
    </row>
    <row r="4016" spans="1:18" x14ac:dyDescent="0.25">
      <c r="A4016" s="28" t="str">
        <f t="shared" si="62"/>
        <v>00392530Lone Oak Elementary School301 Cumberland AvePaducahKY42001</v>
      </c>
      <c r="B4016" s="29" t="s">
        <v>8225</v>
      </c>
      <c r="C4016" t="s">
        <v>3215</v>
      </c>
      <c r="D4016" t="s">
        <v>7471</v>
      </c>
      <c r="E4016" t="s">
        <v>1736</v>
      </c>
      <c r="F4016" t="s">
        <v>2102</v>
      </c>
      <c r="G4016" t="s">
        <v>2089</v>
      </c>
      <c r="H4016" t="s">
        <v>54</v>
      </c>
      <c r="I4016" t="s">
        <v>2090</v>
      </c>
      <c r="J4016" t="s">
        <v>1736</v>
      </c>
      <c r="K4016" t="s">
        <v>2101</v>
      </c>
      <c r="L4016" t="s">
        <v>6828</v>
      </c>
      <c r="M4016" t="s">
        <v>3133</v>
      </c>
      <c r="N4016" t="s">
        <v>10</v>
      </c>
      <c r="O4016" t="s">
        <v>54</v>
      </c>
      <c r="P4016" t="s">
        <v>946</v>
      </c>
      <c r="Q4016" t="s">
        <v>2663</v>
      </c>
      <c r="R4016" t="s">
        <v>2100</v>
      </c>
    </row>
    <row r="4017" spans="1:18" x14ac:dyDescent="0.25">
      <c r="A4017" s="28" t="str">
        <f t="shared" si="62"/>
        <v>00392322Chandlers Elementary School6000 Morgantown RdRussellvilleKY42276</v>
      </c>
      <c r="B4017" s="29" t="s">
        <v>8225</v>
      </c>
      <c r="C4017" t="s">
        <v>3215</v>
      </c>
      <c r="D4017" t="s">
        <v>7472</v>
      </c>
      <c r="E4017" t="s">
        <v>1736</v>
      </c>
      <c r="F4017" t="s">
        <v>1965</v>
      </c>
      <c r="G4017" t="s">
        <v>1966</v>
      </c>
      <c r="H4017" t="s">
        <v>54</v>
      </c>
      <c r="I4017" t="s">
        <v>1967</v>
      </c>
      <c r="J4017" t="s">
        <v>1736</v>
      </c>
      <c r="K4017" t="s">
        <v>1964</v>
      </c>
      <c r="L4017" t="s">
        <v>6828</v>
      </c>
      <c r="M4017" t="s">
        <v>3133</v>
      </c>
      <c r="N4017" t="s">
        <v>10</v>
      </c>
      <c r="O4017" t="s">
        <v>54</v>
      </c>
      <c r="P4017" t="s">
        <v>946</v>
      </c>
      <c r="Q4017" t="s">
        <v>2663</v>
      </c>
      <c r="R4017" t="s">
        <v>1963</v>
      </c>
    </row>
    <row r="4018" spans="1:18" x14ac:dyDescent="0.25">
      <c r="A4018" s="28" t="str">
        <f t="shared" si="62"/>
        <v>00392669McNabb ES2100 Park AvePaducahKY42001</v>
      </c>
      <c r="B4018" s="29" t="s">
        <v>8225</v>
      </c>
      <c r="C4018" t="s">
        <v>3215</v>
      </c>
      <c r="D4018" t="s">
        <v>7473</v>
      </c>
      <c r="E4018" t="s">
        <v>1736</v>
      </c>
      <c r="F4018" t="s">
        <v>2379</v>
      </c>
      <c r="G4018" t="s">
        <v>2089</v>
      </c>
      <c r="H4018" t="s">
        <v>54</v>
      </c>
      <c r="I4018" t="s">
        <v>2090</v>
      </c>
      <c r="J4018" t="s">
        <v>1736</v>
      </c>
      <c r="K4018" t="s">
        <v>4955</v>
      </c>
      <c r="L4018" t="s">
        <v>6828</v>
      </c>
      <c r="M4018" t="s">
        <v>3133</v>
      </c>
      <c r="N4018" t="s">
        <v>10</v>
      </c>
      <c r="O4018" t="s">
        <v>54</v>
      </c>
      <c r="P4018" t="s">
        <v>946</v>
      </c>
      <c r="Q4018" t="s">
        <v>2663</v>
      </c>
      <c r="R4018" t="s">
        <v>2378</v>
      </c>
    </row>
    <row r="4019" spans="1:18" x14ac:dyDescent="0.25">
      <c r="A4019" s="28" t="str">
        <f t="shared" si="62"/>
        <v>00393003Silver Creek ES75 Old Us 25 NBereaKY40403</v>
      </c>
      <c r="B4019" s="29" t="s">
        <v>8225</v>
      </c>
      <c r="C4019" t="s">
        <v>3215</v>
      </c>
      <c r="D4019" t="s">
        <v>7474</v>
      </c>
      <c r="E4019" t="s">
        <v>1736</v>
      </c>
      <c r="F4019" t="s">
        <v>3752</v>
      </c>
      <c r="G4019" t="s">
        <v>207</v>
      </c>
      <c r="H4019" t="s">
        <v>54</v>
      </c>
      <c r="I4019" t="s">
        <v>208</v>
      </c>
      <c r="J4019" t="s">
        <v>1736</v>
      </c>
      <c r="K4019" t="s">
        <v>4685</v>
      </c>
      <c r="L4019" t="s">
        <v>6828</v>
      </c>
      <c r="M4019" t="s">
        <v>3133</v>
      </c>
      <c r="N4019" t="s">
        <v>10</v>
      </c>
      <c r="O4019" t="s">
        <v>54</v>
      </c>
      <c r="P4019" t="s">
        <v>946</v>
      </c>
      <c r="Q4019" t="s">
        <v>2663</v>
      </c>
      <c r="R4019" t="s">
        <v>3753</v>
      </c>
    </row>
    <row r="4020" spans="1:18" x14ac:dyDescent="0.25">
      <c r="A4020" s="28" t="str">
        <f t="shared" si="62"/>
        <v>00393015Waco ES359 Waco Loop RdWacoKY40385</v>
      </c>
      <c r="B4020" s="29" t="s">
        <v>8225</v>
      </c>
      <c r="C4020" t="s">
        <v>3215</v>
      </c>
      <c r="D4020" t="s">
        <v>7475</v>
      </c>
      <c r="E4020" t="s">
        <v>1736</v>
      </c>
      <c r="F4020" t="s">
        <v>2006</v>
      </c>
      <c r="G4020" t="s">
        <v>2007</v>
      </c>
      <c r="H4020" t="s">
        <v>54</v>
      </c>
      <c r="I4020" t="s">
        <v>2008</v>
      </c>
      <c r="J4020" t="s">
        <v>1736</v>
      </c>
      <c r="K4020" t="s">
        <v>4691</v>
      </c>
      <c r="L4020" t="s">
        <v>6828</v>
      </c>
      <c r="M4020" t="s">
        <v>3133</v>
      </c>
      <c r="N4020" t="s">
        <v>10</v>
      </c>
      <c r="O4020" t="s">
        <v>54</v>
      </c>
      <c r="P4020" t="s">
        <v>946</v>
      </c>
      <c r="Q4020" t="s">
        <v>2663</v>
      </c>
      <c r="R4020" t="s">
        <v>2005</v>
      </c>
    </row>
    <row r="4021" spans="1:18" x14ac:dyDescent="0.25">
      <c r="A4021" s="28" t="str">
        <f t="shared" si="62"/>
        <v>00392346Lewisburg Elementary School750 Stacker StLewisburgKY42256</v>
      </c>
      <c r="B4021" s="29" t="s">
        <v>8225</v>
      </c>
      <c r="C4021" t="s">
        <v>3215</v>
      </c>
      <c r="D4021" t="s">
        <v>7476</v>
      </c>
      <c r="E4021" t="s">
        <v>1736</v>
      </c>
      <c r="F4021" t="s">
        <v>1970</v>
      </c>
      <c r="G4021" t="s">
        <v>1971</v>
      </c>
      <c r="H4021" t="s">
        <v>54</v>
      </c>
      <c r="I4021" t="s">
        <v>1972</v>
      </c>
      <c r="J4021" t="s">
        <v>1736</v>
      </c>
      <c r="K4021" t="s">
        <v>1969</v>
      </c>
      <c r="L4021" t="s">
        <v>6828</v>
      </c>
      <c r="M4021" t="s">
        <v>3133</v>
      </c>
      <c r="N4021" t="s">
        <v>10</v>
      </c>
      <c r="O4021" t="s">
        <v>54</v>
      </c>
      <c r="P4021" t="s">
        <v>946</v>
      </c>
      <c r="Q4021" t="s">
        <v>2663</v>
      </c>
      <c r="R4021" t="s">
        <v>1968</v>
      </c>
    </row>
    <row r="4022" spans="1:18" x14ac:dyDescent="0.25">
      <c r="A4022" s="28" t="str">
        <f t="shared" si="62"/>
        <v>00392891Marie Gatton Phillips Elem SchPo Box 288SacramentoKY42372</v>
      </c>
      <c r="B4022" s="29" t="s">
        <v>8225</v>
      </c>
      <c r="C4022" t="s">
        <v>3215</v>
      </c>
      <c r="D4022" t="s">
        <v>7477</v>
      </c>
      <c r="E4022" t="s">
        <v>1736</v>
      </c>
      <c r="F4022" t="s">
        <v>4778</v>
      </c>
      <c r="G4022" t="s">
        <v>2129</v>
      </c>
      <c r="H4022" t="s">
        <v>54</v>
      </c>
      <c r="I4022" t="s">
        <v>2130</v>
      </c>
      <c r="J4022" t="s">
        <v>1736</v>
      </c>
      <c r="K4022" t="s">
        <v>2128</v>
      </c>
      <c r="L4022" t="s">
        <v>6828</v>
      </c>
      <c r="M4022" t="s">
        <v>3133</v>
      </c>
      <c r="N4022" t="s">
        <v>10</v>
      </c>
      <c r="O4022" t="s">
        <v>54</v>
      </c>
      <c r="P4022" t="s">
        <v>946</v>
      </c>
      <c r="Q4022" t="s">
        <v>2663</v>
      </c>
      <c r="R4022" t="s">
        <v>2127</v>
      </c>
    </row>
    <row r="4023" spans="1:18" x14ac:dyDescent="0.25">
      <c r="A4023" s="28" t="str">
        <f t="shared" si="62"/>
        <v>00392360Olmstead Elementary School1170 Olmstead RdOlmsteadKY42265</v>
      </c>
      <c r="B4023" s="29" t="s">
        <v>8225</v>
      </c>
      <c r="C4023" t="s">
        <v>3215</v>
      </c>
      <c r="D4023" t="s">
        <v>7478</v>
      </c>
      <c r="E4023" t="s">
        <v>1736</v>
      </c>
      <c r="F4023" t="s">
        <v>1975</v>
      </c>
      <c r="G4023" t="s">
        <v>1976</v>
      </c>
      <c r="H4023" t="s">
        <v>54</v>
      </c>
      <c r="I4023" t="s">
        <v>1977</v>
      </c>
      <c r="J4023" t="s">
        <v>1736</v>
      </c>
      <c r="K4023" t="s">
        <v>1974</v>
      </c>
      <c r="L4023" t="s">
        <v>6828</v>
      </c>
      <c r="M4023" t="s">
        <v>3133</v>
      </c>
      <c r="N4023" t="s">
        <v>10</v>
      </c>
      <c r="O4023" t="s">
        <v>54</v>
      </c>
      <c r="P4023" t="s">
        <v>946</v>
      </c>
      <c r="Q4023" t="s">
        <v>2663</v>
      </c>
      <c r="R4023" t="s">
        <v>1973</v>
      </c>
    </row>
    <row r="4024" spans="1:18" x14ac:dyDescent="0.25">
      <c r="A4024" s="28" t="str">
        <f t="shared" si="62"/>
        <v>00392956Daniel Boone Elementary School710 N 2nd StRichmondKY40475</v>
      </c>
      <c r="B4024" s="29" t="s">
        <v>8225</v>
      </c>
      <c r="C4024" t="s">
        <v>3215</v>
      </c>
      <c r="D4024" t="s">
        <v>7479</v>
      </c>
      <c r="E4024" t="s">
        <v>1736</v>
      </c>
      <c r="F4024" t="s">
        <v>3413</v>
      </c>
      <c r="G4024" t="s">
        <v>1740</v>
      </c>
      <c r="H4024" t="s">
        <v>54</v>
      </c>
      <c r="I4024" t="s">
        <v>1741</v>
      </c>
      <c r="J4024" t="s">
        <v>1736</v>
      </c>
      <c r="K4024" t="s">
        <v>3412</v>
      </c>
      <c r="L4024" t="s">
        <v>6828</v>
      </c>
      <c r="M4024" t="s">
        <v>3133</v>
      </c>
      <c r="N4024" t="s">
        <v>10</v>
      </c>
      <c r="O4024" t="s">
        <v>54</v>
      </c>
      <c r="P4024" t="s">
        <v>946</v>
      </c>
      <c r="Q4024" t="s">
        <v>2663</v>
      </c>
      <c r="R4024" t="s">
        <v>3414</v>
      </c>
    </row>
    <row r="4025" spans="1:18" x14ac:dyDescent="0.25">
      <c r="A4025" s="28" t="str">
        <f t="shared" si="62"/>
        <v>00395635Shopville ES10 Shopville RdSomersetKY42503</v>
      </c>
      <c r="B4025" s="29" t="s">
        <v>8225</v>
      </c>
      <c r="C4025" t="s">
        <v>3215</v>
      </c>
      <c r="D4025" t="s">
        <v>7480</v>
      </c>
      <c r="E4025" t="s">
        <v>1736</v>
      </c>
      <c r="F4025" t="s">
        <v>2529</v>
      </c>
      <c r="G4025" t="s">
        <v>2520</v>
      </c>
      <c r="H4025" t="s">
        <v>54</v>
      </c>
      <c r="I4025" t="s">
        <v>2521</v>
      </c>
      <c r="J4025" t="s">
        <v>1736</v>
      </c>
      <c r="K4025" t="s">
        <v>5027</v>
      </c>
      <c r="L4025" t="s">
        <v>6828</v>
      </c>
      <c r="M4025" t="s">
        <v>3133</v>
      </c>
      <c r="N4025" t="s">
        <v>10</v>
      </c>
      <c r="O4025" t="s">
        <v>54</v>
      </c>
      <c r="P4025" t="s">
        <v>946</v>
      </c>
      <c r="Q4025" t="s">
        <v>2663</v>
      </c>
      <c r="R4025" t="s">
        <v>2528</v>
      </c>
    </row>
    <row r="4026" spans="1:18" x14ac:dyDescent="0.25">
      <c r="A4026" s="28" t="str">
        <f t="shared" si="62"/>
        <v>00392918Berea Cmty ES2 Pirate PkwyBereaKY40403</v>
      </c>
      <c r="B4026" s="29" t="s">
        <v>8225</v>
      </c>
      <c r="C4026" t="s">
        <v>3215</v>
      </c>
      <c r="D4026" t="s">
        <v>7481</v>
      </c>
      <c r="E4026" t="s">
        <v>1736</v>
      </c>
      <c r="F4026" t="s">
        <v>206</v>
      </c>
      <c r="G4026" t="s">
        <v>207</v>
      </c>
      <c r="H4026" t="s">
        <v>54</v>
      </c>
      <c r="I4026" t="s">
        <v>208</v>
      </c>
      <c r="J4026" t="s">
        <v>1736</v>
      </c>
      <c r="K4026" t="s">
        <v>4112</v>
      </c>
      <c r="L4026" t="s">
        <v>6828</v>
      </c>
      <c r="M4026" t="s">
        <v>3133</v>
      </c>
      <c r="N4026" t="s">
        <v>10</v>
      </c>
      <c r="O4026" t="s">
        <v>54</v>
      </c>
      <c r="P4026" t="s">
        <v>946</v>
      </c>
      <c r="Q4026" t="s">
        <v>2663</v>
      </c>
      <c r="R4026" t="s">
        <v>205</v>
      </c>
    </row>
    <row r="4027" spans="1:18" x14ac:dyDescent="0.25">
      <c r="A4027" s="28" t="str">
        <f t="shared" si="62"/>
        <v>00397621Huntertown Elementary School120 Woodburn Hall DrVersaillesKY40383</v>
      </c>
      <c r="B4027" s="29" t="s">
        <v>8225</v>
      </c>
      <c r="C4027" t="s">
        <v>3215</v>
      </c>
      <c r="D4027" t="s">
        <v>7482</v>
      </c>
      <c r="E4027" t="s">
        <v>1736</v>
      </c>
      <c r="F4027" t="s">
        <v>2879</v>
      </c>
      <c r="G4027" t="s">
        <v>2880</v>
      </c>
      <c r="H4027" t="s">
        <v>54</v>
      </c>
      <c r="I4027" t="s">
        <v>2881</v>
      </c>
      <c r="J4027" t="s">
        <v>1736</v>
      </c>
      <c r="K4027" t="s">
        <v>2878</v>
      </c>
      <c r="L4027" t="s">
        <v>6828</v>
      </c>
      <c r="M4027" t="s">
        <v>3133</v>
      </c>
      <c r="N4027" t="s">
        <v>10</v>
      </c>
      <c r="O4027" t="s">
        <v>54</v>
      </c>
      <c r="P4027" t="s">
        <v>946</v>
      </c>
      <c r="Q4027" t="s">
        <v>2663</v>
      </c>
      <c r="R4027" t="s">
        <v>2877</v>
      </c>
    </row>
    <row r="4028" spans="1:18" x14ac:dyDescent="0.25">
      <c r="A4028" s="28" t="str">
        <f t="shared" ref="A4028:A4091" si="63">R4028&amp;K4028&amp;F4028&amp;G4028&amp;H4028&amp;I4028</f>
        <v>00392970Kirksville Elementary School2399 Lancaster RdRichmondKY40475</v>
      </c>
      <c r="B4028" s="29" t="s">
        <v>8225</v>
      </c>
      <c r="C4028" t="s">
        <v>3215</v>
      </c>
      <c r="D4028" t="s">
        <v>7483</v>
      </c>
      <c r="E4028" t="s">
        <v>1736</v>
      </c>
      <c r="F4028" t="s">
        <v>1999</v>
      </c>
      <c r="G4028" t="s">
        <v>1740</v>
      </c>
      <c r="H4028" t="s">
        <v>54</v>
      </c>
      <c r="I4028" t="s">
        <v>1741</v>
      </c>
      <c r="J4028" t="s">
        <v>1736</v>
      </c>
      <c r="K4028" t="s">
        <v>1998</v>
      </c>
      <c r="L4028" t="s">
        <v>6828</v>
      </c>
      <c r="M4028" t="s">
        <v>3133</v>
      </c>
      <c r="N4028" t="s">
        <v>10</v>
      </c>
      <c r="O4028" t="s">
        <v>54</v>
      </c>
      <c r="P4028" t="s">
        <v>946</v>
      </c>
      <c r="Q4028" t="s">
        <v>2663</v>
      </c>
      <c r="R4028" t="s">
        <v>1997</v>
      </c>
    </row>
    <row r="4029" spans="1:18" x14ac:dyDescent="0.25">
      <c r="A4029" s="28" t="str">
        <f t="shared" si="63"/>
        <v>00393326Central Elementary School115 Jim Goheen DrBentonKY42025</v>
      </c>
      <c r="B4029" s="29" t="s">
        <v>8225</v>
      </c>
      <c r="C4029" t="s">
        <v>3215</v>
      </c>
      <c r="D4029" t="s">
        <v>7484</v>
      </c>
      <c r="E4029" t="s">
        <v>1736</v>
      </c>
      <c r="F4029" t="s">
        <v>2051</v>
      </c>
      <c r="G4029" t="s">
        <v>2044</v>
      </c>
      <c r="H4029" t="s">
        <v>54</v>
      </c>
      <c r="I4029" t="s">
        <v>2045</v>
      </c>
      <c r="J4029" t="s">
        <v>1736</v>
      </c>
      <c r="K4029" t="s">
        <v>1056</v>
      </c>
      <c r="L4029" t="s">
        <v>6828</v>
      </c>
      <c r="M4029" t="s">
        <v>3133</v>
      </c>
      <c r="N4029" t="s">
        <v>10</v>
      </c>
      <c r="O4029" t="s">
        <v>54</v>
      </c>
      <c r="P4029" t="s">
        <v>946</v>
      </c>
      <c r="Q4029" t="s">
        <v>2663</v>
      </c>
      <c r="R4029" t="s">
        <v>2050</v>
      </c>
    </row>
    <row r="4030" spans="1:18" x14ac:dyDescent="0.25">
      <c r="A4030" s="28" t="str">
        <f t="shared" si="63"/>
        <v>00393194Glasscock Elementary School773 E Main StLebanonKY40033</v>
      </c>
      <c r="B4030" s="29" t="s">
        <v>8225</v>
      </c>
      <c r="C4030" t="s">
        <v>3215</v>
      </c>
      <c r="D4030" t="s">
        <v>7485</v>
      </c>
      <c r="E4030" t="s">
        <v>1736</v>
      </c>
      <c r="F4030" t="s">
        <v>2031</v>
      </c>
      <c r="G4030" t="s">
        <v>2027</v>
      </c>
      <c r="H4030" t="s">
        <v>54</v>
      </c>
      <c r="I4030" t="s">
        <v>2028</v>
      </c>
      <c r="J4030" t="s">
        <v>1736</v>
      </c>
      <c r="K4030" t="s">
        <v>2030</v>
      </c>
      <c r="L4030" t="s">
        <v>6828</v>
      </c>
      <c r="M4030" t="s">
        <v>3133</v>
      </c>
      <c r="N4030" t="s">
        <v>10</v>
      </c>
      <c r="O4030" t="s">
        <v>54</v>
      </c>
      <c r="P4030" t="s">
        <v>946</v>
      </c>
      <c r="Q4030" t="s">
        <v>2663</v>
      </c>
      <c r="R4030" t="s">
        <v>2029</v>
      </c>
    </row>
    <row r="4031" spans="1:18" x14ac:dyDescent="0.25">
      <c r="A4031" s="28" t="str">
        <f t="shared" si="63"/>
        <v>00393637Ekron Elementary School2500 Haysville RdEkronKY40117</v>
      </c>
      <c r="B4031" s="29" t="s">
        <v>8225</v>
      </c>
      <c r="C4031" t="s">
        <v>3215</v>
      </c>
      <c r="D4031" t="s">
        <v>7486</v>
      </c>
      <c r="E4031" t="s">
        <v>1736</v>
      </c>
      <c r="F4031" t="s">
        <v>2140</v>
      </c>
      <c r="G4031" t="s">
        <v>2141</v>
      </c>
      <c r="H4031" t="s">
        <v>54</v>
      </c>
      <c r="I4031" t="s">
        <v>2142</v>
      </c>
      <c r="J4031" t="s">
        <v>1736</v>
      </c>
      <c r="K4031" t="s">
        <v>2139</v>
      </c>
      <c r="L4031" t="s">
        <v>6828</v>
      </c>
      <c r="M4031" t="s">
        <v>3133</v>
      </c>
      <c r="N4031" t="s">
        <v>10</v>
      </c>
      <c r="O4031" t="s">
        <v>54</v>
      </c>
      <c r="P4031" t="s">
        <v>946</v>
      </c>
      <c r="Q4031" t="s">
        <v>2663</v>
      </c>
      <c r="R4031" t="s">
        <v>2138</v>
      </c>
    </row>
    <row r="4032" spans="1:18" x14ac:dyDescent="0.25">
      <c r="A4032" s="28" t="str">
        <f t="shared" si="63"/>
        <v>00392982Kit Carson Elementary School450 Tates Creek RdRichmondKY40475</v>
      </c>
      <c r="B4032" s="29" t="s">
        <v>8225</v>
      </c>
      <c r="C4032" t="s">
        <v>3215</v>
      </c>
      <c r="D4032" t="s">
        <v>7487</v>
      </c>
      <c r="E4032" t="s">
        <v>1736</v>
      </c>
      <c r="F4032" t="s">
        <v>3561</v>
      </c>
      <c r="G4032" t="s">
        <v>1740</v>
      </c>
      <c r="H4032" t="s">
        <v>54</v>
      </c>
      <c r="I4032" t="s">
        <v>1741</v>
      </c>
      <c r="J4032" t="s">
        <v>1736</v>
      </c>
      <c r="K4032" t="s">
        <v>3560</v>
      </c>
      <c r="L4032" t="s">
        <v>6828</v>
      </c>
      <c r="M4032" t="s">
        <v>3133</v>
      </c>
      <c r="N4032" t="s">
        <v>10</v>
      </c>
      <c r="O4032" t="s">
        <v>54</v>
      </c>
      <c r="P4032" t="s">
        <v>946</v>
      </c>
      <c r="Q4032" t="s">
        <v>2663</v>
      </c>
      <c r="R4032" t="s">
        <v>3562</v>
      </c>
    </row>
    <row r="4033" spans="1:18" x14ac:dyDescent="0.25">
      <c r="A4033" s="28" t="str">
        <f t="shared" si="63"/>
        <v>00393376South Marshall Elementary Sch155 Sid Darnall RdBentonKY42025</v>
      </c>
      <c r="B4033" s="29" t="s">
        <v>8225</v>
      </c>
      <c r="C4033" t="s">
        <v>3215</v>
      </c>
      <c r="D4033" t="s">
        <v>7488</v>
      </c>
      <c r="E4033" t="s">
        <v>1736</v>
      </c>
      <c r="F4033" t="s">
        <v>2059</v>
      </c>
      <c r="G4033" t="s">
        <v>2044</v>
      </c>
      <c r="H4033" t="s">
        <v>54</v>
      </c>
      <c r="I4033" t="s">
        <v>2045</v>
      </c>
      <c r="J4033" t="s">
        <v>1736</v>
      </c>
      <c r="K4033" t="s">
        <v>2058</v>
      </c>
      <c r="L4033" t="s">
        <v>6828</v>
      </c>
      <c r="M4033" t="s">
        <v>3133</v>
      </c>
      <c r="N4033" t="s">
        <v>10</v>
      </c>
      <c r="O4033" t="s">
        <v>54</v>
      </c>
      <c r="P4033" t="s">
        <v>946</v>
      </c>
      <c r="Q4033" t="s">
        <v>2663</v>
      </c>
      <c r="R4033" t="s">
        <v>2057</v>
      </c>
    </row>
    <row r="4034" spans="1:18" x14ac:dyDescent="0.25">
      <c r="A4034" s="28" t="str">
        <f t="shared" si="63"/>
        <v>00393376South Marshall Elementary Sch155 Sid Darnall RdBentonKY42025</v>
      </c>
      <c r="B4034" s="29" t="s">
        <v>8225</v>
      </c>
      <c r="C4034" t="s">
        <v>3215</v>
      </c>
      <c r="D4034" t="s">
        <v>7489</v>
      </c>
      <c r="E4034" t="s">
        <v>1736</v>
      </c>
      <c r="F4034" t="s">
        <v>2059</v>
      </c>
      <c r="G4034" t="s">
        <v>2044</v>
      </c>
      <c r="H4034" t="s">
        <v>54</v>
      </c>
      <c r="I4034" t="s">
        <v>2045</v>
      </c>
      <c r="J4034" t="s">
        <v>1736</v>
      </c>
      <c r="K4034" t="s">
        <v>2058</v>
      </c>
      <c r="L4034" t="s">
        <v>6828</v>
      </c>
      <c r="M4034" t="s">
        <v>3133</v>
      </c>
      <c r="N4034" t="s">
        <v>10</v>
      </c>
      <c r="O4034" t="s">
        <v>54</v>
      </c>
      <c r="P4034" t="s">
        <v>946</v>
      </c>
      <c r="Q4034" t="s">
        <v>2663</v>
      </c>
      <c r="R4034" t="s">
        <v>2057</v>
      </c>
    </row>
    <row r="4035" spans="1:18" x14ac:dyDescent="0.25">
      <c r="A4035" s="28" t="str">
        <f t="shared" si="63"/>
        <v>00393027White Hall ES2166 Lexington RdRichmondKY40475</v>
      </c>
      <c r="B4035" s="29" t="s">
        <v>8225</v>
      </c>
      <c r="C4035" t="s">
        <v>3215</v>
      </c>
      <c r="D4035" t="s">
        <v>7490</v>
      </c>
      <c r="E4035" t="s">
        <v>1736</v>
      </c>
      <c r="F4035" t="s">
        <v>3843</v>
      </c>
      <c r="G4035" t="s">
        <v>1740</v>
      </c>
      <c r="H4035" t="s">
        <v>54</v>
      </c>
      <c r="I4035" t="s">
        <v>1741</v>
      </c>
      <c r="J4035" t="s">
        <v>1736</v>
      </c>
      <c r="K4035" t="s">
        <v>4686</v>
      </c>
      <c r="L4035" t="s">
        <v>6828</v>
      </c>
      <c r="M4035" t="s">
        <v>3133</v>
      </c>
      <c r="N4035" t="s">
        <v>10</v>
      </c>
      <c r="O4035" t="s">
        <v>54</v>
      </c>
      <c r="P4035" t="s">
        <v>946</v>
      </c>
      <c r="Q4035" t="s">
        <v>2663</v>
      </c>
      <c r="R4035" t="s">
        <v>3844</v>
      </c>
    </row>
    <row r="4036" spans="1:18" x14ac:dyDescent="0.25">
      <c r="A4036" s="28" t="str">
        <f t="shared" si="63"/>
        <v>00393314Calvert City Elementary SchoolPo Box 215Calvert CityKY42029</v>
      </c>
      <c r="B4036" s="29" t="s">
        <v>8225</v>
      </c>
      <c r="C4036" t="s">
        <v>3215</v>
      </c>
      <c r="D4036" t="s">
        <v>7491</v>
      </c>
      <c r="E4036" t="s">
        <v>1736</v>
      </c>
      <c r="F4036" t="s">
        <v>4714</v>
      </c>
      <c r="G4036" t="s">
        <v>2048</v>
      </c>
      <c r="H4036" t="s">
        <v>54</v>
      </c>
      <c r="I4036" t="s">
        <v>2049</v>
      </c>
      <c r="J4036" t="s">
        <v>1736</v>
      </c>
      <c r="K4036" t="s">
        <v>2047</v>
      </c>
      <c r="L4036" t="s">
        <v>6828</v>
      </c>
      <c r="M4036" t="s">
        <v>3133</v>
      </c>
      <c r="N4036" t="s">
        <v>10</v>
      </c>
      <c r="O4036" t="s">
        <v>54</v>
      </c>
      <c r="P4036" t="s">
        <v>946</v>
      </c>
      <c r="Q4036" t="s">
        <v>2663</v>
      </c>
      <c r="R4036" t="s">
        <v>2046</v>
      </c>
    </row>
    <row r="4037" spans="1:18" x14ac:dyDescent="0.25">
      <c r="A4037" s="28" t="str">
        <f t="shared" si="63"/>
        <v>00393041Madison Kindergarten Academy300 Bond StRichmondKY40475</v>
      </c>
      <c r="B4037" s="29" t="s">
        <v>8225</v>
      </c>
      <c r="C4037" t="s">
        <v>3215</v>
      </c>
      <c r="D4037" t="s">
        <v>7492</v>
      </c>
      <c r="E4037" t="s">
        <v>1736</v>
      </c>
      <c r="F4037" t="s">
        <v>2002</v>
      </c>
      <c r="G4037" t="s">
        <v>1740</v>
      </c>
      <c r="H4037" t="s">
        <v>54</v>
      </c>
      <c r="I4037" t="s">
        <v>1741</v>
      </c>
      <c r="J4037" t="s">
        <v>1736</v>
      </c>
      <c r="K4037" t="s">
        <v>2001</v>
      </c>
      <c r="L4037" t="s">
        <v>6828</v>
      </c>
      <c r="M4037" t="s">
        <v>3133</v>
      </c>
      <c r="N4037" t="s">
        <v>10</v>
      </c>
      <c r="O4037" t="s">
        <v>54</v>
      </c>
      <c r="P4037" t="s">
        <v>946</v>
      </c>
      <c r="Q4037" t="s">
        <v>2663</v>
      </c>
      <c r="R4037" t="s">
        <v>2000</v>
      </c>
    </row>
    <row r="4038" spans="1:18" x14ac:dyDescent="0.25">
      <c r="A4038" s="28" t="str">
        <f t="shared" si="63"/>
        <v>00393041Madison Kindergarten Academy300 Bond StRichmondKY40475</v>
      </c>
      <c r="B4038" s="29" t="s">
        <v>8225</v>
      </c>
      <c r="C4038" t="s">
        <v>3215</v>
      </c>
      <c r="D4038" t="s">
        <v>7493</v>
      </c>
      <c r="E4038" t="s">
        <v>1736</v>
      </c>
      <c r="F4038" t="s">
        <v>2002</v>
      </c>
      <c r="G4038" t="s">
        <v>1740</v>
      </c>
      <c r="H4038" t="s">
        <v>54</v>
      </c>
      <c r="I4038" t="s">
        <v>1741</v>
      </c>
      <c r="J4038" t="s">
        <v>1736</v>
      </c>
      <c r="K4038" t="s">
        <v>2001</v>
      </c>
      <c r="L4038" t="s">
        <v>6828</v>
      </c>
      <c r="M4038" t="s">
        <v>3133</v>
      </c>
      <c r="N4038" t="s">
        <v>10</v>
      </c>
      <c r="O4038" t="s">
        <v>54</v>
      </c>
      <c r="P4038" t="s">
        <v>946</v>
      </c>
      <c r="Q4038" t="s">
        <v>2663</v>
      </c>
      <c r="R4038" t="s">
        <v>2000</v>
      </c>
    </row>
    <row r="4039" spans="1:18" x14ac:dyDescent="0.25">
      <c r="A4039" s="28" t="str">
        <f t="shared" si="63"/>
        <v>00393651Brandenburg Primary School750 Broadway StBrandenburgKY40108</v>
      </c>
      <c r="B4039" s="29" t="s">
        <v>8225</v>
      </c>
      <c r="C4039" t="s">
        <v>3215</v>
      </c>
      <c r="D4039" t="s">
        <v>7494</v>
      </c>
      <c r="E4039" t="s">
        <v>1736</v>
      </c>
      <c r="F4039" t="s">
        <v>2135</v>
      </c>
      <c r="G4039" t="s">
        <v>2136</v>
      </c>
      <c r="H4039" t="s">
        <v>54</v>
      </c>
      <c r="I4039" t="s">
        <v>2137</v>
      </c>
      <c r="J4039" t="s">
        <v>1736</v>
      </c>
      <c r="K4039" t="s">
        <v>2134</v>
      </c>
      <c r="L4039" t="s">
        <v>6828</v>
      </c>
      <c r="M4039" t="s">
        <v>3133</v>
      </c>
      <c r="N4039" t="s">
        <v>10</v>
      </c>
      <c r="O4039" t="s">
        <v>54</v>
      </c>
      <c r="P4039" t="s">
        <v>946</v>
      </c>
      <c r="Q4039" t="s">
        <v>2663</v>
      </c>
      <c r="R4039" t="s">
        <v>2133</v>
      </c>
    </row>
    <row r="4040" spans="1:18" x14ac:dyDescent="0.25">
      <c r="A4040" s="28" t="str">
        <f t="shared" si="63"/>
        <v>00393974Mapleton Elementary School809 Indian Mound DrMt SterlingKY40353</v>
      </c>
      <c r="B4040" s="29" t="s">
        <v>8225</v>
      </c>
      <c r="C4040" t="s">
        <v>3215</v>
      </c>
      <c r="D4040" t="s">
        <v>7495</v>
      </c>
      <c r="E4040" t="s">
        <v>1736</v>
      </c>
      <c r="F4040" t="s">
        <v>2203</v>
      </c>
      <c r="G4040" t="s">
        <v>2199</v>
      </c>
      <c r="H4040" t="s">
        <v>54</v>
      </c>
      <c r="I4040" t="s">
        <v>2200</v>
      </c>
      <c r="J4040" t="s">
        <v>1736</v>
      </c>
      <c r="K4040" t="s">
        <v>2202</v>
      </c>
      <c r="L4040" t="s">
        <v>6828</v>
      </c>
      <c r="M4040" t="s">
        <v>3133</v>
      </c>
      <c r="N4040" t="s">
        <v>10</v>
      </c>
      <c r="O4040" t="s">
        <v>54</v>
      </c>
      <c r="P4040" t="s">
        <v>946</v>
      </c>
      <c r="Q4040" t="s">
        <v>2663</v>
      </c>
      <c r="R4040" t="s">
        <v>2201</v>
      </c>
    </row>
    <row r="4041" spans="1:18" x14ac:dyDescent="0.25">
      <c r="A4041" s="28" t="str">
        <f t="shared" si="63"/>
        <v>00393285Benton Elementary School208 W 11th StBentonKY42025</v>
      </c>
      <c r="B4041" s="29" t="s">
        <v>8225</v>
      </c>
      <c r="C4041" t="s">
        <v>3215</v>
      </c>
      <c r="D4041" t="s">
        <v>7496</v>
      </c>
      <c r="E4041" t="s">
        <v>1736</v>
      </c>
      <c r="F4041" t="s">
        <v>2043</v>
      </c>
      <c r="G4041" t="s">
        <v>2044</v>
      </c>
      <c r="H4041" t="s">
        <v>54</v>
      </c>
      <c r="I4041" t="s">
        <v>2045</v>
      </c>
      <c r="J4041" t="s">
        <v>1736</v>
      </c>
      <c r="K4041" t="s">
        <v>2042</v>
      </c>
      <c r="L4041" t="s">
        <v>6828</v>
      </c>
      <c r="M4041" t="s">
        <v>3133</v>
      </c>
      <c r="N4041" t="s">
        <v>10</v>
      </c>
      <c r="O4041" t="s">
        <v>54</v>
      </c>
      <c r="P4041" t="s">
        <v>946</v>
      </c>
      <c r="Q4041" t="s">
        <v>2663</v>
      </c>
      <c r="R4041" t="s">
        <v>2041</v>
      </c>
    </row>
    <row r="4042" spans="1:18" x14ac:dyDescent="0.25">
      <c r="A4042" s="28" t="str">
        <f t="shared" si="63"/>
        <v>00395594Nancy Elementary School240 Highway 196NancyKY42544</v>
      </c>
      <c r="B4042" s="29" t="s">
        <v>8225</v>
      </c>
      <c r="C4042" t="s">
        <v>3215</v>
      </c>
      <c r="D4042" t="s">
        <v>7497</v>
      </c>
      <c r="E4042" t="s">
        <v>1736</v>
      </c>
      <c r="F4042" t="s">
        <v>2515</v>
      </c>
      <c r="G4042" t="s">
        <v>2516</v>
      </c>
      <c r="H4042" t="s">
        <v>54</v>
      </c>
      <c r="I4042" t="s">
        <v>2517</v>
      </c>
      <c r="J4042" t="s">
        <v>1736</v>
      </c>
      <c r="K4042" t="s">
        <v>2514</v>
      </c>
      <c r="L4042" t="s">
        <v>6828</v>
      </c>
      <c r="M4042" t="s">
        <v>3133</v>
      </c>
      <c r="N4042" t="s">
        <v>10</v>
      </c>
      <c r="O4042" t="s">
        <v>54</v>
      </c>
      <c r="P4042" t="s">
        <v>946</v>
      </c>
      <c r="Q4042" t="s">
        <v>2663</v>
      </c>
      <c r="R4042" t="s">
        <v>2513</v>
      </c>
    </row>
    <row r="4043" spans="1:18" x14ac:dyDescent="0.25">
      <c r="A4043" s="28" t="str">
        <f t="shared" si="63"/>
        <v>00394605Southern Elementary School3836 S Us Highway 231Beaver DamKY42320</v>
      </c>
      <c r="B4043" s="29" t="s">
        <v>8225</v>
      </c>
      <c r="C4043" t="s">
        <v>3215</v>
      </c>
      <c r="D4043" t="s">
        <v>7498</v>
      </c>
      <c r="E4043" t="s">
        <v>1736</v>
      </c>
      <c r="F4043" t="s">
        <v>2311</v>
      </c>
      <c r="G4043" t="s">
        <v>2298</v>
      </c>
      <c r="H4043" t="s">
        <v>54</v>
      </c>
      <c r="I4043" t="s">
        <v>2299</v>
      </c>
      <c r="J4043" t="s">
        <v>1736</v>
      </c>
      <c r="K4043" t="s">
        <v>864</v>
      </c>
      <c r="L4043" t="s">
        <v>6828</v>
      </c>
      <c r="M4043" t="s">
        <v>3133</v>
      </c>
      <c r="N4043" t="s">
        <v>10</v>
      </c>
      <c r="O4043" t="s">
        <v>54</v>
      </c>
      <c r="P4043" t="s">
        <v>946</v>
      </c>
      <c r="Q4043" t="s">
        <v>2663</v>
      </c>
      <c r="R4043" t="s">
        <v>2310</v>
      </c>
    </row>
    <row r="4044" spans="1:18" x14ac:dyDescent="0.25">
      <c r="A4044" s="28" t="str">
        <f t="shared" si="63"/>
        <v>00393364Sharpe ES8400 Us Highway 68 WBentonKY42025</v>
      </c>
      <c r="B4044" s="29" t="s">
        <v>8225</v>
      </c>
      <c r="C4044" t="s">
        <v>3215</v>
      </c>
      <c r="D4044" t="s">
        <v>7499</v>
      </c>
      <c r="E4044" t="s">
        <v>1736</v>
      </c>
      <c r="F4044" t="s">
        <v>2056</v>
      </c>
      <c r="G4044" t="s">
        <v>2044</v>
      </c>
      <c r="H4044" t="s">
        <v>54</v>
      </c>
      <c r="I4044" t="s">
        <v>2045</v>
      </c>
      <c r="J4044" t="s">
        <v>1736</v>
      </c>
      <c r="K4044" t="s">
        <v>4715</v>
      </c>
      <c r="L4044" t="s">
        <v>6828</v>
      </c>
      <c r="M4044" t="s">
        <v>3133</v>
      </c>
      <c r="N4044" t="s">
        <v>10</v>
      </c>
      <c r="O4044" t="s">
        <v>54</v>
      </c>
      <c r="P4044" t="s">
        <v>946</v>
      </c>
      <c r="Q4044" t="s">
        <v>2663</v>
      </c>
      <c r="R4044" t="s">
        <v>2055</v>
      </c>
    </row>
    <row r="4045" spans="1:18" x14ac:dyDescent="0.25">
      <c r="A4045" s="28" t="str">
        <f t="shared" si="63"/>
        <v>00394772Northern Elementary School925 Highway 177 EButlerKY41006</v>
      </c>
      <c r="B4045" s="29" t="s">
        <v>8225</v>
      </c>
      <c r="C4045" t="s">
        <v>3215</v>
      </c>
      <c r="D4045" t="s">
        <v>7500</v>
      </c>
      <c r="E4045" t="s">
        <v>1736</v>
      </c>
      <c r="F4045" t="s">
        <v>2394</v>
      </c>
      <c r="G4045" t="s">
        <v>2395</v>
      </c>
      <c r="H4045" t="s">
        <v>54</v>
      </c>
      <c r="I4045" t="s">
        <v>2396</v>
      </c>
      <c r="J4045" t="s">
        <v>1736</v>
      </c>
      <c r="K4045" t="s">
        <v>851</v>
      </c>
      <c r="L4045" t="s">
        <v>6828</v>
      </c>
      <c r="M4045" t="s">
        <v>3133</v>
      </c>
      <c r="N4045" t="s">
        <v>10</v>
      </c>
      <c r="O4045" t="s">
        <v>54</v>
      </c>
      <c r="P4045" t="s">
        <v>946</v>
      </c>
      <c r="Q4045" t="s">
        <v>2663</v>
      </c>
      <c r="R4045" t="s">
        <v>2393</v>
      </c>
    </row>
    <row r="4046" spans="1:18" x14ac:dyDescent="0.25">
      <c r="A4046" s="28" t="str">
        <f t="shared" si="63"/>
        <v>00393493Charles Straub Elem School387 Chenault DrMaysvilleKY41056</v>
      </c>
      <c r="B4046" s="29" t="s">
        <v>8225</v>
      </c>
      <c r="C4046" t="s">
        <v>3215</v>
      </c>
      <c r="D4046" t="s">
        <v>7501</v>
      </c>
      <c r="E4046" t="s">
        <v>1736</v>
      </c>
      <c r="F4046" t="s">
        <v>2077</v>
      </c>
      <c r="G4046" t="s">
        <v>2078</v>
      </c>
      <c r="H4046" t="s">
        <v>54</v>
      </c>
      <c r="I4046" t="s">
        <v>2079</v>
      </c>
      <c r="J4046" t="s">
        <v>1736</v>
      </c>
      <c r="K4046" t="s">
        <v>2076</v>
      </c>
      <c r="L4046" t="s">
        <v>6828</v>
      </c>
      <c r="M4046" t="s">
        <v>3133</v>
      </c>
      <c r="N4046" t="s">
        <v>10</v>
      </c>
      <c r="O4046" t="s">
        <v>54</v>
      </c>
      <c r="P4046" t="s">
        <v>946</v>
      </c>
      <c r="Q4046" t="s">
        <v>2663</v>
      </c>
      <c r="R4046" t="s">
        <v>2075</v>
      </c>
    </row>
    <row r="4047" spans="1:18" x14ac:dyDescent="0.25">
      <c r="A4047" s="28" t="str">
        <f t="shared" si="63"/>
        <v>00393493Charles Straub Elem School387 Chenault DrMaysvilleKY41056</v>
      </c>
      <c r="B4047" s="29" t="s">
        <v>8225</v>
      </c>
      <c r="C4047" t="s">
        <v>3215</v>
      </c>
      <c r="D4047" t="s">
        <v>7502</v>
      </c>
      <c r="E4047" t="s">
        <v>1736</v>
      </c>
      <c r="F4047" t="s">
        <v>2077</v>
      </c>
      <c r="G4047" t="s">
        <v>2078</v>
      </c>
      <c r="H4047" t="s">
        <v>54</v>
      </c>
      <c r="I4047" t="s">
        <v>2079</v>
      </c>
      <c r="J4047" t="s">
        <v>1736</v>
      </c>
      <c r="K4047" t="s">
        <v>2076</v>
      </c>
      <c r="L4047" t="s">
        <v>6828</v>
      </c>
      <c r="M4047" t="s">
        <v>3133</v>
      </c>
      <c r="N4047" t="s">
        <v>10</v>
      </c>
      <c r="O4047" t="s">
        <v>54</v>
      </c>
      <c r="P4047" t="s">
        <v>946</v>
      </c>
      <c r="Q4047" t="s">
        <v>2663</v>
      </c>
      <c r="R4047" t="s">
        <v>2075</v>
      </c>
    </row>
    <row r="4048" spans="1:18" x14ac:dyDescent="0.25">
      <c r="A4048" s="28" t="str">
        <f t="shared" si="63"/>
        <v>00393182Calvary Elementary School3345 Highway 208LebanonKY40033</v>
      </c>
      <c r="B4048" s="29" t="s">
        <v>8225</v>
      </c>
      <c r="C4048" t="s">
        <v>3215</v>
      </c>
      <c r="D4048" t="s">
        <v>7503</v>
      </c>
      <c r="E4048" t="s">
        <v>1736</v>
      </c>
      <c r="F4048" t="s">
        <v>2026</v>
      </c>
      <c r="G4048" t="s">
        <v>2027</v>
      </c>
      <c r="H4048" t="s">
        <v>54</v>
      </c>
      <c r="I4048" t="s">
        <v>2028</v>
      </c>
      <c r="J4048" t="s">
        <v>1736</v>
      </c>
      <c r="K4048" t="s">
        <v>2025</v>
      </c>
      <c r="L4048" t="s">
        <v>6828</v>
      </c>
      <c r="M4048" t="s">
        <v>3133</v>
      </c>
      <c r="N4048" t="s">
        <v>10</v>
      </c>
      <c r="O4048" t="s">
        <v>54</v>
      </c>
      <c r="P4048" t="s">
        <v>946</v>
      </c>
      <c r="Q4048" t="s">
        <v>2663</v>
      </c>
      <c r="R4048" t="s">
        <v>2024</v>
      </c>
    </row>
    <row r="4049" spans="1:18" x14ac:dyDescent="0.25">
      <c r="A4049" s="28" t="str">
        <f t="shared" si="63"/>
        <v>00395312Millard ES8015 Millard HwyPikevilleKY41501</v>
      </c>
      <c r="B4049" s="29" t="s">
        <v>8225</v>
      </c>
      <c r="C4049" t="s">
        <v>3215</v>
      </c>
      <c r="D4049" t="s">
        <v>7504</v>
      </c>
      <c r="E4049" t="s">
        <v>1736</v>
      </c>
      <c r="F4049" t="s">
        <v>2463</v>
      </c>
      <c r="G4049" t="s">
        <v>2455</v>
      </c>
      <c r="H4049" t="s">
        <v>54</v>
      </c>
      <c r="I4049" t="s">
        <v>2456</v>
      </c>
      <c r="J4049" t="s">
        <v>1736</v>
      </c>
      <c r="K4049" t="s">
        <v>4981</v>
      </c>
      <c r="L4049" t="s">
        <v>6828</v>
      </c>
      <c r="M4049" t="s">
        <v>3133</v>
      </c>
      <c r="N4049" t="s">
        <v>10</v>
      </c>
      <c r="O4049" t="s">
        <v>54</v>
      </c>
      <c r="P4049" t="s">
        <v>946</v>
      </c>
      <c r="Q4049" t="s">
        <v>2663</v>
      </c>
      <c r="R4049" t="s">
        <v>2462</v>
      </c>
    </row>
    <row r="4050" spans="1:18" x14ac:dyDescent="0.25">
      <c r="A4050" s="28" t="str">
        <f t="shared" si="63"/>
        <v>00395312Millard ES8015 Millard HwyPikevilleKY41501</v>
      </c>
      <c r="B4050" s="29" t="s">
        <v>8225</v>
      </c>
      <c r="C4050" t="s">
        <v>3215</v>
      </c>
      <c r="D4050" t="s">
        <v>7505</v>
      </c>
      <c r="E4050" t="s">
        <v>1736</v>
      </c>
      <c r="F4050" t="s">
        <v>2463</v>
      </c>
      <c r="G4050" t="s">
        <v>2455</v>
      </c>
      <c r="H4050" t="s">
        <v>54</v>
      </c>
      <c r="I4050" t="s">
        <v>2456</v>
      </c>
      <c r="J4050" t="s">
        <v>1736</v>
      </c>
      <c r="K4050" t="s">
        <v>4981</v>
      </c>
      <c r="L4050" t="s">
        <v>6828</v>
      </c>
      <c r="M4050" t="s">
        <v>3133</v>
      </c>
      <c r="N4050" t="s">
        <v>10</v>
      </c>
      <c r="O4050" t="s">
        <v>54</v>
      </c>
      <c r="P4050" t="s">
        <v>946</v>
      </c>
      <c r="Q4050" t="s">
        <v>2663</v>
      </c>
      <c r="R4050" t="s">
        <v>2462</v>
      </c>
    </row>
    <row r="4051" spans="1:18" x14ac:dyDescent="0.25">
      <c r="A4051" s="28" t="str">
        <f t="shared" si="63"/>
        <v>00394136Central City Elementary School1501 N 2nd StCentral CityKY42330</v>
      </c>
      <c r="B4051" s="29" t="s">
        <v>8225</v>
      </c>
      <c r="C4051" t="s">
        <v>3215</v>
      </c>
      <c r="D4051" t="s">
        <v>7506</v>
      </c>
      <c r="E4051" t="s">
        <v>1736</v>
      </c>
      <c r="F4051" t="s">
        <v>2234</v>
      </c>
      <c r="G4051" t="s">
        <v>2235</v>
      </c>
      <c r="H4051" t="s">
        <v>54</v>
      </c>
      <c r="I4051" t="s">
        <v>2236</v>
      </c>
      <c r="J4051" t="s">
        <v>1736</v>
      </c>
      <c r="K4051" t="s">
        <v>2233</v>
      </c>
      <c r="L4051" t="s">
        <v>6828</v>
      </c>
      <c r="M4051" t="s">
        <v>3133</v>
      </c>
      <c r="N4051" t="s">
        <v>10</v>
      </c>
      <c r="O4051" t="s">
        <v>54</v>
      </c>
      <c r="P4051" t="s">
        <v>946</v>
      </c>
      <c r="Q4051" t="s">
        <v>2663</v>
      </c>
      <c r="R4051" t="s">
        <v>2232</v>
      </c>
    </row>
    <row r="4052" spans="1:18" x14ac:dyDescent="0.25">
      <c r="A4052" s="28" t="str">
        <f t="shared" si="63"/>
        <v>00393924Joe Harrison Carter Elem Sch3888 Edmonton RdTompkinsvilleKY42167</v>
      </c>
      <c r="B4052" s="29" t="s">
        <v>8225</v>
      </c>
      <c r="C4052" t="s">
        <v>3215</v>
      </c>
      <c r="D4052" t="s">
        <v>7507</v>
      </c>
      <c r="E4052" t="s">
        <v>1736</v>
      </c>
      <c r="F4052" t="s">
        <v>2188</v>
      </c>
      <c r="G4052" t="s">
        <v>2189</v>
      </c>
      <c r="H4052" t="s">
        <v>54</v>
      </c>
      <c r="I4052" t="s">
        <v>2190</v>
      </c>
      <c r="J4052" t="s">
        <v>1736</v>
      </c>
      <c r="K4052" t="s">
        <v>2187</v>
      </c>
      <c r="L4052" t="s">
        <v>6828</v>
      </c>
      <c r="M4052" t="s">
        <v>3133</v>
      </c>
      <c r="N4052" t="s">
        <v>10</v>
      </c>
      <c r="O4052" t="s">
        <v>54</v>
      </c>
      <c r="P4052" t="s">
        <v>946</v>
      </c>
      <c r="Q4052" t="s">
        <v>2663</v>
      </c>
      <c r="R4052" t="s">
        <v>2186</v>
      </c>
    </row>
    <row r="4053" spans="1:18" x14ac:dyDescent="0.25">
      <c r="A4053" s="28" t="str">
        <f t="shared" si="63"/>
        <v>00393936Tompkinsville Elem School420 Elementary School RdTompkinsvilleKY42167</v>
      </c>
      <c r="B4053" s="29" t="s">
        <v>8225</v>
      </c>
      <c r="C4053" t="s">
        <v>3215</v>
      </c>
      <c r="D4053" t="s">
        <v>7508</v>
      </c>
      <c r="E4053" t="s">
        <v>1736</v>
      </c>
      <c r="F4053" t="s">
        <v>2193</v>
      </c>
      <c r="G4053" t="s">
        <v>2189</v>
      </c>
      <c r="H4053" t="s">
        <v>54</v>
      </c>
      <c r="I4053" t="s">
        <v>2190</v>
      </c>
      <c r="J4053" t="s">
        <v>1736</v>
      </c>
      <c r="K4053" t="s">
        <v>2192</v>
      </c>
      <c r="L4053" t="s">
        <v>6828</v>
      </c>
      <c r="M4053" t="s">
        <v>3133</v>
      </c>
      <c r="N4053" t="s">
        <v>10</v>
      </c>
      <c r="O4053" t="s">
        <v>54</v>
      </c>
      <c r="P4053" t="s">
        <v>946</v>
      </c>
      <c r="Q4053" t="s">
        <v>2663</v>
      </c>
      <c r="R4053" t="s">
        <v>2191</v>
      </c>
    </row>
    <row r="4054" spans="1:18" x14ac:dyDescent="0.25">
      <c r="A4054" s="28" t="str">
        <f t="shared" si="63"/>
        <v>00394057East Valley Elementary School7585 Highway 172West LibertyKY41472</v>
      </c>
      <c r="B4054" s="29" t="s">
        <v>8225</v>
      </c>
      <c r="C4054" t="s">
        <v>3215</v>
      </c>
      <c r="D4054" t="s">
        <v>7509</v>
      </c>
      <c r="E4054" t="s">
        <v>1736</v>
      </c>
      <c r="F4054" t="s">
        <v>2211</v>
      </c>
      <c r="G4054" t="s">
        <v>2212</v>
      </c>
      <c r="H4054" t="s">
        <v>54</v>
      </c>
      <c r="I4054" t="s">
        <v>2213</v>
      </c>
      <c r="J4054" t="s">
        <v>1736</v>
      </c>
      <c r="K4054" t="s">
        <v>2210</v>
      </c>
      <c r="L4054" t="s">
        <v>6828</v>
      </c>
      <c r="M4054" t="s">
        <v>3133</v>
      </c>
      <c r="N4054" t="s">
        <v>10</v>
      </c>
      <c r="O4054" t="s">
        <v>54</v>
      </c>
      <c r="P4054" t="s">
        <v>946</v>
      </c>
      <c r="Q4054" t="s">
        <v>2663</v>
      </c>
      <c r="R4054" t="s">
        <v>2209</v>
      </c>
    </row>
    <row r="4055" spans="1:18" x14ac:dyDescent="0.25">
      <c r="A4055" s="28" t="str">
        <f t="shared" si="63"/>
        <v>00394057East Valley Elementary School7585 Highway 172West LibertyKY41472</v>
      </c>
      <c r="B4055" s="29" t="s">
        <v>8225</v>
      </c>
      <c r="C4055" t="s">
        <v>3215</v>
      </c>
      <c r="D4055" t="s">
        <v>7510</v>
      </c>
      <c r="E4055" t="s">
        <v>1736</v>
      </c>
      <c r="F4055" t="s">
        <v>2211</v>
      </c>
      <c r="G4055" t="s">
        <v>2212</v>
      </c>
      <c r="H4055" t="s">
        <v>54</v>
      </c>
      <c r="I4055" t="s">
        <v>2213</v>
      </c>
      <c r="J4055" t="s">
        <v>1736</v>
      </c>
      <c r="K4055" t="s">
        <v>2210</v>
      </c>
      <c r="L4055" t="s">
        <v>6828</v>
      </c>
      <c r="M4055" t="s">
        <v>3133</v>
      </c>
      <c r="N4055" t="s">
        <v>10</v>
      </c>
      <c r="O4055" t="s">
        <v>54</v>
      </c>
      <c r="P4055" t="s">
        <v>946</v>
      </c>
      <c r="Q4055" t="s">
        <v>2663</v>
      </c>
      <c r="R4055" t="s">
        <v>2209</v>
      </c>
    </row>
    <row r="4056" spans="1:18" x14ac:dyDescent="0.25">
      <c r="A4056" s="28" t="str">
        <f t="shared" si="63"/>
        <v>00393687Payneville ES520 Rhodelia RdPaynevilleKY40157</v>
      </c>
      <c r="B4056" s="29" t="s">
        <v>8225</v>
      </c>
      <c r="C4056" t="s">
        <v>3215</v>
      </c>
      <c r="D4056" t="s">
        <v>7511</v>
      </c>
      <c r="E4056" t="s">
        <v>1736</v>
      </c>
      <c r="F4056" t="s">
        <v>2147</v>
      </c>
      <c r="G4056" t="s">
        <v>2148</v>
      </c>
      <c r="H4056" t="s">
        <v>54</v>
      </c>
      <c r="I4056" t="s">
        <v>2149</v>
      </c>
      <c r="J4056" t="s">
        <v>1736</v>
      </c>
      <c r="K4056" t="s">
        <v>4787</v>
      </c>
      <c r="L4056" t="s">
        <v>6828</v>
      </c>
      <c r="M4056" t="s">
        <v>3133</v>
      </c>
      <c r="N4056" t="s">
        <v>10</v>
      </c>
      <c r="O4056" t="s">
        <v>54</v>
      </c>
      <c r="P4056" t="s">
        <v>946</v>
      </c>
      <c r="Q4056" t="s">
        <v>2663</v>
      </c>
      <c r="R4056" t="s">
        <v>2146</v>
      </c>
    </row>
    <row r="4057" spans="1:18" x14ac:dyDescent="0.25">
      <c r="A4057" s="28" t="str">
        <f t="shared" si="63"/>
        <v>00394112Morgan Central Elem School3201 Highway 460 WWest LibertyKY41472</v>
      </c>
      <c r="B4057" s="29" t="s">
        <v>8225</v>
      </c>
      <c r="C4057" t="s">
        <v>3215</v>
      </c>
      <c r="D4057" t="s">
        <v>7512</v>
      </c>
      <c r="E4057" t="s">
        <v>1736</v>
      </c>
      <c r="F4057" t="s">
        <v>2221</v>
      </c>
      <c r="G4057" t="s">
        <v>2212</v>
      </c>
      <c r="H4057" t="s">
        <v>54</v>
      </c>
      <c r="I4057" t="s">
        <v>2213</v>
      </c>
      <c r="J4057" t="s">
        <v>1736</v>
      </c>
      <c r="K4057" t="s">
        <v>2220</v>
      </c>
      <c r="L4057" t="s">
        <v>6828</v>
      </c>
      <c r="M4057" t="s">
        <v>3133</v>
      </c>
      <c r="N4057" t="s">
        <v>10</v>
      </c>
      <c r="O4057" t="s">
        <v>54</v>
      </c>
      <c r="P4057" t="s">
        <v>946</v>
      </c>
      <c r="Q4057" t="s">
        <v>2663</v>
      </c>
      <c r="R4057" t="s">
        <v>2219</v>
      </c>
    </row>
    <row r="4058" spans="1:18" x14ac:dyDescent="0.25">
      <c r="A4058" s="28" t="str">
        <f t="shared" si="63"/>
        <v>00394112Morgan Central Elem School3201 Highway 460 WWest LibertyKY41472</v>
      </c>
      <c r="B4058" s="29" t="s">
        <v>8225</v>
      </c>
      <c r="C4058" t="s">
        <v>3215</v>
      </c>
      <c r="D4058" t="s">
        <v>7513</v>
      </c>
      <c r="E4058" t="s">
        <v>1736</v>
      </c>
      <c r="F4058" t="s">
        <v>2221</v>
      </c>
      <c r="G4058" t="s">
        <v>2212</v>
      </c>
      <c r="H4058" t="s">
        <v>54</v>
      </c>
      <c r="I4058" t="s">
        <v>2213</v>
      </c>
      <c r="J4058" t="s">
        <v>1736</v>
      </c>
      <c r="K4058" t="s">
        <v>2220</v>
      </c>
      <c r="L4058" t="s">
        <v>6828</v>
      </c>
      <c r="M4058" t="s">
        <v>3133</v>
      </c>
      <c r="N4058" t="s">
        <v>10</v>
      </c>
      <c r="O4058" t="s">
        <v>54</v>
      </c>
      <c r="P4058" t="s">
        <v>946</v>
      </c>
      <c r="Q4058" t="s">
        <v>2663</v>
      </c>
      <c r="R4058" t="s">
        <v>2219</v>
      </c>
    </row>
    <row r="4059" spans="1:18" x14ac:dyDescent="0.25">
      <c r="A4059" s="28" t="str">
        <f t="shared" si="63"/>
        <v>00393742Burgin SchoolPo Box BBurginKY40310</v>
      </c>
      <c r="B4059" s="29" t="s">
        <v>8225</v>
      </c>
      <c r="C4059" t="s">
        <v>3215</v>
      </c>
      <c r="D4059" t="s">
        <v>7514</v>
      </c>
      <c r="E4059" t="s">
        <v>1736</v>
      </c>
      <c r="F4059" t="s">
        <v>4150</v>
      </c>
      <c r="G4059" t="s">
        <v>408</v>
      </c>
      <c r="H4059" t="s">
        <v>54</v>
      </c>
      <c r="I4059" t="s">
        <v>409</v>
      </c>
      <c r="J4059" t="s">
        <v>1736</v>
      </c>
      <c r="K4059" t="s">
        <v>407</v>
      </c>
      <c r="L4059" t="s">
        <v>6828</v>
      </c>
      <c r="M4059" t="s">
        <v>3133</v>
      </c>
      <c r="N4059" t="s">
        <v>10</v>
      </c>
      <c r="O4059" t="s">
        <v>54</v>
      </c>
      <c r="P4059" t="s">
        <v>946</v>
      </c>
      <c r="Q4059" t="s">
        <v>2663</v>
      </c>
      <c r="R4059" t="s">
        <v>406</v>
      </c>
    </row>
    <row r="4060" spans="1:18" x14ac:dyDescent="0.25">
      <c r="A4060" s="28" t="str">
        <f t="shared" si="63"/>
        <v>00393742Burgin SchoolPo Box BBurginKY40310</v>
      </c>
      <c r="B4060" s="29" t="s">
        <v>8225</v>
      </c>
      <c r="C4060" t="s">
        <v>3215</v>
      </c>
      <c r="D4060" t="s">
        <v>7515</v>
      </c>
      <c r="E4060" t="s">
        <v>1736</v>
      </c>
      <c r="F4060" t="s">
        <v>4150</v>
      </c>
      <c r="G4060" t="s">
        <v>408</v>
      </c>
      <c r="H4060" t="s">
        <v>54</v>
      </c>
      <c r="I4060" t="s">
        <v>409</v>
      </c>
      <c r="J4060" t="s">
        <v>1736</v>
      </c>
      <c r="K4060" t="s">
        <v>407</v>
      </c>
      <c r="L4060" t="s">
        <v>6828</v>
      </c>
      <c r="M4060" t="s">
        <v>3133</v>
      </c>
      <c r="N4060" t="s">
        <v>10</v>
      </c>
      <c r="O4060" t="s">
        <v>54</v>
      </c>
      <c r="P4060" t="s">
        <v>946</v>
      </c>
      <c r="Q4060" t="s">
        <v>2663</v>
      </c>
      <c r="R4060" t="s">
        <v>406</v>
      </c>
    </row>
    <row r="4061" spans="1:18" x14ac:dyDescent="0.25">
      <c r="A4061" s="28" t="str">
        <f t="shared" si="63"/>
        <v>00394382Boston School130 Wilson Creek RdBostonKY40107</v>
      </c>
      <c r="B4061" s="29" t="s">
        <v>8225</v>
      </c>
      <c r="C4061" t="s">
        <v>3215</v>
      </c>
      <c r="D4061" t="s">
        <v>7516</v>
      </c>
      <c r="E4061" t="s">
        <v>1736</v>
      </c>
      <c r="F4061" t="s">
        <v>2263</v>
      </c>
      <c r="G4061" t="s">
        <v>2264</v>
      </c>
      <c r="H4061" t="s">
        <v>54</v>
      </c>
      <c r="I4061" t="s">
        <v>2265</v>
      </c>
      <c r="J4061" t="s">
        <v>1736</v>
      </c>
      <c r="K4061" t="s">
        <v>2262</v>
      </c>
      <c r="L4061" t="s">
        <v>6828</v>
      </c>
      <c r="M4061" t="s">
        <v>3133</v>
      </c>
      <c r="N4061" t="s">
        <v>10</v>
      </c>
      <c r="O4061" t="s">
        <v>54</v>
      </c>
      <c r="P4061" t="s">
        <v>946</v>
      </c>
      <c r="Q4061" t="s">
        <v>2663</v>
      </c>
      <c r="R4061" t="s">
        <v>2261</v>
      </c>
    </row>
    <row r="4062" spans="1:18" x14ac:dyDescent="0.25">
      <c r="A4062" s="28" t="str">
        <f t="shared" si="63"/>
        <v>00394409Cox's Creek Elementary School5635 Louisville RdCoxs CreekKY40013</v>
      </c>
      <c r="B4062" s="29" t="s">
        <v>8225</v>
      </c>
      <c r="C4062" t="s">
        <v>3215</v>
      </c>
      <c r="D4062" t="s">
        <v>7517</v>
      </c>
      <c r="E4062" t="s">
        <v>1736</v>
      </c>
      <c r="F4062" t="s">
        <v>2268</v>
      </c>
      <c r="G4062" t="s">
        <v>2269</v>
      </c>
      <c r="H4062" t="s">
        <v>54</v>
      </c>
      <c r="I4062" t="s">
        <v>2270</v>
      </c>
      <c r="J4062" t="s">
        <v>1736</v>
      </c>
      <c r="K4062" t="s">
        <v>2267</v>
      </c>
      <c r="L4062" t="s">
        <v>6828</v>
      </c>
      <c r="M4062" t="s">
        <v>3133</v>
      </c>
      <c r="N4062" t="s">
        <v>10</v>
      </c>
      <c r="O4062" t="s">
        <v>54</v>
      </c>
      <c r="P4062" t="s">
        <v>946</v>
      </c>
      <c r="Q4062" t="s">
        <v>2663</v>
      </c>
      <c r="R4062" t="s">
        <v>2266</v>
      </c>
    </row>
    <row r="4063" spans="1:18" x14ac:dyDescent="0.25">
      <c r="A4063" s="28" t="str">
        <f t="shared" si="63"/>
        <v>00396134Southern ES1200 Fairfax WayGeorgetownKY40324</v>
      </c>
      <c r="B4063" s="29" t="s">
        <v>8225</v>
      </c>
      <c r="C4063" t="s">
        <v>3215</v>
      </c>
      <c r="D4063" t="s">
        <v>7518</v>
      </c>
      <c r="E4063" t="s">
        <v>1736</v>
      </c>
      <c r="F4063" t="s">
        <v>2621</v>
      </c>
      <c r="G4063" t="s">
        <v>2610</v>
      </c>
      <c r="H4063" t="s">
        <v>54</v>
      </c>
      <c r="I4063" t="s">
        <v>2611</v>
      </c>
      <c r="J4063" t="s">
        <v>1736</v>
      </c>
      <c r="K4063" t="s">
        <v>5100</v>
      </c>
      <c r="L4063" t="s">
        <v>6828</v>
      </c>
      <c r="M4063" t="s">
        <v>3133</v>
      </c>
      <c r="N4063" t="s">
        <v>10</v>
      </c>
      <c r="O4063" t="s">
        <v>54</v>
      </c>
      <c r="P4063" t="s">
        <v>946</v>
      </c>
      <c r="Q4063" t="s">
        <v>2663</v>
      </c>
      <c r="R4063" t="s">
        <v>2620</v>
      </c>
    </row>
    <row r="4064" spans="1:18" x14ac:dyDescent="0.25">
      <c r="A4064" s="28" t="str">
        <f t="shared" si="63"/>
        <v>00393962Camargo Elementary School4307 Camargo RdMt SterlingKY40353</v>
      </c>
      <c r="B4064" s="29" t="s">
        <v>8225</v>
      </c>
      <c r="C4064" t="s">
        <v>3215</v>
      </c>
      <c r="D4064" t="s">
        <v>7519</v>
      </c>
      <c r="E4064" t="s">
        <v>1736</v>
      </c>
      <c r="F4064" t="s">
        <v>2198</v>
      </c>
      <c r="G4064" t="s">
        <v>2199</v>
      </c>
      <c r="H4064" t="s">
        <v>54</v>
      </c>
      <c r="I4064" t="s">
        <v>2200</v>
      </c>
      <c r="J4064" t="s">
        <v>1736</v>
      </c>
      <c r="K4064" t="s">
        <v>2197</v>
      </c>
      <c r="L4064" t="s">
        <v>6828</v>
      </c>
      <c r="M4064" t="s">
        <v>3133</v>
      </c>
      <c r="N4064" t="s">
        <v>10</v>
      </c>
      <c r="O4064" t="s">
        <v>54</v>
      </c>
      <c r="P4064" t="s">
        <v>946</v>
      </c>
      <c r="Q4064" t="s">
        <v>2663</v>
      </c>
      <c r="R4064" t="s">
        <v>2196</v>
      </c>
    </row>
    <row r="4065" spans="1:18" x14ac:dyDescent="0.25">
      <c r="A4065" s="28" t="str">
        <f t="shared" si="63"/>
        <v>00394095Wrigley Elementary School7490 Highway 7West LibertyKY41472</v>
      </c>
      <c r="B4065" s="29" t="s">
        <v>8225</v>
      </c>
      <c r="C4065" t="s">
        <v>3215</v>
      </c>
      <c r="D4065" t="s">
        <v>7520</v>
      </c>
      <c r="E4065" t="s">
        <v>1736</v>
      </c>
      <c r="F4065" t="s">
        <v>2224</v>
      </c>
      <c r="G4065" t="s">
        <v>2212</v>
      </c>
      <c r="H4065" t="s">
        <v>54</v>
      </c>
      <c r="I4065" t="s">
        <v>2213</v>
      </c>
      <c r="J4065" t="s">
        <v>1736</v>
      </c>
      <c r="K4065" t="s">
        <v>2223</v>
      </c>
      <c r="L4065" t="s">
        <v>6828</v>
      </c>
      <c r="M4065" t="s">
        <v>3133</v>
      </c>
      <c r="N4065" t="s">
        <v>10</v>
      </c>
      <c r="O4065" t="s">
        <v>54</v>
      </c>
      <c r="P4065" t="s">
        <v>946</v>
      </c>
      <c r="Q4065" t="s">
        <v>2663</v>
      </c>
      <c r="R4065" t="s">
        <v>2222</v>
      </c>
    </row>
    <row r="4066" spans="1:18" x14ac:dyDescent="0.25">
      <c r="A4066" s="28" t="str">
        <f t="shared" si="63"/>
        <v>00396263Simpsonville ES6725 Shelbyville RdSimpsonvilleKY40067</v>
      </c>
      <c r="B4066" s="29" t="s">
        <v>8225</v>
      </c>
      <c r="C4066" t="s">
        <v>3215</v>
      </c>
      <c r="D4066" t="s">
        <v>7521</v>
      </c>
      <c r="E4066" t="s">
        <v>1736</v>
      </c>
      <c r="F4066" t="s">
        <v>2644</v>
      </c>
      <c r="G4066" t="s">
        <v>2645</v>
      </c>
      <c r="H4066" t="s">
        <v>54</v>
      </c>
      <c r="I4066" t="s">
        <v>2646</v>
      </c>
      <c r="J4066" t="s">
        <v>1736</v>
      </c>
      <c r="K4066" t="s">
        <v>5109</v>
      </c>
      <c r="L4066" t="s">
        <v>6828</v>
      </c>
      <c r="M4066" t="s">
        <v>3133</v>
      </c>
      <c r="N4066" t="s">
        <v>10</v>
      </c>
      <c r="O4066" t="s">
        <v>54</v>
      </c>
      <c r="P4066" t="s">
        <v>946</v>
      </c>
      <c r="Q4066" t="s">
        <v>2663</v>
      </c>
      <c r="R4066" t="s">
        <v>2643</v>
      </c>
    </row>
    <row r="4067" spans="1:18" x14ac:dyDescent="0.25">
      <c r="A4067" s="28" t="str">
        <f t="shared" si="63"/>
        <v>00394162Greenville Elementary School201 E Main Cross StGreenvilleKY42345</v>
      </c>
      <c r="B4067" s="29" t="s">
        <v>8225</v>
      </c>
      <c r="C4067" t="s">
        <v>3215</v>
      </c>
      <c r="D4067" t="s">
        <v>7522</v>
      </c>
      <c r="E4067" t="s">
        <v>1736</v>
      </c>
      <c r="F4067" t="s">
        <v>2239</v>
      </c>
      <c r="G4067" t="s">
        <v>2240</v>
      </c>
      <c r="H4067" t="s">
        <v>54</v>
      </c>
      <c r="I4067" t="s">
        <v>2241</v>
      </c>
      <c r="J4067" t="s">
        <v>1736</v>
      </c>
      <c r="K4067" t="s">
        <v>2238</v>
      </c>
      <c r="L4067" t="s">
        <v>6828</v>
      </c>
      <c r="M4067" t="s">
        <v>3133</v>
      </c>
      <c r="N4067" t="s">
        <v>10</v>
      </c>
      <c r="O4067" t="s">
        <v>54</v>
      </c>
      <c r="P4067" t="s">
        <v>946</v>
      </c>
      <c r="Q4067" t="s">
        <v>2663</v>
      </c>
      <c r="R4067" t="s">
        <v>2237</v>
      </c>
    </row>
    <row r="4068" spans="1:18" x14ac:dyDescent="0.25">
      <c r="A4068" s="28" t="str">
        <f t="shared" si="63"/>
        <v>00394447New Haven School489 High StNew HavenKY40051</v>
      </c>
      <c r="B4068" s="29" t="s">
        <v>8225</v>
      </c>
      <c r="C4068" t="s">
        <v>3215</v>
      </c>
      <c r="D4068" t="s">
        <v>7523</v>
      </c>
      <c r="E4068" t="s">
        <v>1736</v>
      </c>
      <c r="F4068" t="s">
        <v>2276</v>
      </c>
      <c r="G4068" t="s">
        <v>2277</v>
      </c>
      <c r="H4068" t="s">
        <v>54</v>
      </c>
      <c r="I4068" t="s">
        <v>2278</v>
      </c>
      <c r="J4068" t="s">
        <v>1736</v>
      </c>
      <c r="K4068" t="s">
        <v>2275</v>
      </c>
      <c r="L4068" t="s">
        <v>6828</v>
      </c>
      <c r="M4068" t="s">
        <v>3133</v>
      </c>
      <c r="N4068" t="s">
        <v>10</v>
      </c>
      <c r="O4068" t="s">
        <v>54</v>
      </c>
      <c r="P4068" t="s">
        <v>946</v>
      </c>
      <c r="Q4068" t="s">
        <v>2663</v>
      </c>
      <c r="R4068" t="s">
        <v>2274</v>
      </c>
    </row>
    <row r="4069" spans="1:18" x14ac:dyDescent="0.25">
      <c r="A4069" s="28" t="str">
        <f t="shared" si="63"/>
        <v>00394289Longest Elementary School1020 N Main StGreenvilleKY42345</v>
      </c>
      <c r="B4069" s="29" t="s">
        <v>8225</v>
      </c>
      <c r="C4069" t="s">
        <v>3215</v>
      </c>
      <c r="D4069" t="s">
        <v>7524</v>
      </c>
      <c r="E4069" t="s">
        <v>1736</v>
      </c>
      <c r="F4069" t="s">
        <v>2244</v>
      </c>
      <c r="G4069" t="s">
        <v>2240</v>
      </c>
      <c r="H4069" t="s">
        <v>54</v>
      </c>
      <c r="I4069" t="s">
        <v>2241</v>
      </c>
      <c r="J4069" t="s">
        <v>1736</v>
      </c>
      <c r="K4069" t="s">
        <v>2243</v>
      </c>
      <c r="L4069" t="s">
        <v>6828</v>
      </c>
      <c r="M4069" t="s">
        <v>3133</v>
      </c>
      <c r="N4069" t="s">
        <v>10</v>
      </c>
      <c r="O4069" t="s">
        <v>54</v>
      </c>
      <c r="P4069" t="s">
        <v>946</v>
      </c>
      <c r="Q4069" t="s">
        <v>2663</v>
      </c>
      <c r="R4069" t="s">
        <v>2242</v>
      </c>
    </row>
    <row r="4070" spans="1:18" x14ac:dyDescent="0.25">
      <c r="A4070" s="28" t="str">
        <f t="shared" si="63"/>
        <v>00394227South Elementary School2005 Us Highway 431 SBeechmontKY42323</v>
      </c>
      <c r="B4070" s="29" t="s">
        <v>8225</v>
      </c>
      <c r="C4070" t="s">
        <v>3215</v>
      </c>
      <c r="D4070" t="s">
        <v>7525</v>
      </c>
      <c r="E4070" t="s">
        <v>1736</v>
      </c>
      <c r="F4070" t="s">
        <v>2247</v>
      </c>
      <c r="G4070" t="s">
        <v>2248</v>
      </c>
      <c r="H4070" t="s">
        <v>54</v>
      </c>
      <c r="I4070" t="s">
        <v>2249</v>
      </c>
      <c r="J4070" t="s">
        <v>1736</v>
      </c>
      <c r="K4070" t="s">
        <v>2246</v>
      </c>
      <c r="L4070" t="s">
        <v>6828</v>
      </c>
      <c r="M4070" t="s">
        <v>3133</v>
      </c>
      <c r="N4070" t="s">
        <v>10</v>
      </c>
      <c r="O4070" t="s">
        <v>54</v>
      </c>
      <c r="P4070" t="s">
        <v>946</v>
      </c>
      <c r="Q4070" t="s">
        <v>2663</v>
      </c>
      <c r="R4070" t="s">
        <v>2245</v>
      </c>
    </row>
    <row r="4071" spans="1:18" x14ac:dyDescent="0.25">
      <c r="A4071" s="28" t="str">
        <f t="shared" si="63"/>
        <v>00394394Bloomfield Elementary School360 Arnold LnBloomfieldKY40008</v>
      </c>
      <c r="B4071" s="29" t="s">
        <v>8225</v>
      </c>
      <c r="C4071" t="s">
        <v>3215</v>
      </c>
      <c r="D4071" t="s">
        <v>7526</v>
      </c>
      <c r="E4071" t="s">
        <v>1736</v>
      </c>
      <c r="F4071" t="s">
        <v>2259</v>
      </c>
      <c r="G4071" t="s">
        <v>11</v>
      </c>
      <c r="H4071" t="s">
        <v>54</v>
      </c>
      <c r="I4071" t="s">
        <v>2260</v>
      </c>
      <c r="J4071" t="s">
        <v>1736</v>
      </c>
      <c r="K4071" t="s">
        <v>2258</v>
      </c>
      <c r="L4071" t="s">
        <v>6828</v>
      </c>
      <c r="M4071" t="s">
        <v>3133</v>
      </c>
      <c r="N4071" t="s">
        <v>10</v>
      </c>
      <c r="O4071" t="s">
        <v>54</v>
      </c>
      <c r="P4071" t="s">
        <v>946</v>
      </c>
      <c r="Q4071" t="s">
        <v>2663</v>
      </c>
      <c r="R4071" t="s">
        <v>2257</v>
      </c>
    </row>
    <row r="4072" spans="1:18" x14ac:dyDescent="0.25">
      <c r="A4072" s="28" t="str">
        <f t="shared" si="63"/>
        <v>00394485Nicholas Co Elementary School133 School DrCarlisleKY40311</v>
      </c>
      <c r="B4072" s="29" t="s">
        <v>8225</v>
      </c>
      <c r="C4072" t="s">
        <v>3215</v>
      </c>
      <c r="D4072" t="s">
        <v>7527</v>
      </c>
      <c r="E4072" t="s">
        <v>1736</v>
      </c>
      <c r="F4072" t="s">
        <v>2290</v>
      </c>
      <c r="G4072" t="s">
        <v>2291</v>
      </c>
      <c r="H4072" t="s">
        <v>54</v>
      </c>
      <c r="I4072" t="s">
        <v>2292</v>
      </c>
      <c r="J4072" t="s">
        <v>1736</v>
      </c>
      <c r="K4072" t="s">
        <v>2289</v>
      </c>
      <c r="L4072" t="s">
        <v>6828</v>
      </c>
      <c r="M4072" t="s">
        <v>3133</v>
      </c>
      <c r="N4072" t="s">
        <v>10</v>
      </c>
      <c r="O4072" t="s">
        <v>54</v>
      </c>
      <c r="P4072" t="s">
        <v>946</v>
      </c>
      <c r="Q4072" t="s">
        <v>2663</v>
      </c>
      <c r="R4072" t="s">
        <v>2288</v>
      </c>
    </row>
    <row r="4073" spans="1:18" x14ac:dyDescent="0.25">
      <c r="A4073" s="28" t="str">
        <f t="shared" si="63"/>
        <v>00394552Fordsville Elementary School359 W Main StFordsvilleKY42343</v>
      </c>
      <c r="B4073" s="29" t="s">
        <v>8225</v>
      </c>
      <c r="C4073" t="s">
        <v>3215</v>
      </c>
      <c r="D4073" t="s">
        <v>7528</v>
      </c>
      <c r="E4073" t="s">
        <v>1736</v>
      </c>
      <c r="F4073" t="s">
        <v>2302</v>
      </c>
      <c r="G4073" t="s">
        <v>2303</v>
      </c>
      <c r="H4073" t="s">
        <v>54</v>
      </c>
      <c r="I4073" t="s">
        <v>2304</v>
      </c>
      <c r="J4073" t="s">
        <v>1736</v>
      </c>
      <c r="K4073" t="s">
        <v>2301</v>
      </c>
      <c r="L4073" t="s">
        <v>6828</v>
      </c>
      <c r="M4073" t="s">
        <v>3133</v>
      </c>
      <c r="N4073" t="s">
        <v>10</v>
      </c>
      <c r="O4073" t="s">
        <v>54</v>
      </c>
      <c r="P4073" t="s">
        <v>946</v>
      </c>
      <c r="Q4073" t="s">
        <v>2663</v>
      </c>
      <c r="R4073" t="s">
        <v>2300</v>
      </c>
    </row>
    <row r="4074" spans="1:18" x14ac:dyDescent="0.25">
      <c r="A4074" s="28" t="str">
        <f t="shared" si="63"/>
        <v>00395219Feds Creek Elementary School221 Fedscreek RdFedscreekKY41524</v>
      </c>
      <c r="B4074" s="29" t="s">
        <v>8225</v>
      </c>
      <c r="C4074" t="s">
        <v>3215</v>
      </c>
      <c r="D4074" t="s">
        <v>7529</v>
      </c>
      <c r="E4074" t="s">
        <v>1736</v>
      </c>
      <c r="F4074" t="s">
        <v>2449</v>
      </c>
      <c r="G4074" t="s">
        <v>2450</v>
      </c>
      <c r="H4074" t="s">
        <v>54</v>
      </c>
      <c r="I4074" t="s">
        <v>2451</v>
      </c>
      <c r="J4074" t="s">
        <v>1736</v>
      </c>
      <c r="K4074" t="s">
        <v>2448</v>
      </c>
      <c r="L4074" t="s">
        <v>6828</v>
      </c>
      <c r="M4074" t="s">
        <v>3133</v>
      </c>
      <c r="N4074" t="s">
        <v>10</v>
      </c>
      <c r="O4074" t="s">
        <v>54</v>
      </c>
      <c r="P4074" t="s">
        <v>946</v>
      </c>
      <c r="Q4074" t="s">
        <v>2663</v>
      </c>
      <c r="R4074" t="s">
        <v>2447</v>
      </c>
    </row>
    <row r="4075" spans="1:18" x14ac:dyDescent="0.25">
      <c r="A4075" s="28" t="str">
        <f t="shared" si="63"/>
        <v>00395817Brodhead Elementary SchoolPo Box 187BrodheadKY40409</v>
      </c>
      <c r="B4075" s="29" t="s">
        <v>8225</v>
      </c>
      <c r="C4075" t="s">
        <v>3215</v>
      </c>
      <c r="D4075" t="s">
        <v>7530</v>
      </c>
      <c r="E4075" t="s">
        <v>1736</v>
      </c>
      <c r="F4075" t="s">
        <v>5047</v>
      </c>
      <c r="G4075" t="s">
        <v>2551</v>
      </c>
      <c r="H4075" t="s">
        <v>54</v>
      </c>
      <c r="I4075" t="s">
        <v>2552</v>
      </c>
      <c r="J4075" t="s">
        <v>1736</v>
      </c>
      <c r="K4075" t="s">
        <v>2550</v>
      </c>
      <c r="L4075" t="s">
        <v>6828</v>
      </c>
      <c r="M4075" t="s">
        <v>3133</v>
      </c>
      <c r="N4075" t="s">
        <v>10</v>
      </c>
      <c r="O4075" t="s">
        <v>54</v>
      </c>
      <c r="P4075" t="s">
        <v>946</v>
      </c>
      <c r="Q4075" t="s">
        <v>2663</v>
      </c>
      <c r="R4075" t="s">
        <v>2549</v>
      </c>
    </row>
    <row r="4076" spans="1:18" x14ac:dyDescent="0.25">
      <c r="A4076" s="28" t="str">
        <f t="shared" si="63"/>
        <v>00395922McBrayer Elementary School550 Viking DrMoreheadKY40351</v>
      </c>
      <c r="B4076" s="29" t="s">
        <v>8225</v>
      </c>
      <c r="C4076" t="s">
        <v>3215</v>
      </c>
      <c r="D4076" t="s">
        <v>7531</v>
      </c>
      <c r="E4076" t="s">
        <v>1736</v>
      </c>
      <c r="F4076" t="s">
        <v>2567</v>
      </c>
      <c r="G4076" t="s">
        <v>2568</v>
      </c>
      <c r="H4076" t="s">
        <v>54</v>
      </c>
      <c r="I4076" t="s">
        <v>2569</v>
      </c>
      <c r="J4076" t="s">
        <v>1736</v>
      </c>
      <c r="K4076" t="s">
        <v>2566</v>
      </c>
      <c r="L4076" t="s">
        <v>6828</v>
      </c>
      <c r="M4076" t="s">
        <v>3133</v>
      </c>
      <c r="N4076" t="s">
        <v>10</v>
      </c>
      <c r="O4076" t="s">
        <v>54</v>
      </c>
      <c r="P4076" t="s">
        <v>946</v>
      </c>
      <c r="Q4076" t="s">
        <v>2663</v>
      </c>
      <c r="R4076" t="s">
        <v>2565</v>
      </c>
    </row>
    <row r="4077" spans="1:18" x14ac:dyDescent="0.25">
      <c r="A4077" s="28" t="str">
        <f t="shared" si="63"/>
        <v>00394514Beaver Dam Elementary School183 E Us Highway 62Beaver DamKY42320</v>
      </c>
      <c r="B4077" s="29" t="s">
        <v>8225</v>
      </c>
      <c r="C4077" t="s">
        <v>3215</v>
      </c>
      <c r="D4077" t="s">
        <v>7532</v>
      </c>
      <c r="E4077" t="s">
        <v>1736</v>
      </c>
      <c r="F4077" t="s">
        <v>2297</v>
      </c>
      <c r="G4077" t="s">
        <v>2298</v>
      </c>
      <c r="H4077" t="s">
        <v>54</v>
      </c>
      <c r="I4077" t="s">
        <v>2299</v>
      </c>
      <c r="J4077" t="s">
        <v>1736</v>
      </c>
      <c r="K4077" t="s">
        <v>2296</v>
      </c>
      <c r="L4077" t="s">
        <v>6828</v>
      </c>
      <c r="M4077" t="s">
        <v>3133</v>
      </c>
      <c r="N4077" t="s">
        <v>10</v>
      </c>
      <c r="O4077" t="s">
        <v>54</v>
      </c>
      <c r="P4077" t="s">
        <v>946</v>
      </c>
      <c r="Q4077" t="s">
        <v>2663</v>
      </c>
      <c r="R4077" t="s">
        <v>2295</v>
      </c>
    </row>
    <row r="4078" spans="1:18" x14ac:dyDescent="0.25">
      <c r="A4078" s="28" t="str">
        <f t="shared" si="63"/>
        <v>00394629Western ES4008 State Route 85 ECentertownKY42328</v>
      </c>
      <c r="B4078" s="29" t="s">
        <v>8225</v>
      </c>
      <c r="C4078" t="s">
        <v>3215</v>
      </c>
      <c r="D4078" t="s">
        <v>7533</v>
      </c>
      <c r="E4078" t="s">
        <v>1736</v>
      </c>
      <c r="F4078" t="s">
        <v>2317</v>
      </c>
      <c r="G4078" t="s">
        <v>2318</v>
      </c>
      <c r="H4078" t="s">
        <v>54</v>
      </c>
      <c r="I4078" t="s">
        <v>2319</v>
      </c>
      <c r="J4078" t="s">
        <v>1736</v>
      </c>
      <c r="K4078" t="s">
        <v>4875</v>
      </c>
      <c r="L4078" t="s">
        <v>6828</v>
      </c>
      <c r="M4078" t="s">
        <v>3133</v>
      </c>
      <c r="N4078" t="s">
        <v>10</v>
      </c>
      <c r="O4078" t="s">
        <v>54</v>
      </c>
      <c r="P4078" t="s">
        <v>946</v>
      </c>
      <c r="Q4078" t="s">
        <v>2663</v>
      </c>
      <c r="R4078" t="s">
        <v>2316</v>
      </c>
    </row>
    <row r="4079" spans="1:18" x14ac:dyDescent="0.25">
      <c r="A4079" s="28" t="str">
        <f t="shared" si="63"/>
        <v>00394423Foster Heights Elem School211 E Muir AveBardstownKY40004</v>
      </c>
      <c r="B4079" s="29" t="s">
        <v>8225</v>
      </c>
      <c r="C4079" t="s">
        <v>3215</v>
      </c>
      <c r="D4079" t="s">
        <v>7534</v>
      </c>
      <c r="E4079" t="s">
        <v>1736</v>
      </c>
      <c r="F4079" t="s">
        <v>2273</v>
      </c>
      <c r="G4079" t="s">
        <v>122</v>
      </c>
      <c r="H4079" t="s">
        <v>54</v>
      </c>
      <c r="I4079" t="s">
        <v>123</v>
      </c>
      <c r="J4079" t="s">
        <v>1736</v>
      </c>
      <c r="K4079" t="s">
        <v>2272</v>
      </c>
      <c r="L4079" t="s">
        <v>6828</v>
      </c>
      <c r="M4079" t="s">
        <v>3133</v>
      </c>
      <c r="N4079" t="s">
        <v>10</v>
      </c>
      <c r="O4079" t="s">
        <v>54</v>
      </c>
      <c r="P4079" t="s">
        <v>946</v>
      </c>
      <c r="Q4079" t="s">
        <v>2663</v>
      </c>
      <c r="R4079" t="s">
        <v>2271</v>
      </c>
    </row>
    <row r="4080" spans="1:18" x14ac:dyDescent="0.25">
      <c r="A4080" s="28" t="str">
        <f t="shared" si="63"/>
        <v>00395465Bowen Elementary School5099 Campton RdStantonKY40380</v>
      </c>
      <c r="B4080" s="29" t="s">
        <v>8225</v>
      </c>
      <c r="C4080" t="s">
        <v>3215</v>
      </c>
      <c r="D4080" t="s">
        <v>7535</v>
      </c>
      <c r="E4080" t="s">
        <v>1736</v>
      </c>
      <c r="F4080" t="s">
        <v>2491</v>
      </c>
      <c r="G4080" t="s">
        <v>2492</v>
      </c>
      <c r="H4080" t="s">
        <v>54</v>
      </c>
      <c r="I4080" t="s">
        <v>2493</v>
      </c>
      <c r="J4080" t="s">
        <v>1736</v>
      </c>
      <c r="K4080" t="s">
        <v>1396</v>
      </c>
      <c r="L4080" t="s">
        <v>6828</v>
      </c>
      <c r="M4080" t="s">
        <v>3133</v>
      </c>
      <c r="N4080" t="s">
        <v>10</v>
      </c>
      <c r="O4080" t="s">
        <v>54</v>
      </c>
      <c r="P4080" t="s">
        <v>946</v>
      </c>
      <c r="Q4080" t="s">
        <v>2663</v>
      </c>
      <c r="R4080" t="s">
        <v>2490</v>
      </c>
    </row>
    <row r="4081" spans="1:18" x14ac:dyDescent="0.25">
      <c r="A4081" s="28" t="str">
        <f t="shared" si="63"/>
        <v>00395465Bowen Elementary School5099 Campton RdStantonKY40380</v>
      </c>
      <c r="B4081" s="29" t="s">
        <v>8225</v>
      </c>
      <c r="C4081" t="s">
        <v>3215</v>
      </c>
      <c r="D4081" t="s">
        <v>7536</v>
      </c>
      <c r="E4081" t="s">
        <v>1736</v>
      </c>
      <c r="F4081" t="s">
        <v>2491</v>
      </c>
      <c r="G4081" t="s">
        <v>2492</v>
      </c>
      <c r="H4081" t="s">
        <v>54</v>
      </c>
      <c r="I4081" t="s">
        <v>2493</v>
      </c>
      <c r="J4081" t="s">
        <v>1736</v>
      </c>
      <c r="K4081" t="s">
        <v>1396</v>
      </c>
      <c r="L4081" t="s">
        <v>6828</v>
      </c>
      <c r="M4081" t="s">
        <v>3133</v>
      </c>
      <c r="N4081" t="s">
        <v>10</v>
      </c>
      <c r="O4081" t="s">
        <v>54</v>
      </c>
      <c r="P4081" t="s">
        <v>946</v>
      </c>
      <c r="Q4081" t="s">
        <v>2663</v>
      </c>
      <c r="R4081" t="s">
        <v>2490</v>
      </c>
    </row>
    <row r="4082" spans="1:18" x14ac:dyDescent="0.25">
      <c r="A4082" s="28" t="str">
        <f t="shared" si="63"/>
        <v>00394617Wayland Alexander ES1250 Oakwood DrHartfordKY42347</v>
      </c>
      <c r="B4082" s="29" t="s">
        <v>8225</v>
      </c>
      <c r="C4082" t="s">
        <v>3215</v>
      </c>
      <c r="D4082" t="s">
        <v>7537</v>
      </c>
      <c r="E4082" t="s">
        <v>1736</v>
      </c>
      <c r="F4082" t="s">
        <v>2313</v>
      </c>
      <c r="G4082" t="s">
        <v>2314</v>
      </c>
      <c r="H4082" t="s">
        <v>54</v>
      </c>
      <c r="I4082" t="s">
        <v>2315</v>
      </c>
      <c r="J4082" t="s">
        <v>1736</v>
      </c>
      <c r="K4082" t="s">
        <v>4882</v>
      </c>
      <c r="L4082" t="s">
        <v>6828</v>
      </c>
      <c r="M4082" t="s">
        <v>3133</v>
      </c>
      <c r="N4082" t="s">
        <v>10</v>
      </c>
      <c r="O4082" t="s">
        <v>54</v>
      </c>
      <c r="P4082" t="s">
        <v>946</v>
      </c>
      <c r="Q4082" t="s">
        <v>2663</v>
      </c>
      <c r="R4082" t="s">
        <v>2312</v>
      </c>
    </row>
    <row r="4083" spans="1:18" x14ac:dyDescent="0.25">
      <c r="A4083" s="28" t="str">
        <f t="shared" si="63"/>
        <v>00394655La Grange ES500 W Jefferson StLa GrangeKY40031</v>
      </c>
      <c r="B4083" s="29" t="s">
        <v>8225</v>
      </c>
      <c r="C4083" t="s">
        <v>3215</v>
      </c>
      <c r="D4083" t="s">
        <v>7538</v>
      </c>
      <c r="E4083" t="s">
        <v>1736</v>
      </c>
      <c r="F4083" t="s">
        <v>2348</v>
      </c>
      <c r="G4083" t="s">
        <v>2325</v>
      </c>
      <c r="H4083" t="s">
        <v>54</v>
      </c>
      <c r="I4083" t="s">
        <v>2326</v>
      </c>
      <c r="J4083" t="s">
        <v>1736</v>
      </c>
      <c r="K4083" t="s">
        <v>4917</v>
      </c>
      <c r="L4083" t="s">
        <v>6828</v>
      </c>
      <c r="M4083" t="s">
        <v>3133</v>
      </c>
      <c r="N4083" t="s">
        <v>10</v>
      </c>
      <c r="O4083" t="s">
        <v>54</v>
      </c>
      <c r="P4083" t="s">
        <v>946</v>
      </c>
      <c r="Q4083" t="s">
        <v>2663</v>
      </c>
      <c r="R4083" t="s">
        <v>2347</v>
      </c>
    </row>
    <row r="4084" spans="1:18" x14ac:dyDescent="0.25">
      <c r="A4084" s="28" t="str">
        <f t="shared" si="63"/>
        <v>00395336Phelps Elementary SchoolPo Box 529PhelpsKY41553</v>
      </c>
      <c r="B4084" s="29" t="s">
        <v>8225</v>
      </c>
      <c r="C4084" t="s">
        <v>3215</v>
      </c>
      <c r="D4084" t="s">
        <v>7539</v>
      </c>
      <c r="E4084" t="s">
        <v>1736</v>
      </c>
      <c r="F4084" t="s">
        <v>4998</v>
      </c>
      <c r="G4084" t="s">
        <v>2469</v>
      </c>
      <c r="H4084" t="s">
        <v>54</v>
      </c>
      <c r="I4084" t="s">
        <v>2470</v>
      </c>
      <c r="J4084" t="s">
        <v>1736</v>
      </c>
      <c r="K4084" t="s">
        <v>2468</v>
      </c>
      <c r="L4084" t="s">
        <v>6828</v>
      </c>
      <c r="M4084" t="s">
        <v>3133</v>
      </c>
      <c r="N4084" t="s">
        <v>10</v>
      </c>
      <c r="O4084" t="s">
        <v>54</v>
      </c>
      <c r="P4084" t="s">
        <v>946</v>
      </c>
      <c r="Q4084" t="s">
        <v>2663</v>
      </c>
      <c r="R4084" t="s">
        <v>2467</v>
      </c>
    </row>
    <row r="4085" spans="1:18" x14ac:dyDescent="0.25">
      <c r="A4085" s="28" t="str">
        <f t="shared" si="63"/>
        <v>00395336Phelps Elementary SchoolPo Box 529PhelpsKY41553</v>
      </c>
      <c r="B4085" s="29" t="s">
        <v>8225</v>
      </c>
      <c r="C4085" t="s">
        <v>3215</v>
      </c>
      <c r="D4085" t="s">
        <v>7540</v>
      </c>
      <c r="E4085" t="s">
        <v>1736</v>
      </c>
      <c r="F4085" t="s">
        <v>4998</v>
      </c>
      <c r="G4085" t="s">
        <v>2469</v>
      </c>
      <c r="H4085" t="s">
        <v>54</v>
      </c>
      <c r="I4085" t="s">
        <v>2470</v>
      </c>
      <c r="J4085" t="s">
        <v>1736</v>
      </c>
      <c r="K4085" t="s">
        <v>2468</v>
      </c>
      <c r="L4085" t="s">
        <v>6828</v>
      </c>
      <c r="M4085" t="s">
        <v>3133</v>
      </c>
      <c r="N4085" t="s">
        <v>10</v>
      </c>
      <c r="O4085" t="s">
        <v>54</v>
      </c>
      <c r="P4085" t="s">
        <v>946</v>
      </c>
      <c r="Q4085" t="s">
        <v>2663</v>
      </c>
      <c r="R4085" t="s">
        <v>2467</v>
      </c>
    </row>
    <row r="4086" spans="1:18" x14ac:dyDescent="0.25">
      <c r="A4086" s="28" t="str">
        <f t="shared" si="63"/>
        <v>00395714Hopkins Elementary School210 May StSomersetKY42501</v>
      </c>
      <c r="B4086" s="29" t="s">
        <v>8225</v>
      </c>
      <c r="C4086" t="s">
        <v>3215</v>
      </c>
      <c r="D4086" t="s">
        <v>7541</v>
      </c>
      <c r="E4086" t="s">
        <v>1736</v>
      </c>
      <c r="F4086" t="s">
        <v>2669</v>
      </c>
      <c r="G4086" t="s">
        <v>2520</v>
      </c>
      <c r="H4086" t="s">
        <v>54</v>
      </c>
      <c r="I4086" t="s">
        <v>2532</v>
      </c>
      <c r="J4086" t="s">
        <v>1736</v>
      </c>
      <c r="K4086" t="s">
        <v>2668</v>
      </c>
      <c r="L4086" t="s">
        <v>6828</v>
      </c>
      <c r="M4086" t="s">
        <v>3133</v>
      </c>
      <c r="N4086" t="s">
        <v>10</v>
      </c>
      <c r="O4086" t="s">
        <v>54</v>
      </c>
      <c r="P4086" t="s">
        <v>946</v>
      </c>
      <c r="Q4086" t="s">
        <v>2663</v>
      </c>
      <c r="R4086" t="s">
        <v>2667</v>
      </c>
    </row>
    <row r="4087" spans="1:18" x14ac:dyDescent="0.25">
      <c r="A4087" s="28" t="str">
        <f t="shared" si="63"/>
        <v>00394643Crestwood Elementary School6500 W Highway 146CrestwoodKY40014</v>
      </c>
      <c r="B4087" s="29" t="s">
        <v>8225</v>
      </c>
      <c r="C4087" t="s">
        <v>3215</v>
      </c>
      <c r="D4087" t="s">
        <v>7542</v>
      </c>
      <c r="E4087" t="s">
        <v>1736</v>
      </c>
      <c r="F4087" t="s">
        <v>2337</v>
      </c>
      <c r="G4087" t="s">
        <v>2330</v>
      </c>
      <c r="H4087" t="s">
        <v>54</v>
      </c>
      <c r="I4087" t="s">
        <v>2331</v>
      </c>
      <c r="J4087" t="s">
        <v>1736</v>
      </c>
      <c r="K4087" t="s">
        <v>2336</v>
      </c>
      <c r="L4087" t="s">
        <v>6828</v>
      </c>
      <c r="M4087" t="s">
        <v>3133</v>
      </c>
      <c r="N4087" t="s">
        <v>10</v>
      </c>
      <c r="O4087" t="s">
        <v>54</v>
      </c>
      <c r="P4087" t="s">
        <v>946</v>
      </c>
      <c r="Q4087" t="s">
        <v>2663</v>
      </c>
      <c r="R4087" t="s">
        <v>2335</v>
      </c>
    </row>
    <row r="4088" spans="1:18" x14ac:dyDescent="0.25">
      <c r="A4088" s="28" t="str">
        <f t="shared" si="63"/>
        <v>00394851Roy G Eversole ES601 Broadway StHazardKY41701</v>
      </c>
      <c r="B4088" s="29" t="s">
        <v>8225</v>
      </c>
      <c r="C4088" t="s">
        <v>3215</v>
      </c>
      <c r="D4088" t="s">
        <v>7543</v>
      </c>
      <c r="E4088" t="s">
        <v>1736</v>
      </c>
      <c r="F4088" t="s">
        <v>1257</v>
      </c>
      <c r="G4088" t="s">
        <v>1258</v>
      </c>
      <c r="H4088" t="s">
        <v>54</v>
      </c>
      <c r="I4088" t="s">
        <v>1259</v>
      </c>
      <c r="J4088" t="s">
        <v>1736</v>
      </c>
      <c r="K4088" t="s">
        <v>4395</v>
      </c>
      <c r="L4088" t="s">
        <v>6828</v>
      </c>
      <c r="M4088" t="s">
        <v>3133</v>
      </c>
      <c r="N4088" t="s">
        <v>10</v>
      </c>
      <c r="O4088" t="s">
        <v>54</v>
      </c>
      <c r="P4088" t="s">
        <v>946</v>
      </c>
      <c r="Q4088" t="s">
        <v>2663</v>
      </c>
      <c r="R4088" t="s">
        <v>1256</v>
      </c>
    </row>
    <row r="4089" spans="1:18" x14ac:dyDescent="0.25">
      <c r="A4089" s="28" t="str">
        <f t="shared" si="63"/>
        <v>00395116Pike Co School District316 S Mayo TrlPikevilleKY41501</v>
      </c>
      <c r="B4089" s="29" t="s">
        <v>8225</v>
      </c>
      <c r="C4089" t="s">
        <v>3215</v>
      </c>
      <c r="D4089" t="s">
        <v>7544</v>
      </c>
      <c r="E4089" t="s">
        <v>1736</v>
      </c>
      <c r="F4089" t="s">
        <v>3172</v>
      </c>
      <c r="G4089" t="s">
        <v>2455</v>
      </c>
      <c r="H4089" t="s">
        <v>54</v>
      </c>
      <c r="I4089" t="s">
        <v>2456</v>
      </c>
      <c r="J4089" t="s">
        <v>1736</v>
      </c>
      <c r="K4089" t="s">
        <v>2427</v>
      </c>
      <c r="L4089" t="s">
        <v>6828</v>
      </c>
      <c r="M4089" t="s">
        <v>3133</v>
      </c>
      <c r="N4089" t="s">
        <v>10</v>
      </c>
      <c r="O4089" t="s">
        <v>54</v>
      </c>
      <c r="P4089" t="s">
        <v>946</v>
      </c>
      <c r="Q4089" t="s">
        <v>2663</v>
      </c>
      <c r="R4089" t="s">
        <v>2426</v>
      </c>
    </row>
    <row r="4090" spans="1:18" x14ac:dyDescent="0.25">
      <c r="A4090" s="28" t="str">
        <f t="shared" si="63"/>
        <v>00395130Bevins Elementary School17275 E Big Creek RdSidneyKY41564</v>
      </c>
      <c r="B4090" s="29" t="s">
        <v>8225</v>
      </c>
      <c r="C4090" t="s">
        <v>3215</v>
      </c>
      <c r="D4090" t="s">
        <v>7545</v>
      </c>
      <c r="E4090" t="s">
        <v>1736</v>
      </c>
      <c r="F4090" t="s">
        <v>2430</v>
      </c>
      <c r="G4090" t="s">
        <v>2431</v>
      </c>
      <c r="H4090" t="s">
        <v>54</v>
      </c>
      <c r="I4090" t="s">
        <v>2432</v>
      </c>
      <c r="J4090" t="s">
        <v>1736</v>
      </c>
      <c r="K4090" t="s">
        <v>2429</v>
      </c>
      <c r="L4090" t="s">
        <v>6828</v>
      </c>
      <c r="M4090" t="s">
        <v>3133</v>
      </c>
      <c r="N4090" t="s">
        <v>10</v>
      </c>
      <c r="O4090" t="s">
        <v>54</v>
      </c>
      <c r="P4090" t="s">
        <v>946</v>
      </c>
      <c r="Q4090" t="s">
        <v>2663</v>
      </c>
      <c r="R4090" t="s">
        <v>2428</v>
      </c>
    </row>
    <row r="4091" spans="1:18" x14ac:dyDescent="0.25">
      <c r="A4091" s="28" t="str">
        <f t="shared" si="63"/>
        <v>00395166Dorton Elementary SchoolPo Box 260DortonKY41520</v>
      </c>
      <c r="B4091" s="29" t="s">
        <v>8225</v>
      </c>
      <c r="C4091" t="s">
        <v>3215</v>
      </c>
      <c r="D4091" t="s">
        <v>7546</v>
      </c>
      <c r="E4091" t="s">
        <v>1736</v>
      </c>
      <c r="F4091" t="s">
        <v>4986</v>
      </c>
      <c r="G4091" t="s">
        <v>2440</v>
      </c>
      <c r="H4091" t="s">
        <v>54</v>
      </c>
      <c r="I4091" t="s">
        <v>2441</v>
      </c>
      <c r="J4091" t="s">
        <v>1736</v>
      </c>
      <c r="K4091" t="s">
        <v>2439</v>
      </c>
      <c r="L4091" t="s">
        <v>6828</v>
      </c>
      <c r="M4091" t="s">
        <v>3133</v>
      </c>
      <c r="N4091" t="s">
        <v>10</v>
      </c>
      <c r="O4091" t="s">
        <v>54</v>
      </c>
      <c r="P4091" t="s">
        <v>946</v>
      </c>
      <c r="Q4091" t="s">
        <v>2663</v>
      </c>
      <c r="R4091" t="s">
        <v>2438</v>
      </c>
    </row>
    <row r="4092" spans="1:18" x14ac:dyDescent="0.25">
      <c r="A4092" s="28" t="str">
        <f t="shared" ref="A4092:A4155" si="64">R4092&amp;K4092&amp;F4092&amp;G4092&amp;H4092&amp;I4092</f>
        <v>00395166Dorton Elementary SchoolPo Box 260DortonKY41520</v>
      </c>
      <c r="B4092" s="29" t="s">
        <v>8225</v>
      </c>
      <c r="C4092" t="s">
        <v>3215</v>
      </c>
      <c r="D4092" t="s">
        <v>7547</v>
      </c>
      <c r="E4092" t="s">
        <v>1736</v>
      </c>
      <c r="F4092" t="s">
        <v>4986</v>
      </c>
      <c r="G4092" t="s">
        <v>2440</v>
      </c>
      <c r="H4092" t="s">
        <v>54</v>
      </c>
      <c r="I4092" t="s">
        <v>2441</v>
      </c>
      <c r="J4092" t="s">
        <v>1736</v>
      </c>
      <c r="K4092" t="s">
        <v>2439</v>
      </c>
      <c r="L4092" t="s">
        <v>6828</v>
      </c>
      <c r="M4092" t="s">
        <v>3133</v>
      </c>
      <c r="N4092" t="s">
        <v>10</v>
      </c>
      <c r="O4092" t="s">
        <v>54</v>
      </c>
      <c r="P4092" t="s">
        <v>946</v>
      </c>
      <c r="Q4092" t="s">
        <v>2663</v>
      </c>
      <c r="R4092" t="s">
        <v>2438</v>
      </c>
    </row>
    <row r="4093" spans="1:18" x14ac:dyDescent="0.25">
      <c r="A4093" s="28" t="str">
        <f t="shared" si="64"/>
        <v>00395269Johns Creek Elementary School8302 Meta HwyPikevilleKY41501</v>
      </c>
      <c r="B4093" s="29" t="s">
        <v>8225</v>
      </c>
      <c r="C4093" t="s">
        <v>3215</v>
      </c>
      <c r="D4093" t="s">
        <v>7548</v>
      </c>
      <c r="E4093" t="s">
        <v>1736</v>
      </c>
      <c r="F4093" t="s">
        <v>2454</v>
      </c>
      <c r="G4093" t="s">
        <v>2455</v>
      </c>
      <c r="H4093" t="s">
        <v>54</v>
      </c>
      <c r="I4093" t="s">
        <v>2456</v>
      </c>
      <c r="J4093" t="s">
        <v>1736</v>
      </c>
      <c r="K4093" t="s">
        <v>2453</v>
      </c>
      <c r="L4093" t="s">
        <v>6828</v>
      </c>
      <c r="M4093" t="s">
        <v>3133</v>
      </c>
      <c r="N4093" t="s">
        <v>10</v>
      </c>
      <c r="O4093" t="s">
        <v>54</v>
      </c>
      <c r="P4093" t="s">
        <v>946</v>
      </c>
      <c r="Q4093" t="s">
        <v>2663</v>
      </c>
      <c r="R4093" t="s">
        <v>2452</v>
      </c>
    </row>
    <row r="4094" spans="1:18" x14ac:dyDescent="0.25">
      <c r="A4094" s="28" t="str">
        <f t="shared" si="64"/>
        <v>00395415Valley ES163 Douglas ParkPikevilleKY41501</v>
      </c>
      <c r="B4094" s="29" t="s">
        <v>8225</v>
      </c>
      <c r="C4094" t="s">
        <v>3215</v>
      </c>
      <c r="D4094" t="s">
        <v>7549</v>
      </c>
      <c r="E4094" t="s">
        <v>1736</v>
      </c>
      <c r="F4094" t="s">
        <v>5002</v>
      </c>
      <c r="G4094" t="s">
        <v>2455</v>
      </c>
      <c r="H4094" t="s">
        <v>54</v>
      </c>
      <c r="I4094" t="s">
        <v>2456</v>
      </c>
      <c r="J4094" t="s">
        <v>1736</v>
      </c>
      <c r="K4094" t="s">
        <v>5001</v>
      </c>
      <c r="L4094" t="s">
        <v>6828</v>
      </c>
      <c r="M4094" t="s">
        <v>3133</v>
      </c>
      <c r="N4094" t="s">
        <v>10</v>
      </c>
      <c r="O4094" t="s">
        <v>54</v>
      </c>
      <c r="P4094" t="s">
        <v>946</v>
      </c>
      <c r="Q4094" t="s">
        <v>2663</v>
      </c>
      <c r="R4094" t="s">
        <v>2475</v>
      </c>
    </row>
    <row r="4095" spans="1:18" x14ac:dyDescent="0.25">
      <c r="A4095" s="28" t="str">
        <f t="shared" si="64"/>
        <v>00395415Valley ES163 Douglas ParkPikevilleKY41572</v>
      </c>
      <c r="B4095" s="29" t="s">
        <v>8225</v>
      </c>
      <c r="C4095" t="s">
        <v>3215</v>
      </c>
      <c r="D4095" t="s">
        <v>7550</v>
      </c>
      <c r="E4095" t="s">
        <v>1736</v>
      </c>
      <c r="F4095" t="s">
        <v>5002</v>
      </c>
      <c r="G4095" t="s">
        <v>2455</v>
      </c>
      <c r="H4095" t="s">
        <v>54</v>
      </c>
      <c r="I4095" t="s">
        <v>2477</v>
      </c>
      <c r="J4095" t="s">
        <v>1736</v>
      </c>
      <c r="K4095" t="s">
        <v>5001</v>
      </c>
      <c r="L4095" t="s">
        <v>6828</v>
      </c>
      <c r="M4095" t="s">
        <v>3133</v>
      </c>
      <c r="N4095" t="s">
        <v>10</v>
      </c>
      <c r="O4095" t="s">
        <v>54</v>
      </c>
      <c r="P4095" t="s">
        <v>946</v>
      </c>
      <c r="Q4095" t="s">
        <v>2663</v>
      </c>
      <c r="R4095" t="s">
        <v>2475</v>
      </c>
    </row>
    <row r="4096" spans="1:18" x14ac:dyDescent="0.25">
      <c r="A4096" s="28" t="str">
        <f t="shared" si="64"/>
        <v>00395453Powell Co School DistrictPo Box 430StantonKY40380</v>
      </c>
      <c r="B4096" s="29" t="s">
        <v>8225</v>
      </c>
      <c r="C4096" t="s">
        <v>3215</v>
      </c>
      <c r="D4096" t="s">
        <v>7551</v>
      </c>
      <c r="E4096" t="s">
        <v>1736</v>
      </c>
      <c r="F4096" t="s">
        <v>5017</v>
      </c>
      <c r="G4096" t="s">
        <v>2492</v>
      </c>
      <c r="H4096" t="s">
        <v>54</v>
      </c>
      <c r="I4096" t="s">
        <v>2493</v>
      </c>
      <c r="J4096" t="s">
        <v>1736</v>
      </c>
      <c r="K4096" t="s">
        <v>2489</v>
      </c>
      <c r="L4096" t="s">
        <v>6828</v>
      </c>
      <c r="M4096" t="s">
        <v>3133</v>
      </c>
      <c r="N4096" t="s">
        <v>10</v>
      </c>
      <c r="O4096" t="s">
        <v>54</v>
      </c>
      <c r="P4096" t="s">
        <v>946</v>
      </c>
      <c r="Q4096" t="s">
        <v>2663</v>
      </c>
      <c r="R4096" t="s">
        <v>2488</v>
      </c>
    </row>
    <row r="4097" spans="1:18" x14ac:dyDescent="0.25">
      <c r="A4097" s="28" t="str">
        <f t="shared" si="64"/>
        <v>00395453Powell Co School DistrictPo Box 430StantonKY40380</v>
      </c>
      <c r="B4097" s="29" t="s">
        <v>8225</v>
      </c>
      <c r="C4097" t="s">
        <v>3215</v>
      </c>
      <c r="D4097" t="s">
        <v>7552</v>
      </c>
      <c r="E4097" t="s">
        <v>1736</v>
      </c>
      <c r="F4097" t="s">
        <v>5017</v>
      </c>
      <c r="G4097" t="s">
        <v>2492</v>
      </c>
      <c r="H4097" t="s">
        <v>54</v>
      </c>
      <c r="I4097" t="s">
        <v>2493</v>
      </c>
      <c r="J4097" t="s">
        <v>1736</v>
      </c>
      <c r="K4097" t="s">
        <v>2489</v>
      </c>
      <c r="L4097" t="s">
        <v>6828</v>
      </c>
      <c r="M4097" t="s">
        <v>3133</v>
      </c>
      <c r="N4097" t="s">
        <v>10</v>
      </c>
      <c r="O4097" t="s">
        <v>54</v>
      </c>
      <c r="P4097" t="s">
        <v>946</v>
      </c>
      <c r="Q4097" t="s">
        <v>2663</v>
      </c>
      <c r="R4097" t="s">
        <v>2488</v>
      </c>
    </row>
    <row r="4098" spans="1:18" x14ac:dyDescent="0.25">
      <c r="A4098" s="28" t="str">
        <f t="shared" si="64"/>
        <v>00395142Blackberry Elementary School40 Big Blue Springs RdRansomKY41558</v>
      </c>
      <c r="B4098" s="29" t="s">
        <v>8225</v>
      </c>
      <c r="C4098" t="s">
        <v>3215</v>
      </c>
      <c r="D4098" t="s">
        <v>7553</v>
      </c>
      <c r="E4098" t="s">
        <v>1736</v>
      </c>
      <c r="F4098" t="s">
        <v>2435</v>
      </c>
      <c r="G4098" t="s">
        <v>2436</v>
      </c>
      <c r="H4098" t="s">
        <v>54</v>
      </c>
      <c r="I4098" t="s">
        <v>2437</v>
      </c>
      <c r="J4098" t="s">
        <v>1736</v>
      </c>
      <c r="K4098" t="s">
        <v>2434</v>
      </c>
      <c r="L4098" t="s">
        <v>6828</v>
      </c>
      <c r="M4098" t="s">
        <v>3133</v>
      </c>
      <c r="N4098" t="s">
        <v>10</v>
      </c>
      <c r="O4098" t="s">
        <v>54</v>
      </c>
      <c r="P4098" t="s">
        <v>946</v>
      </c>
      <c r="Q4098" t="s">
        <v>2663</v>
      </c>
      <c r="R4098" t="s">
        <v>2433</v>
      </c>
    </row>
    <row r="4099" spans="1:18" x14ac:dyDescent="0.25">
      <c r="A4099" s="28" t="str">
        <f t="shared" si="64"/>
        <v>00394801Southern Elementary School320 Fairgrounds RdFalmouthKY41040</v>
      </c>
      <c r="B4099" s="29" t="s">
        <v>8225</v>
      </c>
      <c r="C4099" t="s">
        <v>3215</v>
      </c>
      <c r="D4099" t="s">
        <v>7554</v>
      </c>
      <c r="E4099" t="s">
        <v>1736</v>
      </c>
      <c r="F4099" t="s">
        <v>2398</v>
      </c>
      <c r="G4099" t="s">
        <v>2399</v>
      </c>
      <c r="H4099" t="s">
        <v>54</v>
      </c>
      <c r="I4099" t="s">
        <v>2400</v>
      </c>
      <c r="J4099" t="s">
        <v>1736</v>
      </c>
      <c r="K4099" t="s">
        <v>864</v>
      </c>
      <c r="L4099" t="s">
        <v>6828</v>
      </c>
      <c r="M4099" t="s">
        <v>3133</v>
      </c>
      <c r="N4099" t="s">
        <v>10</v>
      </c>
      <c r="O4099" t="s">
        <v>54</v>
      </c>
      <c r="P4099" t="s">
        <v>946</v>
      </c>
      <c r="Q4099" t="s">
        <v>2663</v>
      </c>
      <c r="R4099" t="s">
        <v>2397</v>
      </c>
    </row>
    <row r="4100" spans="1:18" x14ac:dyDescent="0.25">
      <c r="A4100" s="28" t="str">
        <f t="shared" si="64"/>
        <v>00395374Belfry Elementary School170 State Highway 319BelfryKY41514</v>
      </c>
      <c r="B4100" s="29" t="s">
        <v>8225</v>
      </c>
      <c r="C4100" t="s">
        <v>3215</v>
      </c>
      <c r="D4100" t="s">
        <v>7555</v>
      </c>
      <c r="E4100" t="s">
        <v>1736</v>
      </c>
      <c r="F4100" t="s">
        <v>2472</v>
      </c>
      <c r="G4100" t="s">
        <v>2473</v>
      </c>
      <c r="H4100" t="s">
        <v>54</v>
      </c>
      <c r="I4100" t="s">
        <v>2474</v>
      </c>
      <c r="J4100" t="s">
        <v>1736</v>
      </c>
      <c r="K4100" t="s">
        <v>4995</v>
      </c>
      <c r="L4100" t="s">
        <v>6828</v>
      </c>
      <c r="M4100" t="s">
        <v>3133</v>
      </c>
      <c r="N4100" t="s">
        <v>10</v>
      </c>
      <c r="O4100" t="s">
        <v>54</v>
      </c>
      <c r="P4100" t="s">
        <v>946</v>
      </c>
      <c r="Q4100" t="s">
        <v>2663</v>
      </c>
      <c r="R4100" t="s">
        <v>2471</v>
      </c>
    </row>
    <row r="4101" spans="1:18" x14ac:dyDescent="0.25">
      <c r="A4101" s="28" t="str">
        <f t="shared" si="64"/>
        <v>00395271Kimper Elementary School8151 State Highway 194 EKimperKY41539</v>
      </c>
      <c r="B4101" s="29" t="s">
        <v>8225</v>
      </c>
      <c r="C4101" t="s">
        <v>3215</v>
      </c>
      <c r="D4101" t="s">
        <v>7556</v>
      </c>
      <c r="E4101" t="s">
        <v>1736</v>
      </c>
      <c r="F4101" t="s">
        <v>2459</v>
      </c>
      <c r="G4101" t="s">
        <v>2460</v>
      </c>
      <c r="H4101" t="s">
        <v>54</v>
      </c>
      <c r="I4101" t="s">
        <v>2461</v>
      </c>
      <c r="J4101" t="s">
        <v>1736</v>
      </c>
      <c r="K4101" t="s">
        <v>2458</v>
      </c>
      <c r="L4101" t="s">
        <v>6828</v>
      </c>
      <c r="M4101" t="s">
        <v>3133</v>
      </c>
      <c r="N4101" t="s">
        <v>10</v>
      </c>
      <c r="O4101" t="s">
        <v>54</v>
      </c>
      <c r="P4101" t="s">
        <v>946</v>
      </c>
      <c r="Q4101" t="s">
        <v>2663</v>
      </c>
      <c r="R4101" t="s">
        <v>2457</v>
      </c>
    </row>
    <row r="4102" spans="1:18" x14ac:dyDescent="0.25">
      <c r="A4102" s="28" t="str">
        <f t="shared" si="64"/>
        <v>00396093Western ES1901 Frankfort RdGeorgetownKY40324</v>
      </c>
      <c r="B4102" s="29" t="s">
        <v>8225</v>
      </c>
      <c r="C4102" t="s">
        <v>3215</v>
      </c>
      <c r="D4102" t="s">
        <v>7557</v>
      </c>
      <c r="E4102" t="s">
        <v>1736</v>
      </c>
      <c r="F4102" t="s">
        <v>2628</v>
      </c>
      <c r="G4102" t="s">
        <v>2610</v>
      </c>
      <c r="H4102" t="s">
        <v>54</v>
      </c>
      <c r="I4102" t="s">
        <v>2611</v>
      </c>
      <c r="J4102" t="s">
        <v>1736</v>
      </c>
      <c r="K4102" t="s">
        <v>4875</v>
      </c>
      <c r="L4102" t="s">
        <v>6828</v>
      </c>
      <c r="M4102" t="s">
        <v>3133</v>
      </c>
      <c r="N4102" t="s">
        <v>10</v>
      </c>
      <c r="O4102" t="s">
        <v>54</v>
      </c>
      <c r="P4102" t="s">
        <v>946</v>
      </c>
      <c r="Q4102" t="s">
        <v>2663</v>
      </c>
      <c r="R4102" t="s">
        <v>2627</v>
      </c>
    </row>
    <row r="4103" spans="1:18" x14ac:dyDescent="0.25">
      <c r="A4103" s="28" t="str">
        <f t="shared" si="64"/>
        <v>00396275Clear Creek Elementary School279 Chapel HlShelbyvilleKY40065</v>
      </c>
      <c r="B4103" s="29" t="s">
        <v>8225</v>
      </c>
      <c r="C4103" t="s">
        <v>3215</v>
      </c>
      <c r="D4103" t="s">
        <v>7558</v>
      </c>
      <c r="E4103" t="s">
        <v>1736</v>
      </c>
      <c r="F4103" t="s">
        <v>2633</v>
      </c>
      <c r="G4103" t="s">
        <v>2634</v>
      </c>
      <c r="H4103" t="s">
        <v>54</v>
      </c>
      <c r="I4103" t="s">
        <v>2635</v>
      </c>
      <c r="J4103" t="s">
        <v>1736</v>
      </c>
      <c r="K4103" t="s">
        <v>2632</v>
      </c>
      <c r="L4103" t="s">
        <v>6828</v>
      </c>
      <c r="M4103" t="s">
        <v>3133</v>
      </c>
      <c r="N4103" t="s">
        <v>10</v>
      </c>
      <c r="O4103" t="s">
        <v>54</v>
      </c>
      <c r="P4103" t="s">
        <v>946</v>
      </c>
      <c r="Q4103" t="s">
        <v>2663</v>
      </c>
      <c r="R4103" t="s">
        <v>2631</v>
      </c>
    </row>
    <row r="4104" spans="1:18" x14ac:dyDescent="0.25">
      <c r="A4104" s="28" t="str">
        <f t="shared" si="64"/>
        <v>00396407Spencer Co Elementary School1265 Mount Washington RdTaylorsvilleKY40071</v>
      </c>
      <c r="B4104" s="29" t="s">
        <v>8225</v>
      </c>
      <c r="C4104" t="s">
        <v>3215</v>
      </c>
      <c r="D4104" t="s">
        <v>7559</v>
      </c>
      <c r="E4104" t="s">
        <v>1736</v>
      </c>
      <c r="F4104" t="s">
        <v>2680</v>
      </c>
      <c r="G4104" t="s">
        <v>2681</v>
      </c>
      <c r="H4104" t="s">
        <v>54</v>
      </c>
      <c r="I4104" t="s">
        <v>2682</v>
      </c>
      <c r="J4104" t="s">
        <v>1736</v>
      </c>
      <c r="K4104" t="s">
        <v>2679</v>
      </c>
      <c r="L4104" t="s">
        <v>6828</v>
      </c>
      <c r="M4104" t="s">
        <v>3133</v>
      </c>
      <c r="N4104" t="s">
        <v>10</v>
      </c>
      <c r="O4104" t="s">
        <v>54</v>
      </c>
      <c r="P4104" t="s">
        <v>946</v>
      </c>
      <c r="Q4104" t="s">
        <v>2663</v>
      </c>
      <c r="R4104" t="s">
        <v>2678</v>
      </c>
    </row>
    <row r="4105" spans="1:18" x14ac:dyDescent="0.25">
      <c r="A4105" s="28" t="str">
        <f t="shared" si="64"/>
        <v>00395439Pikeville Elementary School105 Bailey BlvdPikevilleKY41501</v>
      </c>
      <c r="B4105" s="29" t="s">
        <v>8225</v>
      </c>
      <c r="C4105" t="s">
        <v>3215</v>
      </c>
      <c r="D4105" t="s">
        <v>7560</v>
      </c>
      <c r="E4105" t="s">
        <v>1736</v>
      </c>
      <c r="F4105" t="s">
        <v>2482</v>
      </c>
      <c r="G4105" t="s">
        <v>2455</v>
      </c>
      <c r="H4105" t="s">
        <v>54</v>
      </c>
      <c r="I4105" t="s">
        <v>2456</v>
      </c>
      <c r="J4105" t="s">
        <v>1736</v>
      </c>
      <c r="K4105" t="s">
        <v>2481</v>
      </c>
      <c r="L4105" t="s">
        <v>6828</v>
      </c>
      <c r="M4105" t="s">
        <v>3133</v>
      </c>
      <c r="N4105" t="s">
        <v>10</v>
      </c>
      <c r="O4105" t="s">
        <v>54</v>
      </c>
      <c r="P4105" t="s">
        <v>946</v>
      </c>
      <c r="Q4105" t="s">
        <v>2663</v>
      </c>
      <c r="R4105" t="s">
        <v>2480</v>
      </c>
    </row>
    <row r="4106" spans="1:18" x14ac:dyDescent="0.25">
      <c r="A4106" s="28" t="str">
        <f t="shared" si="64"/>
        <v>00395790Rockcastle Co School District245 Richmond StMount VernonKY40456</v>
      </c>
      <c r="B4106" s="29" t="s">
        <v>8225</v>
      </c>
      <c r="C4106" t="s">
        <v>3215</v>
      </c>
      <c r="D4106" t="s">
        <v>7561</v>
      </c>
      <c r="E4106" t="s">
        <v>1736</v>
      </c>
      <c r="F4106" t="s">
        <v>3175</v>
      </c>
      <c r="G4106" t="s">
        <v>8</v>
      </c>
      <c r="H4106" t="s">
        <v>54</v>
      </c>
      <c r="I4106" t="s">
        <v>2555</v>
      </c>
      <c r="J4106" t="s">
        <v>1736</v>
      </c>
      <c r="K4106" t="s">
        <v>2548</v>
      </c>
      <c r="L4106" t="s">
        <v>6828</v>
      </c>
      <c r="M4106" t="s">
        <v>3133</v>
      </c>
      <c r="N4106" t="s">
        <v>10</v>
      </c>
      <c r="O4106" t="s">
        <v>54</v>
      </c>
      <c r="P4106" t="s">
        <v>946</v>
      </c>
      <c r="Q4106" t="s">
        <v>2663</v>
      </c>
      <c r="R4106" t="s">
        <v>2547</v>
      </c>
    </row>
    <row r="4107" spans="1:18" x14ac:dyDescent="0.25">
      <c r="A4107" s="28" t="str">
        <f t="shared" si="64"/>
        <v>00395477Clay City Elementary School4901 Main StClay CityKY40312</v>
      </c>
      <c r="B4107" s="29" t="s">
        <v>8225</v>
      </c>
      <c r="C4107" t="s">
        <v>3215</v>
      </c>
      <c r="D4107" t="s">
        <v>7562</v>
      </c>
      <c r="E4107" t="s">
        <v>1736</v>
      </c>
      <c r="F4107" t="s">
        <v>2496</v>
      </c>
      <c r="G4107" t="s">
        <v>2497</v>
      </c>
      <c r="H4107" t="s">
        <v>54</v>
      </c>
      <c r="I4107" t="s">
        <v>2498</v>
      </c>
      <c r="J4107" t="s">
        <v>1736</v>
      </c>
      <c r="K4107" t="s">
        <v>2495</v>
      </c>
      <c r="L4107" t="s">
        <v>6828</v>
      </c>
      <c r="M4107" t="s">
        <v>3133</v>
      </c>
      <c r="N4107" t="s">
        <v>10</v>
      </c>
      <c r="O4107" t="s">
        <v>54</v>
      </c>
      <c r="P4107" t="s">
        <v>946</v>
      </c>
      <c r="Q4107" t="s">
        <v>2663</v>
      </c>
      <c r="R4107" t="s">
        <v>2494</v>
      </c>
    </row>
    <row r="4108" spans="1:18" x14ac:dyDescent="0.25">
      <c r="A4108" s="28" t="str">
        <f t="shared" si="64"/>
        <v>00395685Science Hill ES6007 N Highway 27Science HillKY42553</v>
      </c>
      <c r="B4108" s="29" t="s">
        <v>8225</v>
      </c>
      <c r="C4108" t="s">
        <v>3215</v>
      </c>
      <c r="D4108" t="s">
        <v>7563</v>
      </c>
      <c r="E4108" t="s">
        <v>1736</v>
      </c>
      <c r="F4108" t="s">
        <v>2603</v>
      </c>
      <c r="G4108" t="s">
        <v>2604</v>
      </c>
      <c r="H4108" t="s">
        <v>54</v>
      </c>
      <c r="I4108" t="s">
        <v>2605</v>
      </c>
      <c r="J4108" t="s">
        <v>1736</v>
      </c>
      <c r="K4108" t="s">
        <v>5082</v>
      </c>
      <c r="L4108" t="s">
        <v>6828</v>
      </c>
      <c r="M4108" t="s">
        <v>3133</v>
      </c>
      <c r="N4108" t="s">
        <v>10</v>
      </c>
      <c r="O4108" t="s">
        <v>54</v>
      </c>
      <c r="P4108" t="s">
        <v>946</v>
      </c>
      <c r="Q4108" t="s">
        <v>2663</v>
      </c>
      <c r="R4108" t="s">
        <v>2602</v>
      </c>
    </row>
    <row r="4109" spans="1:18" x14ac:dyDescent="0.25">
      <c r="A4109" s="28" t="str">
        <f t="shared" si="64"/>
        <v>00396043Russell Springs ES1554 N Highway 127Russell SpgsKY42642</v>
      </c>
      <c r="B4109" s="29" t="s">
        <v>8225</v>
      </c>
      <c r="C4109" t="s">
        <v>3215</v>
      </c>
      <c r="D4109" t="s">
        <v>7564</v>
      </c>
      <c r="E4109" t="s">
        <v>1736</v>
      </c>
      <c r="F4109" t="s">
        <v>2585</v>
      </c>
      <c r="G4109" t="s">
        <v>2586</v>
      </c>
      <c r="H4109" t="s">
        <v>54</v>
      </c>
      <c r="I4109" t="s">
        <v>2587</v>
      </c>
      <c r="J4109" t="s">
        <v>1736</v>
      </c>
      <c r="K4109" t="s">
        <v>5065</v>
      </c>
      <c r="L4109" t="s">
        <v>6828</v>
      </c>
      <c r="M4109" t="s">
        <v>3133</v>
      </c>
      <c r="N4109" t="s">
        <v>10</v>
      </c>
      <c r="O4109" t="s">
        <v>54</v>
      </c>
      <c r="P4109" t="s">
        <v>946</v>
      </c>
      <c r="Q4109" t="s">
        <v>2663</v>
      </c>
      <c r="R4109" t="s">
        <v>2584</v>
      </c>
    </row>
    <row r="4110" spans="1:18" x14ac:dyDescent="0.25">
      <c r="A4110" s="28" t="str">
        <f t="shared" si="64"/>
        <v>00395831Mt Vernon Elementary SchoolPo Box 1530Mount VernonKY40456</v>
      </c>
      <c r="B4110" s="29" t="s">
        <v>8225</v>
      </c>
      <c r="C4110" t="s">
        <v>3215</v>
      </c>
      <c r="D4110" t="s">
        <v>7565</v>
      </c>
      <c r="E4110" t="s">
        <v>1736</v>
      </c>
      <c r="F4110" t="s">
        <v>5046</v>
      </c>
      <c r="G4110" t="s">
        <v>8</v>
      </c>
      <c r="H4110" t="s">
        <v>54</v>
      </c>
      <c r="I4110" t="s">
        <v>2555</v>
      </c>
      <c r="J4110" t="s">
        <v>1736</v>
      </c>
      <c r="K4110" t="s">
        <v>2554</v>
      </c>
      <c r="L4110" t="s">
        <v>6828</v>
      </c>
      <c r="M4110" t="s">
        <v>3133</v>
      </c>
      <c r="N4110" t="s">
        <v>10</v>
      </c>
      <c r="O4110" t="s">
        <v>54</v>
      </c>
      <c r="P4110" t="s">
        <v>946</v>
      </c>
      <c r="Q4110" t="s">
        <v>2663</v>
      </c>
      <c r="R4110" t="s">
        <v>2553</v>
      </c>
    </row>
    <row r="4111" spans="1:18" x14ac:dyDescent="0.25">
      <c r="A4111" s="28" t="str">
        <f t="shared" si="64"/>
        <v>00395520Burnside Elementary School435 E Lakeshore DrBurnsideKY42519</v>
      </c>
      <c r="B4111" s="29" t="s">
        <v>8225</v>
      </c>
      <c r="C4111" t="s">
        <v>3215</v>
      </c>
      <c r="D4111" t="s">
        <v>7566</v>
      </c>
      <c r="E4111" t="s">
        <v>1736</v>
      </c>
      <c r="F4111" t="s">
        <v>2505</v>
      </c>
      <c r="G4111" t="s">
        <v>2506</v>
      </c>
      <c r="H4111" t="s">
        <v>54</v>
      </c>
      <c r="I4111" t="s">
        <v>2507</v>
      </c>
      <c r="J4111" t="s">
        <v>1736</v>
      </c>
      <c r="K4111" t="s">
        <v>2504</v>
      </c>
      <c r="L4111" t="s">
        <v>6828</v>
      </c>
      <c r="M4111" t="s">
        <v>3133</v>
      </c>
      <c r="N4111" t="s">
        <v>10</v>
      </c>
      <c r="O4111" t="s">
        <v>54</v>
      </c>
      <c r="P4111" t="s">
        <v>946</v>
      </c>
      <c r="Q4111" t="s">
        <v>2663</v>
      </c>
      <c r="R4111" t="s">
        <v>2503</v>
      </c>
    </row>
    <row r="4112" spans="1:18" x14ac:dyDescent="0.25">
      <c r="A4112" s="28" t="str">
        <f t="shared" si="64"/>
        <v>00395776Robertson Co School1760 Sardis RdMount OlivetKY41064</v>
      </c>
      <c r="B4112" s="29" t="s">
        <v>8225</v>
      </c>
      <c r="C4112" t="s">
        <v>3215</v>
      </c>
      <c r="D4112" t="s">
        <v>7567</v>
      </c>
      <c r="E4112" t="s">
        <v>1736</v>
      </c>
      <c r="F4112" t="s">
        <v>2544</v>
      </c>
      <c r="G4112" t="s">
        <v>2545</v>
      </c>
      <c r="H4112" t="s">
        <v>54</v>
      </c>
      <c r="I4112" t="s">
        <v>2546</v>
      </c>
      <c r="J4112" t="s">
        <v>1736</v>
      </c>
      <c r="K4112" t="s">
        <v>2543</v>
      </c>
      <c r="L4112" t="s">
        <v>6828</v>
      </c>
      <c r="M4112" t="s">
        <v>3133</v>
      </c>
      <c r="N4112" t="s">
        <v>10</v>
      </c>
      <c r="O4112" t="s">
        <v>54</v>
      </c>
      <c r="P4112" t="s">
        <v>946</v>
      </c>
      <c r="Q4112" t="s">
        <v>2663</v>
      </c>
      <c r="R4112" t="s">
        <v>2542</v>
      </c>
    </row>
    <row r="4113" spans="1:18" x14ac:dyDescent="0.25">
      <c r="A4113" s="28" t="str">
        <f t="shared" si="64"/>
        <v>00395544Eubank Elementary School285 W Highway 70EubankKY42567</v>
      </c>
      <c r="B4113" s="29" t="s">
        <v>8225</v>
      </c>
      <c r="C4113" t="s">
        <v>3215</v>
      </c>
      <c r="D4113" t="s">
        <v>7568</v>
      </c>
      <c r="E4113" t="s">
        <v>1736</v>
      </c>
      <c r="F4113" t="s">
        <v>2510</v>
      </c>
      <c r="G4113" t="s">
        <v>2511</v>
      </c>
      <c r="H4113" t="s">
        <v>54</v>
      </c>
      <c r="I4113" t="s">
        <v>2512</v>
      </c>
      <c r="J4113" t="s">
        <v>1736</v>
      </c>
      <c r="K4113" t="s">
        <v>2509</v>
      </c>
      <c r="L4113" t="s">
        <v>6828</v>
      </c>
      <c r="M4113" t="s">
        <v>3133</v>
      </c>
      <c r="N4113" t="s">
        <v>10</v>
      </c>
      <c r="O4113" t="s">
        <v>54</v>
      </c>
      <c r="P4113" t="s">
        <v>946</v>
      </c>
      <c r="Q4113" t="s">
        <v>2663</v>
      </c>
      <c r="R4113" t="s">
        <v>2508</v>
      </c>
    </row>
    <row r="4114" spans="1:18" x14ac:dyDescent="0.25">
      <c r="A4114" s="28" t="str">
        <f t="shared" si="64"/>
        <v>00396029Jamestown Elementary School342 S Main StJamestownKY42629</v>
      </c>
      <c r="B4114" s="29" t="s">
        <v>8225</v>
      </c>
      <c r="C4114" t="s">
        <v>3215</v>
      </c>
      <c r="D4114" t="s">
        <v>7569</v>
      </c>
      <c r="E4114" t="s">
        <v>1736</v>
      </c>
      <c r="F4114" t="s">
        <v>2581</v>
      </c>
      <c r="G4114" t="s">
        <v>2582</v>
      </c>
      <c r="H4114" t="s">
        <v>54</v>
      </c>
      <c r="I4114" t="s">
        <v>2583</v>
      </c>
      <c r="J4114" t="s">
        <v>1736</v>
      </c>
      <c r="K4114" t="s">
        <v>2580</v>
      </c>
      <c r="L4114" t="s">
        <v>6828</v>
      </c>
      <c r="M4114" t="s">
        <v>3133</v>
      </c>
      <c r="N4114" t="s">
        <v>10</v>
      </c>
      <c r="O4114" t="s">
        <v>54</v>
      </c>
      <c r="P4114" t="s">
        <v>946</v>
      </c>
      <c r="Q4114" t="s">
        <v>2663</v>
      </c>
      <c r="R4114" t="s">
        <v>2579</v>
      </c>
    </row>
    <row r="4115" spans="1:18" x14ac:dyDescent="0.25">
      <c r="A4115" s="28" t="str">
        <f t="shared" si="64"/>
        <v>00395855Roundstone ES6701 N Wilderness RdMount VernonKY40456</v>
      </c>
      <c r="B4115" s="29" t="s">
        <v>8225</v>
      </c>
      <c r="C4115" t="s">
        <v>3215</v>
      </c>
      <c r="D4115" t="s">
        <v>7570</v>
      </c>
      <c r="E4115" t="s">
        <v>1736</v>
      </c>
      <c r="F4115" t="s">
        <v>2557</v>
      </c>
      <c r="G4115" t="s">
        <v>8</v>
      </c>
      <c r="H4115" t="s">
        <v>54</v>
      </c>
      <c r="I4115" t="s">
        <v>2555</v>
      </c>
      <c r="J4115" t="s">
        <v>1736</v>
      </c>
      <c r="K4115" t="s">
        <v>5045</v>
      </c>
      <c r="L4115" t="s">
        <v>6828</v>
      </c>
      <c r="M4115" t="s">
        <v>3133</v>
      </c>
      <c r="N4115" t="s">
        <v>10</v>
      </c>
      <c r="O4115" t="s">
        <v>54</v>
      </c>
      <c r="P4115" t="s">
        <v>946</v>
      </c>
      <c r="Q4115" t="s">
        <v>2663</v>
      </c>
      <c r="R4115" t="s">
        <v>2556</v>
      </c>
    </row>
    <row r="4116" spans="1:18" x14ac:dyDescent="0.25">
      <c r="A4116" s="28" t="str">
        <f t="shared" si="64"/>
        <v>00395946Tildon Hogge Elementary School5955 Cranston RdMoreheadKY40351</v>
      </c>
      <c r="B4116" s="29" t="s">
        <v>8225</v>
      </c>
      <c r="C4116" t="s">
        <v>3215</v>
      </c>
      <c r="D4116" t="s">
        <v>7571</v>
      </c>
      <c r="E4116" t="s">
        <v>1736</v>
      </c>
      <c r="F4116" t="s">
        <v>2574</v>
      </c>
      <c r="G4116" t="s">
        <v>2568</v>
      </c>
      <c r="H4116" t="s">
        <v>54</v>
      </c>
      <c r="I4116" t="s">
        <v>2569</v>
      </c>
      <c r="J4116" t="s">
        <v>1736</v>
      </c>
      <c r="K4116" t="s">
        <v>2573</v>
      </c>
      <c r="L4116" t="s">
        <v>6828</v>
      </c>
      <c r="M4116" t="s">
        <v>3133</v>
      </c>
      <c r="N4116" t="s">
        <v>10</v>
      </c>
      <c r="O4116" t="s">
        <v>54</v>
      </c>
      <c r="P4116" t="s">
        <v>946</v>
      </c>
      <c r="Q4116" t="s">
        <v>2663</v>
      </c>
      <c r="R4116" t="s">
        <v>2572</v>
      </c>
    </row>
    <row r="4117" spans="1:18" x14ac:dyDescent="0.25">
      <c r="A4117" s="28" t="str">
        <f t="shared" si="64"/>
        <v>00396108Northern ES3600 Cincinnati RdGeorgetownKY40324</v>
      </c>
      <c r="B4117" s="29" t="s">
        <v>8225</v>
      </c>
      <c r="C4117" t="s">
        <v>3215</v>
      </c>
      <c r="D4117" t="s">
        <v>7572</v>
      </c>
      <c r="E4117" t="s">
        <v>1736</v>
      </c>
      <c r="F4117" t="s">
        <v>2619</v>
      </c>
      <c r="G4117" t="s">
        <v>2610</v>
      </c>
      <c r="H4117" t="s">
        <v>54</v>
      </c>
      <c r="I4117" t="s">
        <v>2611</v>
      </c>
      <c r="J4117" t="s">
        <v>1736</v>
      </c>
      <c r="K4117" t="s">
        <v>5086</v>
      </c>
      <c r="L4117" t="s">
        <v>6828</v>
      </c>
      <c r="M4117" t="s">
        <v>3133</v>
      </c>
      <c r="N4117" t="s">
        <v>10</v>
      </c>
      <c r="O4117" t="s">
        <v>54</v>
      </c>
      <c r="P4117" t="s">
        <v>946</v>
      </c>
      <c r="Q4117" t="s">
        <v>2663</v>
      </c>
      <c r="R4117" t="s">
        <v>2618</v>
      </c>
    </row>
    <row r="4118" spans="1:18" x14ac:dyDescent="0.25">
      <c r="A4118" s="28" t="str">
        <f t="shared" si="64"/>
        <v>00395879Clearfield Elementary School460 McBrayer RdClearfieldKY40313</v>
      </c>
      <c r="B4118" s="29" t="s">
        <v>8225</v>
      </c>
      <c r="C4118" t="s">
        <v>3215</v>
      </c>
      <c r="D4118" t="s">
        <v>7573</v>
      </c>
      <c r="E4118" t="s">
        <v>1736</v>
      </c>
      <c r="F4118" t="s">
        <v>2562</v>
      </c>
      <c r="G4118" t="s">
        <v>2563</v>
      </c>
      <c r="H4118" t="s">
        <v>54</v>
      </c>
      <c r="I4118" t="s">
        <v>2564</v>
      </c>
      <c r="J4118" t="s">
        <v>1736</v>
      </c>
      <c r="K4118" t="s">
        <v>2561</v>
      </c>
      <c r="L4118" t="s">
        <v>6828</v>
      </c>
      <c r="M4118" t="s">
        <v>3133</v>
      </c>
      <c r="N4118" t="s">
        <v>10</v>
      </c>
      <c r="O4118" t="s">
        <v>54</v>
      </c>
      <c r="P4118" t="s">
        <v>946</v>
      </c>
      <c r="Q4118" t="s">
        <v>2663</v>
      </c>
      <c r="R4118" t="s">
        <v>2560</v>
      </c>
    </row>
    <row r="4119" spans="1:18" x14ac:dyDescent="0.25">
      <c r="A4119" s="28" t="str">
        <f t="shared" si="64"/>
        <v>00396146Stamping Ground Elementary Sch3233 Main StStamping GrdKY40379</v>
      </c>
      <c r="B4119" s="29" t="s">
        <v>8225</v>
      </c>
      <c r="C4119" t="s">
        <v>3215</v>
      </c>
      <c r="D4119" t="s">
        <v>7574</v>
      </c>
      <c r="E4119" t="s">
        <v>1736</v>
      </c>
      <c r="F4119" t="s">
        <v>2624</v>
      </c>
      <c r="G4119" t="s">
        <v>2625</v>
      </c>
      <c r="H4119" t="s">
        <v>54</v>
      </c>
      <c r="I4119" t="s">
        <v>2626</v>
      </c>
      <c r="J4119" t="s">
        <v>1736</v>
      </c>
      <c r="K4119" t="s">
        <v>2623</v>
      </c>
      <c r="L4119" t="s">
        <v>6828</v>
      </c>
      <c r="M4119" t="s">
        <v>3133</v>
      </c>
      <c r="N4119" t="s">
        <v>10</v>
      </c>
      <c r="O4119" t="s">
        <v>54</v>
      </c>
      <c r="P4119" t="s">
        <v>946</v>
      </c>
      <c r="Q4119" t="s">
        <v>2663</v>
      </c>
      <c r="R4119" t="s">
        <v>2622</v>
      </c>
    </row>
    <row r="4120" spans="1:18" x14ac:dyDescent="0.25">
      <c r="A4120" s="28" t="str">
        <f t="shared" si="64"/>
        <v>00396213Painted Stone Elem School150 Warriors WayShelbyvilleKY40065</v>
      </c>
      <c r="B4120" s="29" t="s">
        <v>8225</v>
      </c>
      <c r="C4120" t="s">
        <v>3215</v>
      </c>
      <c r="D4120" t="s">
        <v>7575</v>
      </c>
      <c r="E4120" t="s">
        <v>1736</v>
      </c>
      <c r="F4120" t="s">
        <v>2642</v>
      </c>
      <c r="G4120" t="s">
        <v>2634</v>
      </c>
      <c r="H4120" t="s">
        <v>54</v>
      </c>
      <c r="I4120" t="s">
        <v>2635</v>
      </c>
      <c r="J4120" t="s">
        <v>1736</v>
      </c>
      <c r="K4120" t="s">
        <v>2641</v>
      </c>
      <c r="L4120" t="s">
        <v>6828</v>
      </c>
      <c r="M4120" t="s">
        <v>3133</v>
      </c>
      <c r="N4120" t="s">
        <v>10</v>
      </c>
      <c r="O4120" t="s">
        <v>54</v>
      </c>
      <c r="P4120" t="s">
        <v>946</v>
      </c>
      <c r="Q4120" t="s">
        <v>2663</v>
      </c>
      <c r="R4120" t="s">
        <v>2640</v>
      </c>
    </row>
    <row r="4121" spans="1:18" x14ac:dyDescent="0.25">
      <c r="A4121" s="28" t="str">
        <f t="shared" si="64"/>
        <v>00396055Salem ES1409 S Highway 76Russell SpgsKY42642</v>
      </c>
      <c r="B4121" s="29" t="s">
        <v>8225</v>
      </c>
      <c r="C4121" t="s">
        <v>3215</v>
      </c>
      <c r="D4121" t="s">
        <v>7576</v>
      </c>
      <c r="E4121" t="s">
        <v>1736</v>
      </c>
      <c r="F4121" t="s">
        <v>2589</v>
      </c>
      <c r="G4121" t="s">
        <v>2586</v>
      </c>
      <c r="H4121" t="s">
        <v>54</v>
      </c>
      <c r="I4121" t="s">
        <v>2587</v>
      </c>
      <c r="J4121" t="s">
        <v>1736</v>
      </c>
      <c r="K4121" t="s">
        <v>5066</v>
      </c>
      <c r="L4121" t="s">
        <v>6828</v>
      </c>
      <c r="M4121" t="s">
        <v>3133</v>
      </c>
      <c r="N4121" t="s">
        <v>10</v>
      </c>
      <c r="O4121" t="s">
        <v>54</v>
      </c>
      <c r="P4121" t="s">
        <v>946</v>
      </c>
      <c r="Q4121" t="s">
        <v>2663</v>
      </c>
      <c r="R4121" t="s">
        <v>2588</v>
      </c>
    </row>
    <row r="4122" spans="1:18" x14ac:dyDescent="0.25">
      <c r="A4122" s="28" t="str">
        <f t="shared" si="64"/>
        <v>00396055Salem ES1409 S Highway 76Russell SpgsKY42642</v>
      </c>
      <c r="B4122" s="29" t="s">
        <v>8225</v>
      </c>
      <c r="C4122" t="s">
        <v>3215</v>
      </c>
      <c r="D4122" t="s">
        <v>7577</v>
      </c>
      <c r="E4122" t="s">
        <v>1736</v>
      </c>
      <c r="F4122" t="s">
        <v>2589</v>
      </c>
      <c r="G4122" t="s">
        <v>2586</v>
      </c>
      <c r="H4122" t="s">
        <v>54</v>
      </c>
      <c r="I4122" t="s">
        <v>2587</v>
      </c>
      <c r="J4122" t="s">
        <v>1736</v>
      </c>
      <c r="K4122" t="s">
        <v>5066</v>
      </c>
      <c r="L4122" t="s">
        <v>6828</v>
      </c>
      <c r="M4122" t="s">
        <v>3133</v>
      </c>
      <c r="N4122" t="s">
        <v>10</v>
      </c>
      <c r="O4122" t="s">
        <v>54</v>
      </c>
      <c r="P4122" t="s">
        <v>946</v>
      </c>
      <c r="Q4122" t="s">
        <v>2663</v>
      </c>
      <c r="R4122" t="s">
        <v>2588</v>
      </c>
    </row>
    <row r="4123" spans="1:18" x14ac:dyDescent="0.25">
      <c r="A4123" s="28" t="str">
        <f t="shared" si="64"/>
        <v>00396873Cumberland Trace Elem School830 Cumberland Trace RdBowling GreenKY42103</v>
      </c>
      <c r="B4123" s="29" t="s">
        <v>8225</v>
      </c>
      <c r="C4123" t="s">
        <v>3215</v>
      </c>
      <c r="D4123" t="s">
        <v>7578</v>
      </c>
      <c r="E4123" t="s">
        <v>1736</v>
      </c>
      <c r="F4123" t="s">
        <v>2756</v>
      </c>
      <c r="G4123" t="s">
        <v>267</v>
      </c>
      <c r="H4123" t="s">
        <v>54</v>
      </c>
      <c r="I4123" t="s">
        <v>275</v>
      </c>
      <c r="J4123" t="s">
        <v>1736</v>
      </c>
      <c r="K4123" t="s">
        <v>2755</v>
      </c>
      <c r="L4123" t="s">
        <v>6828</v>
      </c>
      <c r="M4123" t="s">
        <v>3133</v>
      </c>
      <c r="N4123" t="s">
        <v>10</v>
      </c>
      <c r="O4123" t="s">
        <v>54</v>
      </c>
      <c r="P4123" t="s">
        <v>946</v>
      </c>
      <c r="Q4123" t="s">
        <v>2663</v>
      </c>
      <c r="R4123" t="s">
        <v>2754</v>
      </c>
    </row>
    <row r="4124" spans="1:18" x14ac:dyDescent="0.25">
      <c r="A4124" s="28" t="str">
        <f t="shared" si="64"/>
        <v>00396081Eastern ES3407 Newtown PikeGeorgetownKY40324</v>
      </c>
      <c r="B4124" s="29" t="s">
        <v>8225</v>
      </c>
      <c r="C4124" t="s">
        <v>3215</v>
      </c>
      <c r="D4124" t="s">
        <v>7579</v>
      </c>
      <c r="E4124" t="s">
        <v>1736</v>
      </c>
      <c r="F4124" t="s">
        <v>2613</v>
      </c>
      <c r="G4124" t="s">
        <v>2610</v>
      </c>
      <c r="H4124" t="s">
        <v>54</v>
      </c>
      <c r="I4124" t="s">
        <v>2611</v>
      </c>
      <c r="J4124" t="s">
        <v>1736</v>
      </c>
      <c r="K4124" t="s">
        <v>5089</v>
      </c>
      <c r="L4124" t="s">
        <v>6828</v>
      </c>
      <c r="M4124" t="s">
        <v>3133</v>
      </c>
      <c r="N4124" t="s">
        <v>10</v>
      </c>
      <c r="O4124" t="s">
        <v>54</v>
      </c>
      <c r="P4124" t="s">
        <v>946</v>
      </c>
      <c r="Q4124" t="s">
        <v>2663</v>
      </c>
      <c r="R4124" t="s">
        <v>2612</v>
      </c>
    </row>
    <row r="4125" spans="1:18" x14ac:dyDescent="0.25">
      <c r="A4125" s="28" t="str">
        <f t="shared" si="64"/>
        <v>00396641Milton Elementary School9245 Highway 421 NMiltonKY40006</v>
      </c>
      <c r="B4125" s="29" t="s">
        <v>8225</v>
      </c>
      <c r="C4125" t="s">
        <v>3215</v>
      </c>
      <c r="D4125" t="s">
        <v>7580</v>
      </c>
      <c r="E4125" t="s">
        <v>1736</v>
      </c>
      <c r="F4125" t="s">
        <v>2718</v>
      </c>
      <c r="G4125" t="s">
        <v>2719</v>
      </c>
      <c r="H4125" t="s">
        <v>54</v>
      </c>
      <c r="I4125" t="s">
        <v>2715</v>
      </c>
      <c r="J4125" t="s">
        <v>1736</v>
      </c>
      <c r="K4125" t="s">
        <v>2717</v>
      </c>
      <c r="L4125" t="s">
        <v>6828</v>
      </c>
      <c r="M4125" t="s">
        <v>3133</v>
      </c>
      <c r="N4125" t="s">
        <v>10</v>
      </c>
      <c r="O4125" t="s">
        <v>54</v>
      </c>
      <c r="P4125" t="s">
        <v>946</v>
      </c>
      <c r="Q4125" t="s">
        <v>2663</v>
      </c>
      <c r="R4125" t="s">
        <v>2716</v>
      </c>
    </row>
    <row r="4126" spans="1:18" x14ac:dyDescent="0.25">
      <c r="A4126" s="28" t="str">
        <f t="shared" si="64"/>
        <v>00396641Milton Elementary School9245 Highway 421 NMiltonKY40045</v>
      </c>
      <c r="B4126" s="29" t="s">
        <v>8225</v>
      </c>
      <c r="C4126" t="s">
        <v>3215</v>
      </c>
      <c r="D4126" t="s">
        <v>7581</v>
      </c>
      <c r="E4126" t="s">
        <v>1736</v>
      </c>
      <c r="F4126" t="s">
        <v>2718</v>
      </c>
      <c r="G4126" t="s">
        <v>2719</v>
      </c>
      <c r="H4126" t="s">
        <v>54</v>
      </c>
      <c r="I4126" t="s">
        <v>2720</v>
      </c>
      <c r="J4126" t="s">
        <v>1736</v>
      </c>
      <c r="K4126" t="s">
        <v>2717</v>
      </c>
      <c r="L4126" t="s">
        <v>6828</v>
      </c>
      <c r="M4126" t="s">
        <v>3133</v>
      </c>
      <c r="N4126" t="s">
        <v>10</v>
      </c>
      <c r="O4126" t="s">
        <v>54</v>
      </c>
      <c r="P4126" t="s">
        <v>946</v>
      </c>
      <c r="Q4126" t="s">
        <v>2663</v>
      </c>
      <c r="R4126" t="s">
        <v>2716</v>
      </c>
    </row>
    <row r="4127" spans="1:18" x14ac:dyDescent="0.25">
      <c r="A4127" s="28" t="str">
        <f t="shared" si="64"/>
        <v>00396902Oakland Elementary School2494 Church StOaklandKY42159</v>
      </c>
      <c r="B4127" s="29" t="s">
        <v>8225</v>
      </c>
      <c r="C4127" t="s">
        <v>3215</v>
      </c>
      <c r="D4127" t="s">
        <v>7582</v>
      </c>
      <c r="E4127" t="s">
        <v>1736</v>
      </c>
      <c r="F4127" t="s">
        <v>2768</v>
      </c>
      <c r="G4127" t="s">
        <v>2769</v>
      </c>
      <c r="H4127" t="s">
        <v>54</v>
      </c>
      <c r="I4127" t="s">
        <v>2770</v>
      </c>
      <c r="J4127" t="s">
        <v>1736</v>
      </c>
      <c r="K4127" t="s">
        <v>2767</v>
      </c>
      <c r="L4127" t="s">
        <v>6828</v>
      </c>
      <c r="M4127" t="s">
        <v>3133</v>
      </c>
      <c r="N4127" t="s">
        <v>10</v>
      </c>
      <c r="O4127" t="s">
        <v>54</v>
      </c>
      <c r="P4127" t="s">
        <v>946</v>
      </c>
      <c r="Q4127" t="s">
        <v>2663</v>
      </c>
      <c r="R4127" t="s">
        <v>2766</v>
      </c>
    </row>
    <row r="4128" spans="1:18" x14ac:dyDescent="0.25">
      <c r="A4128" s="28" t="str">
        <f t="shared" si="64"/>
        <v>00396304Franklin Elementary School211 S Main StFranklinKY42134</v>
      </c>
      <c r="B4128" s="29" t="s">
        <v>8225</v>
      </c>
      <c r="C4128" t="s">
        <v>3215</v>
      </c>
      <c r="D4128" t="s">
        <v>7583</v>
      </c>
      <c r="E4128" t="s">
        <v>1736</v>
      </c>
      <c r="F4128" t="s">
        <v>2662</v>
      </c>
      <c r="G4128" t="s">
        <v>2663</v>
      </c>
      <c r="H4128" t="s">
        <v>54</v>
      </c>
      <c r="I4128" t="s">
        <v>2664</v>
      </c>
      <c r="J4128" t="s">
        <v>1736</v>
      </c>
      <c r="K4128" t="s">
        <v>2661</v>
      </c>
      <c r="L4128" t="s">
        <v>6828</v>
      </c>
      <c r="M4128" t="s">
        <v>3133</v>
      </c>
      <c r="N4128" t="s">
        <v>10</v>
      </c>
      <c r="O4128" t="s">
        <v>54</v>
      </c>
      <c r="P4128" t="s">
        <v>946</v>
      </c>
      <c r="Q4128" t="s">
        <v>2663</v>
      </c>
      <c r="R4128" t="s">
        <v>2660</v>
      </c>
    </row>
    <row r="4129" spans="1:18" x14ac:dyDescent="0.25">
      <c r="A4129" s="28" t="str">
        <f t="shared" si="64"/>
        <v>00396639Bedford Elementary School204 Mount Pleasant RdBedfordKY40006</v>
      </c>
      <c r="B4129" s="29" t="s">
        <v>8225</v>
      </c>
      <c r="C4129" t="s">
        <v>3215</v>
      </c>
      <c r="D4129" t="s">
        <v>7584</v>
      </c>
      <c r="E4129" t="s">
        <v>1736</v>
      </c>
      <c r="F4129" t="s">
        <v>2713</v>
      </c>
      <c r="G4129" t="s">
        <v>2714</v>
      </c>
      <c r="H4129" t="s">
        <v>54</v>
      </c>
      <c r="I4129" t="s">
        <v>2715</v>
      </c>
      <c r="J4129" t="s">
        <v>1736</v>
      </c>
      <c r="K4129" t="s">
        <v>2712</v>
      </c>
      <c r="L4129" t="s">
        <v>6828</v>
      </c>
      <c r="M4129" t="s">
        <v>3133</v>
      </c>
      <c r="N4129" t="s">
        <v>10</v>
      </c>
      <c r="O4129" t="s">
        <v>54</v>
      </c>
      <c r="P4129" t="s">
        <v>946</v>
      </c>
      <c r="Q4129" t="s">
        <v>2663</v>
      </c>
      <c r="R4129" t="s">
        <v>2711</v>
      </c>
    </row>
    <row r="4130" spans="1:18" x14ac:dyDescent="0.25">
      <c r="A4130" s="28" t="str">
        <f t="shared" si="64"/>
        <v>00396706Sturgis Elementary School1101 N Grant StSturgisKY42459</v>
      </c>
      <c r="B4130" s="29" t="s">
        <v>8225</v>
      </c>
      <c r="C4130" t="s">
        <v>3215</v>
      </c>
      <c r="D4130" t="s">
        <v>7585</v>
      </c>
      <c r="E4130" t="s">
        <v>1736</v>
      </c>
      <c r="F4130" t="s">
        <v>2730</v>
      </c>
      <c r="G4130" t="s">
        <v>2731</v>
      </c>
      <c r="H4130" t="s">
        <v>54</v>
      </c>
      <c r="I4130" t="s">
        <v>2732</v>
      </c>
      <c r="J4130" t="s">
        <v>1736</v>
      </c>
      <c r="K4130" t="s">
        <v>2729</v>
      </c>
      <c r="L4130" t="s">
        <v>6828</v>
      </c>
      <c r="M4130" t="s">
        <v>3133</v>
      </c>
      <c r="N4130" t="s">
        <v>10</v>
      </c>
      <c r="O4130" t="s">
        <v>54</v>
      </c>
      <c r="P4130" t="s">
        <v>946</v>
      </c>
      <c r="Q4130" t="s">
        <v>2663</v>
      </c>
      <c r="R4130" t="s">
        <v>2728</v>
      </c>
    </row>
    <row r="4131" spans="1:18" x14ac:dyDescent="0.25">
      <c r="A4131" s="28" t="str">
        <f t="shared" si="64"/>
        <v>00397229Clay Elementary School210 College StClayKY42404</v>
      </c>
      <c r="B4131" s="29" t="s">
        <v>8225</v>
      </c>
      <c r="C4131" t="s">
        <v>3215</v>
      </c>
      <c r="D4131" t="s">
        <v>7586</v>
      </c>
      <c r="E4131" t="s">
        <v>1736</v>
      </c>
      <c r="F4131" t="s">
        <v>2810</v>
      </c>
      <c r="G4131" t="s">
        <v>2811</v>
      </c>
      <c r="H4131" t="s">
        <v>54</v>
      </c>
      <c r="I4131" t="s">
        <v>2812</v>
      </c>
      <c r="J4131" t="s">
        <v>1736</v>
      </c>
      <c r="K4131" t="s">
        <v>2809</v>
      </c>
      <c r="L4131" t="s">
        <v>6828</v>
      </c>
      <c r="M4131" t="s">
        <v>3133</v>
      </c>
      <c r="N4131" t="s">
        <v>10</v>
      </c>
      <c r="O4131" t="s">
        <v>54</v>
      </c>
      <c r="P4131" t="s">
        <v>946</v>
      </c>
      <c r="Q4131" t="s">
        <v>2663</v>
      </c>
      <c r="R4131" t="s">
        <v>2808</v>
      </c>
    </row>
    <row r="4132" spans="1:18" x14ac:dyDescent="0.25">
      <c r="A4132" s="28" t="str">
        <f t="shared" si="64"/>
        <v>00396847Warren Co School DistrictPo Box 51810Bowling GreenKY42103</v>
      </c>
      <c r="B4132" s="29" t="s">
        <v>8225</v>
      </c>
      <c r="C4132" t="s">
        <v>3215</v>
      </c>
      <c r="D4132" t="s">
        <v>7587</v>
      </c>
      <c r="E4132" t="s">
        <v>1736</v>
      </c>
      <c r="F4132" t="s">
        <v>5328</v>
      </c>
      <c r="G4132" t="s">
        <v>267</v>
      </c>
      <c r="H4132" t="s">
        <v>54</v>
      </c>
      <c r="I4132" t="s">
        <v>275</v>
      </c>
      <c r="J4132" t="s">
        <v>1736</v>
      </c>
      <c r="K4132" t="s">
        <v>2743</v>
      </c>
      <c r="L4132" t="s">
        <v>6828</v>
      </c>
      <c r="M4132" t="s">
        <v>3133</v>
      </c>
      <c r="N4132" t="s">
        <v>10</v>
      </c>
      <c r="O4132" t="s">
        <v>54</v>
      </c>
      <c r="P4132" t="s">
        <v>946</v>
      </c>
      <c r="Q4132" t="s">
        <v>2663</v>
      </c>
      <c r="R4132" t="s">
        <v>2742</v>
      </c>
    </row>
    <row r="4133" spans="1:18" x14ac:dyDescent="0.25">
      <c r="A4133" s="28" t="str">
        <f t="shared" si="64"/>
        <v>00396689Morganfield Elementary School511 S Mart StMorganfieldKY42437</v>
      </c>
      <c r="B4133" s="29" t="s">
        <v>8225</v>
      </c>
      <c r="C4133" t="s">
        <v>3215</v>
      </c>
      <c r="D4133" t="s">
        <v>7588</v>
      </c>
      <c r="E4133" t="s">
        <v>1736</v>
      </c>
      <c r="F4133" t="s">
        <v>2725</v>
      </c>
      <c r="G4133" t="s">
        <v>2726</v>
      </c>
      <c r="H4133" t="s">
        <v>54</v>
      </c>
      <c r="I4133" t="s">
        <v>2727</v>
      </c>
      <c r="J4133" t="s">
        <v>1736</v>
      </c>
      <c r="K4133" t="s">
        <v>2724</v>
      </c>
      <c r="L4133" t="s">
        <v>6828</v>
      </c>
      <c r="M4133" t="s">
        <v>3133</v>
      </c>
      <c r="N4133" t="s">
        <v>10</v>
      </c>
      <c r="O4133" t="s">
        <v>54</v>
      </c>
      <c r="P4133" t="s">
        <v>946</v>
      </c>
      <c r="Q4133" t="s">
        <v>2663</v>
      </c>
      <c r="R4133" t="s">
        <v>2723</v>
      </c>
    </row>
    <row r="4134" spans="1:18" x14ac:dyDescent="0.25">
      <c r="A4134" s="28" t="str">
        <f t="shared" si="64"/>
        <v>00396938Rockfield ES7597 Russellville RdBowling GreenKY42101</v>
      </c>
      <c r="B4134" s="29" t="s">
        <v>8225</v>
      </c>
      <c r="C4134" t="s">
        <v>3215</v>
      </c>
      <c r="D4134" t="s">
        <v>7589</v>
      </c>
      <c r="E4134" t="s">
        <v>1736</v>
      </c>
      <c r="F4134" t="s">
        <v>2782</v>
      </c>
      <c r="G4134" t="s">
        <v>267</v>
      </c>
      <c r="H4134" t="s">
        <v>54</v>
      </c>
      <c r="I4134" t="s">
        <v>268</v>
      </c>
      <c r="J4134" t="s">
        <v>1736</v>
      </c>
      <c r="K4134" t="s">
        <v>5195</v>
      </c>
      <c r="L4134" t="s">
        <v>6828</v>
      </c>
      <c r="M4134" t="s">
        <v>3133</v>
      </c>
      <c r="N4134" t="s">
        <v>10</v>
      </c>
      <c r="O4134" t="s">
        <v>54</v>
      </c>
      <c r="P4134" t="s">
        <v>946</v>
      </c>
      <c r="Q4134" t="s">
        <v>2663</v>
      </c>
      <c r="R4134" t="s">
        <v>2781</v>
      </c>
    </row>
    <row r="4135" spans="1:18" x14ac:dyDescent="0.25">
      <c r="A4135" s="28" t="str">
        <f t="shared" si="64"/>
        <v>00396782Dishman McGinnis Elem School375 Glen Lily RdBowling GreenKY42101</v>
      </c>
      <c r="B4135" s="29" t="s">
        <v>8225</v>
      </c>
      <c r="C4135" t="s">
        <v>3215</v>
      </c>
      <c r="D4135" t="s">
        <v>7590</v>
      </c>
      <c r="E4135" t="s">
        <v>1736</v>
      </c>
      <c r="F4135" t="s">
        <v>266</v>
      </c>
      <c r="G4135" t="s">
        <v>267</v>
      </c>
      <c r="H4135" t="s">
        <v>54</v>
      </c>
      <c r="I4135" t="s">
        <v>268</v>
      </c>
      <c r="J4135" t="s">
        <v>1736</v>
      </c>
      <c r="K4135" t="s">
        <v>265</v>
      </c>
      <c r="L4135" t="s">
        <v>6828</v>
      </c>
      <c r="M4135" t="s">
        <v>3133</v>
      </c>
      <c r="N4135" t="s">
        <v>10</v>
      </c>
      <c r="O4135" t="s">
        <v>54</v>
      </c>
      <c r="P4135" t="s">
        <v>946</v>
      </c>
      <c r="Q4135" t="s">
        <v>2663</v>
      </c>
      <c r="R4135" t="s">
        <v>264</v>
      </c>
    </row>
    <row r="4136" spans="1:18" x14ac:dyDescent="0.25">
      <c r="A4136" s="28" t="str">
        <f t="shared" si="64"/>
        <v>00396782Dishman McGinnis Elem School375 Glen Lily RdBowling GreenKY42101</v>
      </c>
      <c r="B4136" s="29" t="s">
        <v>8225</v>
      </c>
      <c r="C4136" t="s">
        <v>3215</v>
      </c>
      <c r="D4136" t="s">
        <v>7591</v>
      </c>
      <c r="E4136" t="s">
        <v>1736</v>
      </c>
      <c r="F4136" t="s">
        <v>266</v>
      </c>
      <c r="G4136" t="s">
        <v>267</v>
      </c>
      <c r="H4136" t="s">
        <v>54</v>
      </c>
      <c r="I4136" t="s">
        <v>268</v>
      </c>
      <c r="J4136" t="s">
        <v>1736</v>
      </c>
      <c r="K4136" t="s">
        <v>265</v>
      </c>
      <c r="L4136" t="s">
        <v>6828</v>
      </c>
      <c r="M4136" t="s">
        <v>3133</v>
      </c>
      <c r="N4136" t="s">
        <v>10</v>
      </c>
      <c r="O4136" t="s">
        <v>54</v>
      </c>
      <c r="P4136" t="s">
        <v>946</v>
      </c>
      <c r="Q4136" t="s">
        <v>2663</v>
      </c>
      <c r="R4136" t="s">
        <v>264</v>
      </c>
    </row>
    <row r="4137" spans="1:18" x14ac:dyDescent="0.25">
      <c r="A4137" s="28" t="str">
        <f t="shared" si="64"/>
        <v>00396794Parker-Bennett-Curry Elem Sch165 Webb DrBowling GreenKY42101</v>
      </c>
      <c r="B4137" s="29" t="s">
        <v>8225</v>
      </c>
      <c r="C4137" t="s">
        <v>3215</v>
      </c>
      <c r="D4137" t="s">
        <v>7592</v>
      </c>
      <c r="E4137" t="s">
        <v>1736</v>
      </c>
      <c r="F4137" t="s">
        <v>271</v>
      </c>
      <c r="G4137" t="s">
        <v>267</v>
      </c>
      <c r="H4137" t="s">
        <v>54</v>
      </c>
      <c r="I4137" t="s">
        <v>268</v>
      </c>
      <c r="J4137" t="s">
        <v>1736</v>
      </c>
      <c r="K4137" t="s">
        <v>270</v>
      </c>
      <c r="L4137" t="s">
        <v>6828</v>
      </c>
      <c r="M4137" t="s">
        <v>3133</v>
      </c>
      <c r="N4137" t="s">
        <v>10</v>
      </c>
      <c r="O4137" t="s">
        <v>54</v>
      </c>
      <c r="P4137" t="s">
        <v>946</v>
      </c>
      <c r="Q4137" t="s">
        <v>2663</v>
      </c>
      <c r="R4137" t="s">
        <v>269</v>
      </c>
    </row>
    <row r="4138" spans="1:18" x14ac:dyDescent="0.25">
      <c r="A4138" s="28" t="str">
        <f t="shared" si="64"/>
        <v>00396952Warren ES1846 Loop StBowling GreenKY42101</v>
      </c>
      <c r="B4138" s="29" t="s">
        <v>8225</v>
      </c>
      <c r="C4138" t="s">
        <v>3215</v>
      </c>
      <c r="D4138" t="s">
        <v>7593</v>
      </c>
      <c r="E4138" t="s">
        <v>1736</v>
      </c>
      <c r="F4138" t="s">
        <v>2784</v>
      </c>
      <c r="G4138" t="s">
        <v>267</v>
      </c>
      <c r="H4138" t="s">
        <v>54</v>
      </c>
      <c r="I4138" t="s">
        <v>268</v>
      </c>
      <c r="J4138" t="s">
        <v>1736</v>
      </c>
      <c r="K4138" t="s">
        <v>3830</v>
      </c>
      <c r="L4138" t="s">
        <v>6828</v>
      </c>
      <c r="M4138" t="s">
        <v>3133</v>
      </c>
      <c r="N4138" t="s">
        <v>10</v>
      </c>
      <c r="O4138" t="s">
        <v>54</v>
      </c>
      <c r="P4138" t="s">
        <v>946</v>
      </c>
      <c r="Q4138" t="s">
        <v>2663</v>
      </c>
      <c r="R4138" t="s">
        <v>2783</v>
      </c>
    </row>
    <row r="4139" spans="1:18" x14ac:dyDescent="0.25">
      <c r="A4139" s="28" t="str">
        <f t="shared" si="64"/>
        <v>00396835W R McNeill ES1800 Creason StBowling GreenKY42101</v>
      </c>
      <c r="B4139" s="29" t="s">
        <v>8225</v>
      </c>
      <c r="C4139" t="s">
        <v>3215</v>
      </c>
      <c r="D4139" t="s">
        <v>7594</v>
      </c>
      <c r="E4139" t="s">
        <v>1736</v>
      </c>
      <c r="F4139" t="s">
        <v>281</v>
      </c>
      <c r="G4139" t="s">
        <v>267</v>
      </c>
      <c r="H4139" t="s">
        <v>54</v>
      </c>
      <c r="I4139" t="s">
        <v>268</v>
      </c>
      <c r="J4139" t="s">
        <v>1736</v>
      </c>
      <c r="K4139" t="s">
        <v>4131</v>
      </c>
      <c r="L4139" t="s">
        <v>6828</v>
      </c>
      <c r="M4139" t="s">
        <v>3133</v>
      </c>
      <c r="N4139" t="s">
        <v>10</v>
      </c>
      <c r="O4139" t="s">
        <v>54</v>
      </c>
      <c r="P4139" t="s">
        <v>946</v>
      </c>
      <c r="Q4139" t="s">
        <v>2663</v>
      </c>
      <c r="R4139" t="s">
        <v>280</v>
      </c>
    </row>
    <row r="4140" spans="1:18" x14ac:dyDescent="0.25">
      <c r="A4140" s="28" t="str">
        <f t="shared" si="64"/>
        <v>00396835W R McNeill ES1800 Creason StBowling GreenKY42101</v>
      </c>
      <c r="B4140" s="29" t="s">
        <v>8225</v>
      </c>
      <c r="C4140" t="s">
        <v>3215</v>
      </c>
      <c r="D4140" t="s">
        <v>7595</v>
      </c>
      <c r="E4140" t="s">
        <v>1736</v>
      </c>
      <c r="F4140" t="s">
        <v>281</v>
      </c>
      <c r="G4140" t="s">
        <v>267</v>
      </c>
      <c r="H4140" t="s">
        <v>54</v>
      </c>
      <c r="I4140" t="s">
        <v>268</v>
      </c>
      <c r="J4140" t="s">
        <v>1736</v>
      </c>
      <c r="K4140" t="s">
        <v>4131</v>
      </c>
      <c r="L4140" t="s">
        <v>6828</v>
      </c>
      <c r="M4140" t="s">
        <v>3133</v>
      </c>
      <c r="N4140" t="s">
        <v>10</v>
      </c>
      <c r="O4140" t="s">
        <v>54</v>
      </c>
      <c r="P4140" t="s">
        <v>946</v>
      </c>
      <c r="Q4140" t="s">
        <v>2663</v>
      </c>
      <c r="R4140" t="s">
        <v>280</v>
      </c>
    </row>
    <row r="4141" spans="1:18" x14ac:dyDescent="0.25">
      <c r="A4141" s="28" t="str">
        <f t="shared" si="64"/>
        <v>00397061Monticello Elementary School160 College StMonticelloKY42633</v>
      </c>
      <c r="B4141" s="29" t="s">
        <v>8225</v>
      </c>
      <c r="C4141" t="s">
        <v>3215</v>
      </c>
      <c r="D4141" t="s">
        <v>7596</v>
      </c>
      <c r="E4141" t="s">
        <v>1736</v>
      </c>
      <c r="F4141" t="s">
        <v>3637</v>
      </c>
      <c r="G4141" t="s">
        <v>2804</v>
      </c>
      <c r="H4141" t="s">
        <v>54</v>
      </c>
      <c r="I4141" t="s">
        <v>2805</v>
      </c>
      <c r="J4141" t="s">
        <v>1736</v>
      </c>
      <c r="K4141" t="s">
        <v>3636</v>
      </c>
      <c r="L4141" t="s">
        <v>6828</v>
      </c>
      <c r="M4141" t="s">
        <v>3133</v>
      </c>
      <c r="N4141" t="s">
        <v>10</v>
      </c>
      <c r="O4141" t="s">
        <v>54</v>
      </c>
      <c r="P4141" t="s">
        <v>946</v>
      </c>
      <c r="Q4141" t="s">
        <v>2663</v>
      </c>
      <c r="R4141" t="s">
        <v>3638</v>
      </c>
    </row>
    <row r="4142" spans="1:18" x14ac:dyDescent="0.25">
      <c r="A4142" s="28" t="str">
        <f t="shared" si="64"/>
        <v>00396823T C Cherry Elementary School1001 Liberty WayBowling GreenKY42101</v>
      </c>
      <c r="B4142" s="29" t="s">
        <v>8225</v>
      </c>
      <c r="C4142" t="s">
        <v>3215</v>
      </c>
      <c r="D4142" t="s">
        <v>7597</v>
      </c>
      <c r="E4142" t="s">
        <v>1736</v>
      </c>
      <c r="F4142" t="s">
        <v>278</v>
      </c>
      <c r="G4142" t="s">
        <v>267</v>
      </c>
      <c r="H4142" t="s">
        <v>54</v>
      </c>
      <c r="I4142" t="s">
        <v>268</v>
      </c>
      <c r="J4142" t="s">
        <v>1736</v>
      </c>
      <c r="K4142" t="s">
        <v>277</v>
      </c>
      <c r="L4142" t="s">
        <v>6828</v>
      </c>
      <c r="M4142" t="s">
        <v>3133</v>
      </c>
      <c r="N4142" t="s">
        <v>10</v>
      </c>
      <c r="O4142" t="s">
        <v>54</v>
      </c>
      <c r="P4142" t="s">
        <v>946</v>
      </c>
      <c r="Q4142" t="s">
        <v>2663</v>
      </c>
      <c r="R4142" t="s">
        <v>276</v>
      </c>
    </row>
    <row r="4143" spans="1:18" x14ac:dyDescent="0.25">
      <c r="A4143" s="28" t="str">
        <f t="shared" si="64"/>
        <v>00396861Bristow Elementary School6151 Louisville RdBowling GreenKY42101</v>
      </c>
      <c r="B4143" s="29" t="s">
        <v>8225</v>
      </c>
      <c r="C4143" t="s">
        <v>3215</v>
      </c>
      <c r="D4143" t="s">
        <v>7598</v>
      </c>
      <c r="E4143" t="s">
        <v>1736</v>
      </c>
      <c r="F4143" t="s">
        <v>2753</v>
      </c>
      <c r="G4143" t="s">
        <v>267</v>
      </c>
      <c r="H4143" t="s">
        <v>54</v>
      </c>
      <c r="I4143" t="s">
        <v>268</v>
      </c>
      <c r="J4143" t="s">
        <v>1736</v>
      </c>
      <c r="K4143" t="s">
        <v>2752</v>
      </c>
      <c r="L4143" t="s">
        <v>6828</v>
      </c>
      <c r="M4143" t="s">
        <v>3133</v>
      </c>
      <c r="N4143" t="s">
        <v>10</v>
      </c>
      <c r="O4143" t="s">
        <v>54</v>
      </c>
      <c r="P4143" t="s">
        <v>946</v>
      </c>
      <c r="Q4143" t="s">
        <v>2663</v>
      </c>
      <c r="R4143" t="s">
        <v>2751</v>
      </c>
    </row>
    <row r="4144" spans="1:18" x14ac:dyDescent="0.25">
      <c r="A4144" s="28" t="str">
        <f t="shared" si="64"/>
        <v>00397231Dixon Elementary School277 State Route 1340DixonKY42409</v>
      </c>
      <c r="B4144" s="29" t="s">
        <v>8225</v>
      </c>
      <c r="C4144" t="s">
        <v>3215</v>
      </c>
      <c r="D4144" t="s">
        <v>7599</v>
      </c>
      <c r="E4144" t="s">
        <v>1736</v>
      </c>
      <c r="F4144" t="s">
        <v>2815</v>
      </c>
      <c r="G4144" t="s">
        <v>2816</v>
      </c>
      <c r="H4144" t="s">
        <v>54</v>
      </c>
      <c r="I4144" t="s">
        <v>2817</v>
      </c>
      <c r="J4144" t="s">
        <v>1736</v>
      </c>
      <c r="K4144" t="s">
        <v>2814</v>
      </c>
      <c r="L4144" t="s">
        <v>6828</v>
      </c>
      <c r="M4144" t="s">
        <v>3133</v>
      </c>
      <c r="N4144" t="s">
        <v>10</v>
      </c>
      <c r="O4144" t="s">
        <v>54</v>
      </c>
      <c r="P4144" t="s">
        <v>946</v>
      </c>
      <c r="Q4144" t="s">
        <v>2663</v>
      </c>
      <c r="R4144" t="s">
        <v>2813</v>
      </c>
    </row>
    <row r="4145" spans="1:18" x14ac:dyDescent="0.25">
      <c r="A4145" s="28" t="str">
        <f t="shared" si="64"/>
        <v>00396926Richardsville ES1775 Richardsville RdBowling GreenKY42101</v>
      </c>
      <c r="B4145" s="29" t="s">
        <v>8225</v>
      </c>
      <c r="C4145" t="s">
        <v>3215</v>
      </c>
      <c r="D4145" t="s">
        <v>7600</v>
      </c>
      <c r="E4145" t="s">
        <v>1736</v>
      </c>
      <c r="F4145" t="s">
        <v>2777</v>
      </c>
      <c r="G4145" t="s">
        <v>267</v>
      </c>
      <c r="H4145" t="s">
        <v>54</v>
      </c>
      <c r="I4145" t="s">
        <v>268</v>
      </c>
      <c r="J4145" t="s">
        <v>1736</v>
      </c>
      <c r="K4145" t="s">
        <v>5199</v>
      </c>
      <c r="L4145" t="s">
        <v>6828</v>
      </c>
      <c r="M4145" t="s">
        <v>3133</v>
      </c>
      <c r="N4145" t="s">
        <v>10</v>
      </c>
      <c r="O4145" t="s">
        <v>54</v>
      </c>
      <c r="P4145" t="s">
        <v>946</v>
      </c>
      <c r="Q4145" t="s">
        <v>2663</v>
      </c>
      <c r="R4145" t="s">
        <v>2776</v>
      </c>
    </row>
    <row r="4146" spans="1:18" x14ac:dyDescent="0.25">
      <c r="A4146" s="28" t="str">
        <f t="shared" si="64"/>
        <v>00397009North Washington Elem School5658 Highway 433WillisburgKY40078</v>
      </c>
      <c r="B4146" s="29" t="s">
        <v>8225</v>
      </c>
      <c r="C4146" t="s">
        <v>3215</v>
      </c>
      <c r="D4146" t="s">
        <v>7601</v>
      </c>
      <c r="E4146" t="s">
        <v>1736</v>
      </c>
      <c r="F4146" t="s">
        <v>2792</v>
      </c>
      <c r="G4146" t="s">
        <v>2793</v>
      </c>
      <c r="H4146" t="s">
        <v>54</v>
      </c>
      <c r="I4146" t="s">
        <v>2794</v>
      </c>
      <c r="J4146" t="s">
        <v>1736</v>
      </c>
      <c r="K4146" t="s">
        <v>2791</v>
      </c>
      <c r="L4146" t="s">
        <v>6828</v>
      </c>
      <c r="M4146" t="s">
        <v>3133</v>
      </c>
      <c r="N4146" t="s">
        <v>10</v>
      </c>
      <c r="O4146" t="s">
        <v>54</v>
      </c>
      <c r="P4146" t="s">
        <v>946</v>
      </c>
      <c r="Q4146" t="s">
        <v>2663</v>
      </c>
      <c r="R4146" t="s">
        <v>2790</v>
      </c>
    </row>
    <row r="4147" spans="1:18" x14ac:dyDescent="0.25">
      <c r="A4147" s="28" t="str">
        <f t="shared" si="64"/>
        <v>00397190Providence Elementary School470 S Broadway StProvidenceKY42450</v>
      </c>
      <c r="B4147" s="29" t="s">
        <v>8225</v>
      </c>
      <c r="C4147" t="s">
        <v>3215</v>
      </c>
      <c r="D4147" t="s">
        <v>7602</v>
      </c>
      <c r="E4147" t="s">
        <v>1736</v>
      </c>
      <c r="F4147" t="s">
        <v>2820</v>
      </c>
      <c r="G4147" t="s">
        <v>2821</v>
      </c>
      <c r="H4147" t="s">
        <v>54</v>
      </c>
      <c r="I4147" t="s">
        <v>2822</v>
      </c>
      <c r="J4147" t="s">
        <v>1736</v>
      </c>
      <c r="K4147" t="s">
        <v>2819</v>
      </c>
      <c r="L4147" t="s">
        <v>6828</v>
      </c>
      <c r="M4147" t="s">
        <v>3133</v>
      </c>
      <c r="N4147" t="s">
        <v>10</v>
      </c>
      <c r="O4147" t="s">
        <v>54</v>
      </c>
      <c r="P4147" t="s">
        <v>946</v>
      </c>
      <c r="Q4147" t="s">
        <v>2663</v>
      </c>
      <c r="R4147" t="s">
        <v>2818</v>
      </c>
    </row>
    <row r="4148" spans="1:18" x14ac:dyDescent="0.25">
      <c r="A4148" s="28" t="str">
        <f t="shared" si="64"/>
        <v>00397243Sebree ES61 N State StSebreeKY42455</v>
      </c>
      <c r="B4148" s="29" t="s">
        <v>8225</v>
      </c>
      <c r="C4148" t="s">
        <v>3215</v>
      </c>
      <c r="D4148" t="s">
        <v>7603</v>
      </c>
      <c r="E4148" t="s">
        <v>1736</v>
      </c>
      <c r="F4148" t="s">
        <v>2824</v>
      </c>
      <c r="G4148" t="s">
        <v>2825</v>
      </c>
      <c r="H4148" t="s">
        <v>54</v>
      </c>
      <c r="I4148" t="s">
        <v>2826</v>
      </c>
      <c r="J4148" t="s">
        <v>1736</v>
      </c>
      <c r="K4148" t="s">
        <v>5250</v>
      </c>
      <c r="L4148" t="s">
        <v>6828</v>
      </c>
      <c r="M4148" t="s">
        <v>3133</v>
      </c>
      <c r="N4148" t="s">
        <v>10</v>
      </c>
      <c r="O4148" t="s">
        <v>54</v>
      </c>
      <c r="P4148" t="s">
        <v>946</v>
      </c>
      <c r="Q4148" t="s">
        <v>2663</v>
      </c>
      <c r="R4148" t="s">
        <v>2823</v>
      </c>
    </row>
    <row r="4149" spans="1:18" x14ac:dyDescent="0.25">
      <c r="A4149" s="28" t="str">
        <f t="shared" si="64"/>
        <v>00397580Southside Elementary School1300 Troy PikeVersaillesKY40383</v>
      </c>
      <c r="B4149" s="29" t="s">
        <v>8225</v>
      </c>
      <c r="C4149" t="s">
        <v>3215</v>
      </c>
      <c r="D4149" t="s">
        <v>7604</v>
      </c>
      <c r="E4149" t="s">
        <v>1736</v>
      </c>
      <c r="F4149" t="s">
        <v>2889</v>
      </c>
      <c r="G4149" t="s">
        <v>2880</v>
      </c>
      <c r="H4149" t="s">
        <v>54</v>
      </c>
      <c r="I4149" t="s">
        <v>2881</v>
      </c>
      <c r="J4149" t="s">
        <v>1736</v>
      </c>
      <c r="K4149" t="s">
        <v>1224</v>
      </c>
      <c r="L4149" t="s">
        <v>6828</v>
      </c>
      <c r="M4149" t="s">
        <v>3133</v>
      </c>
      <c r="N4149" t="s">
        <v>10</v>
      </c>
      <c r="O4149" t="s">
        <v>54</v>
      </c>
      <c r="P4149" t="s">
        <v>946</v>
      </c>
      <c r="Q4149" t="s">
        <v>2663</v>
      </c>
      <c r="R4149" t="s">
        <v>2888</v>
      </c>
    </row>
    <row r="4150" spans="1:18" x14ac:dyDescent="0.25">
      <c r="A4150" s="28" t="str">
        <f t="shared" si="64"/>
        <v>00397619Simmons ES830 Tyrone PikeVersaillesKY40383</v>
      </c>
      <c r="B4150" s="29" t="s">
        <v>8225</v>
      </c>
      <c r="C4150" t="s">
        <v>3215</v>
      </c>
      <c r="D4150" t="s">
        <v>7605</v>
      </c>
      <c r="E4150" t="s">
        <v>1736</v>
      </c>
      <c r="F4150" t="s">
        <v>2887</v>
      </c>
      <c r="G4150" t="s">
        <v>2880</v>
      </c>
      <c r="H4150" t="s">
        <v>54</v>
      </c>
      <c r="I4150" t="s">
        <v>2881</v>
      </c>
      <c r="J4150" t="s">
        <v>1736</v>
      </c>
      <c r="K4150" t="s">
        <v>5283</v>
      </c>
      <c r="L4150" t="s">
        <v>6828</v>
      </c>
      <c r="M4150" t="s">
        <v>3133</v>
      </c>
      <c r="N4150" t="s">
        <v>10</v>
      </c>
      <c r="O4150" t="s">
        <v>54</v>
      </c>
      <c r="P4150" t="s">
        <v>946</v>
      </c>
      <c r="Q4150" t="s">
        <v>2663</v>
      </c>
      <c r="R4150" t="s">
        <v>2886</v>
      </c>
    </row>
    <row r="4151" spans="1:18" x14ac:dyDescent="0.25">
      <c r="A4151" s="28" t="str">
        <f t="shared" si="64"/>
        <v>00396914Rich Pond ES530 Richpond RdBowling GreenKY42104</v>
      </c>
      <c r="B4151" s="29" t="s">
        <v>8225</v>
      </c>
      <c r="C4151" t="s">
        <v>3215</v>
      </c>
      <c r="D4151" t="s">
        <v>7606</v>
      </c>
      <c r="E4151" t="s">
        <v>1736</v>
      </c>
      <c r="F4151" t="s">
        <v>2775</v>
      </c>
      <c r="G4151" t="s">
        <v>267</v>
      </c>
      <c r="H4151" t="s">
        <v>54</v>
      </c>
      <c r="I4151" t="s">
        <v>279</v>
      </c>
      <c r="J4151" t="s">
        <v>1736</v>
      </c>
      <c r="K4151" t="s">
        <v>5181</v>
      </c>
      <c r="L4151" t="s">
        <v>6828</v>
      </c>
      <c r="M4151" t="s">
        <v>3133</v>
      </c>
      <c r="N4151" t="s">
        <v>10</v>
      </c>
      <c r="O4151" t="s">
        <v>54</v>
      </c>
      <c r="P4151" t="s">
        <v>946</v>
      </c>
      <c r="Q4151" t="s">
        <v>2663</v>
      </c>
      <c r="R4151" t="s">
        <v>2774</v>
      </c>
    </row>
    <row r="4152" spans="1:18" x14ac:dyDescent="0.25">
      <c r="A4152" s="28" t="str">
        <f t="shared" si="64"/>
        <v>01485867Farmington Elementary School7730 State Route 121 SMayfieldKY42066</v>
      </c>
      <c r="B4152" s="29" t="s">
        <v>8225</v>
      </c>
      <c r="C4152" t="s">
        <v>3215</v>
      </c>
      <c r="D4152" t="s">
        <v>7607</v>
      </c>
      <c r="E4152" t="s">
        <v>1736</v>
      </c>
      <c r="F4152" t="s">
        <v>1067</v>
      </c>
      <c r="G4152" t="s">
        <v>1058</v>
      </c>
      <c r="H4152" t="s">
        <v>54</v>
      </c>
      <c r="I4152" t="s">
        <v>1059</v>
      </c>
      <c r="J4152" t="s">
        <v>1736</v>
      </c>
      <c r="K4152" t="s">
        <v>1066</v>
      </c>
      <c r="L4152" t="s">
        <v>6828</v>
      </c>
      <c r="M4152" t="s">
        <v>3133</v>
      </c>
      <c r="N4152" t="s">
        <v>10</v>
      </c>
      <c r="O4152" t="s">
        <v>54</v>
      </c>
      <c r="P4152" t="s">
        <v>946</v>
      </c>
      <c r="Q4152" t="s">
        <v>2663</v>
      </c>
      <c r="R4152" t="s">
        <v>1065</v>
      </c>
    </row>
    <row r="4153" spans="1:18" x14ac:dyDescent="0.25">
      <c r="A4153" s="28" t="str">
        <f t="shared" si="64"/>
        <v>01170828Gamaliel Elementary School320 W Main StGamalielKY42140</v>
      </c>
      <c r="B4153" s="29" t="s">
        <v>8225</v>
      </c>
      <c r="C4153" t="s">
        <v>3215</v>
      </c>
      <c r="D4153" t="s">
        <v>7608</v>
      </c>
      <c r="E4153" t="s">
        <v>1736</v>
      </c>
      <c r="F4153" t="s">
        <v>2183</v>
      </c>
      <c r="G4153" t="s">
        <v>2184</v>
      </c>
      <c r="H4153" t="s">
        <v>54</v>
      </c>
      <c r="I4153" t="s">
        <v>2185</v>
      </c>
      <c r="J4153" t="s">
        <v>1736</v>
      </c>
      <c r="K4153" t="s">
        <v>2182</v>
      </c>
      <c r="L4153" t="s">
        <v>6828</v>
      </c>
      <c r="M4153" t="s">
        <v>3133</v>
      </c>
      <c r="N4153" t="s">
        <v>10</v>
      </c>
      <c r="O4153" t="s">
        <v>54</v>
      </c>
      <c r="P4153" t="s">
        <v>946</v>
      </c>
      <c r="Q4153" t="s">
        <v>2663</v>
      </c>
      <c r="R4153" t="s">
        <v>2181</v>
      </c>
    </row>
    <row r="4154" spans="1:18" x14ac:dyDescent="0.25">
      <c r="A4154" s="28" t="str">
        <f t="shared" si="64"/>
        <v>01170816Keavy Elementary School598 W Highway 312KeavyKY40737</v>
      </c>
      <c r="B4154" s="29" t="s">
        <v>8225</v>
      </c>
      <c r="C4154" t="s">
        <v>3215</v>
      </c>
      <c r="D4154" t="s">
        <v>7609</v>
      </c>
      <c r="E4154" t="s">
        <v>1736</v>
      </c>
      <c r="F4154" t="s">
        <v>1828</v>
      </c>
      <c r="G4154" t="s">
        <v>1829</v>
      </c>
      <c r="H4154" t="s">
        <v>54</v>
      </c>
      <c r="I4154" t="s">
        <v>1830</v>
      </c>
      <c r="J4154" t="s">
        <v>1736</v>
      </c>
      <c r="K4154" t="s">
        <v>1827</v>
      </c>
      <c r="L4154" t="s">
        <v>6828</v>
      </c>
      <c r="M4154" t="s">
        <v>3133</v>
      </c>
      <c r="N4154" t="s">
        <v>10</v>
      </c>
      <c r="O4154" t="s">
        <v>54</v>
      </c>
      <c r="P4154" t="s">
        <v>946</v>
      </c>
      <c r="Q4154" t="s">
        <v>2663</v>
      </c>
      <c r="R4154" t="s">
        <v>1826</v>
      </c>
    </row>
    <row r="4155" spans="1:18" x14ac:dyDescent="0.25">
      <c r="A4155" s="28" t="str">
        <f t="shared" si="64"/>
        <v>01170775South Edmonson ES1058 Chalybeate School RdSmiths GroveKY42210</v>
      </c>
      <c r="B4155" s="29" t="s">
        <v>8225</v>
      </c>
      <c r="C4155" t="s">
        <v>3215</v>
      </c>
      <c r="D4155" t="s">
        <v>7610</v>
      </c>
      <c r="E4155" t="s">
        <v>1736</v>
      </c>
      <c r="F4155" t="s">
        <v>719</v>
      </c>
      <c r="G4155" t="s">
        <v>720</v>
      </c>
      <c r="H4155" t="s">
        <v>54</v>
      </c>
      <c r="I4155" t="s">
        <v>3098</v>
      </c>
      <c r="J4155" t="s">
        <v>1736</v>
      </c>
      <c r="K4155" t="s">
        <v>4207</v>
      </c>
      <c r="L4155" t="s">
        <v>6828</v>
      </c>
      <c r="M4155" t="s">
        <v>3133</v>
      </c>
      <c r="N4155" t="s">
        <v>10</v>
      </c>
      <c r="O4155" t="s">
        <v>54</v>
      </c>
      <c r="P4155" t="s">
        <v>946</v>
      </c>
      <c r="Q4155" t="s">
        <v>2663</v>
      </c>
      <c r="R4155" t="s">
        <v>718</v>
      </c>
    </row>
    <row r="4156" spans="1:18" x14ac:dyDescent="0.25">
      <c r="A4156" s="28" t="str">
        <f t="shared" ref="A4156:A4219" si="65">R4156&amp;K4156&amp;F4156&amp;G4156&amp;H4156&amp;I4156</f>
        <v>01170775South Edmonson ES1058 Chalybeate School RdSmiths GroveKY42210</v>
      </c>
      <c r="B4156" s="29" t="s">
        <v>8225</v>
      </c>
      <c r="C4156" t="s">
        <v>3215</v>
      </c>
      <c r="D4156" t="s">
        <v>7611</v>
      </c>
      <c r="E4156" t="s">
        <v>1736</v>
      </c>
      <c r="F4156" t="s">
        <v>719</v>
      </c>
      <c r="G4156" t="s">
        <v>720</v>
      </c>
      <c r="H4156" t="s">
        <v>54</v>
      </c>
      <c r="I4156" t="s">
        <v>3098</v>
      </c>
      <c r="J4156" t="s">
        <v>1736</v>
      </c>
      <c r="K4156" t="s">
        <v>4207</v>
      </c>
      <c r="L4156" t="s">
        <v>6828</v>
      </c>
      <c r="M4156" t="s">
        <v>3133</v>
      </c>
      <c r="N4156" t="s">
        <v>10</v>
      </c>
      <c r="O4156" t="s">
        <v>54</v>
      </c>
      <c r="P4156" t="s">
        <v>946</v>
      </c>
      <c r="Q4156" t="s">
        <v>2663</v>
      </c>
      <c r="R4156" t="s">
        <v>718</v>
      </c>
    </row>
    <row r="4157" spans="1:18" x14ac:dyDescent="0.25">
      <c r="A4157" s="28" t="str">
        <f t="shared" si="65"/>
        <v>01170775South Edmonson ES1058 Chalybeate School RdSmiths GroveKY42171</v>
      </c>
      <c r="B4157" s="29" t="s">
        <v>8225</v>
      </c>
      <c r="C4157" t="s">
        <v>3215</v>
      </c>
      <c r="D4157" t="s">
        <v>7612</v>
      </c>
      <c r="E4157" t="s">
        <v>1736</v>
      </c>
      <c r="F4157" t="s">
        <v>719</v>
      </c>
      <c r="G4157" t="s">
        <v>720</v>
      </c>
      <c r="H4157" t="s">
        <v>54</v>
      </c>
      <c r="I4157" t="s">
        <v>721</v>
      </c>
      <c r="J4157" t="s">
        <v>1736</v>
      </c>
      <c r="K4157" t="s">
        <v>4207</v>
      </c>
      <c r="L4157" t="s">
        <v>6828</v>
      </c>
      <c r="M4157" t="s">
        <v>3133</v>
      </c>
      <c r="N4157" t="s">
        <v>10</v>
      </c>
      <c r="O4157" t="s">
        <v>54</v>
      </c>
      <c r="P4157" t="s">
        <v>946</v>
      </c>
      <c r="Q4157" t="s">
        <v>2663</v>
      </c>
      <c r="R4157" t="s">
        <v>718</v>
      </c>
    </row>
    <row r="4158" spans="1:18" x14ac:dyDescent="0.25">
      <c r="A4158" s="28" t="str">
        <f t="shared" si="65"/>
        <v>01345530Earlington Elementary School1967 Championship DrEarlingtonKY42410</v>
      </c>
      <c r="B4158" s="29" t="s">
        <v>8225</v>
      </c>
      <c r="C4158" t="s">
        <v>3215</v>
      </c>
      <c r="D4158" t="s">
        <v>7613</v>
      </c>
      <c r="E4158" t="s">
        <v>1736</v>
      </c>
      <c r="F4158" t="s">
        <v>1316</v>
      </c>
      <c r="G4158" t="s">
        <v>1317</v>
      </c>
      <c r="H4158" t="s">
        <v>54</v>
      </c>
      <c r="I4158" t="s">
        <v>1318</v>
      </c>
      <c r="J4158" t="s">
        <v>1736</v>
      </c>
      <c r="K4158" t="s">
        <v>1315</v>
      </c>
      <c r="L4158" t="s">
        <v>6828</v>
      </c>
      <c r="M4158" t="s">
        <v>3133</v>
      </c>
      <c r="N4158" t="s">
        <v>10</v>
      </c>
      <c r="O4158" t="s">
        <v>54</v>
      </c>
      <c r="P4158" t="s">
        <v>946</v>
      </c>
      <c r="Q4158" t="s">
        <v>2663</v>
      </c>
      <c r="R4158" t="s">
        <v>1314</v>
      </c>
    </row>
    <row r="4159" spans="1:18" x14ac:dyDescent="0.25">
      <c r="A4159" s="28" t="str">
        <f t="shared" si="65"/>
        <v>01396022Garth ES501 S Hamilton StGeorgetownKY40324</v>
      </c>
      <c r="B4159" s="29" t="s">
        <v>8225</v>
      </c>
      <c r="C4159" t="s">
        <v>3215</v>
      </c>
      <c r="D4159" t="s">
        <v>7614</v>
      </c>
      <c r="E4159" t="s">
        <v>1736</v>
      </c>
      <c r="F4159" t="s">
        <v>2615</v>
      </c>
      <c r="G4159" t="s">
        <v>2610</v>
      </c>
      <c r="H4159" t="s">
        <v>54</v>
      </c>
      <c r="I4159" t="s">
        <v>2611</v>
      </c>
      <c r="J4159" t="s">
        <v>1736</v>
      </c>
      <c r="K4159" t="s">
        <v>5098</v>
      </c>
      <c r="L4159" t="s">
        <v>6828</v>
      </c>
      <c r="M4159" t="s">
        <v>3133</v>
      </c>
      <c r="N4159" t="s">
        <v>10</v>
      </c>
      <c r="O4159" t="s">
        <v>54</v>
      </c>
      <c r="P4159" t="s">
        <v>946</v>
      </c>
      <c r="Q4159" t="s">
        <v>2663</v>
      </c>
      <c r="R4159" t="s">
        <v>2614</v>
      </c>
    </row>
    <row r="4160" spans="1:18" x14ac:dyDescent="0.25">
      <c r="A4160" s="28" t="str">
        <f t="shared" si="65"/>
        <v>01398434Burns ES4514 Goetz DrOwensboroKY42301</v>
      </c>
      <c r="B4160" s="29" t="s">
        <v>8225</v>
      </c>
      <c r="C4160" t="s">
        <v>3215</v>
      </c>
      <c r="D4160" t="s">
        <v>7615</v>
      </c>
      <c r="E4160" t="s">
        <v>1736</v>
      </c>
      <c r="F4160" t="s">
        <v>671</v>
      </c>
      <c r="G4160" t="s">
        <v>658</v>
      </c>
      <c r="H4160" t="s">
        <v>54</v>
      </c>
      <c r="I4160" t="s">
        <v>659</v>
      </c>
      <c r="J4160" t="s">
        <v>1736</v>
      </c>
      <c r="K4160" t="s">
        <v>4195</v>
      </c>
      <c r="L4160" t="s">
        <v>6828</v>
      </c>
      <c r="M4160" t="s">
        <v>3133</v>
      </c>
      <c r="N4160" t="s">
        <v>10</v>
      </c>
      <c r="O4160" t="s">
        <v>54</v>
      </c>
      <c r="P4160" t="s">
        <v>946</v>
      </c>
      <c r="Q4160" t="s">
        <v>2663</v>
      </c>
      <c r="R4160" t="s">
        <v>670</v>
      </c>
    </row>
    <row r="4161" spans="1:18" x14ac:dyDescent="0.25">
      <c r="A4161" s="28" t="str">
        <f t="shared" si="65"/>
        <v>01398410Mt Washington Elementary Sch9234 Highway 44 EMt WashingtonKY40047</v>
      </c>
      <c r="B4161" s="29" t="s">
        <v>8225</v>
      </c>
      <c r="C4161" t="s">
        <v>3215</v>
      </c>
      <c r="D4161" t="s">
        <v>7616</v>
      </c>
      <c r="E4161" t="s">
        <v>1736</v>
      </c>
      <c r="F4161" t="s">
        <v>386</v>
      </c>
      <c r="G4161" t="s">
        <v>369</v>
      </c>
      <c r="H4161" t="s">
        <v>54</v>
      </c>
      <c r="I4161" t="s">
        <v>370</v>
      </c>
      <c r="J4161" t="s">
        <v>1736</v>
      </c>
      <c r="K4161" t="s">
        <v>385</v>
      </c>
      <c r="L4161" t="s">
        <v>6828</v>
      </c>
      <c r="M4161" t="s">
        <v>3133</v>
      </c>
      <c r="N4161" t="s">
        <v>10</v>
      </c>
      <c r="O4161" t="s">
        <v>54</v>
      </c>
      <c r="P4161" t="s">
        <v>946</v>
      </c>
      <c r="Q4161" t="s">
        <v>2663</v>
      </c>
      <c r="R4161" t="s">
        <v>384</v>
      </c>
    </row>
    <row r="4162" spans="1:18" x14ac:dyDescent="0.25">
      <c r="A4162" s="28" t="str">
        <f t="shared" si="65"/>
        <v>01485855Fancy Farm Elementary School270 State Route 339 SFancy FarmKY42039</v>
      </c>
      <c r="B4162" s="29" t="s">
        <v>8225</v>
      </c>
      <c r="C4162" t="s">
        <v>3215</v>
      </c>
      <c r="D4162" t="s">
        <v>7617</v>
      </c>
      <c r="E4162" t="s">
        <v>1736</v>
      </c>
      <c r="F4162" t="s">
        <v>1062</v>
      </c>
      <c r="G4162" t="s">
        <v>1063</v>
      </c>
      <c r="H4162" t="s">
        <v>54</v>
      </c>
      <c r="I4162" t="s">
        <v>1064</v>
      </c>
      <c r="J4162" t="s">
        <v>1736</v>
      </c>
      <c r="K4162" t="s">
        <v>1061</v>
      </c>
      <c r="L4162" t="s">
        <v>6828</v>
      </c>
      <c r="M4162" t="s">
        <v>3133</v>
      </c>
      <c r="N4162" t="s">
        <v>10</v>
      </c>
      <c r="O4162" t="s">
        <v>54</v>
      </c>
      <c r="P4162" t="s">
        <v>946</v>
      </c>
      <c r="Q4162" t="s">
        <v>2663</v>
      </c>
      <c r="R4162" t="s">
        <v>1060</v>
      </c>
    </row>
    <row r="4163" spans="1:18" x14ac:dyDescent="0.25">
      <c r="A4163" s="28" t="str">
        <f t="shared" si="65"/>
        <v>01485893Symsonia Elementary School11730 State Route 131SymsoniaKY42082</v>
      </c>
      <c r="B4163" s="29" t="s">
        <v>8225</v>
      </c>
      <c r="C4163" t="s">
        <v>3215</v>
      </c>
      <c r="D4163" t="s">
        <v>7618</v>
      </c>
      <c r="E4163" t="s">
        <v>1736</v>
      </c>
      <c r="F4163" t="s">
        <v>1077</v>
      </c>
      <c r="G4163" t="s">
        <v>1078</v>
      </c>
      <c r="H4163" t="s">
        <v>54</v>
      </c>
      <c r="I4163" t="s">
        <v>1079</v>
      </c>
      <c r="J4163" t="s">
        <v>1736</v>
      </c>
      <c r="K4163" t="s">
        <v>1076</v>
      </c>
      <c r="L4163" t="s">
        <v>6828</v>
      </c>
      <c r="M4163" t="s">
        <v>3133</v>
      </c>
      <c r="N4163" t="s">
        <v>10</v>
      </c>
      <c r="O4163" t="s">
        <v>54</v>
      </c>
      <c r="P4163" t="s">
        <v>946</v>
      </c>
      <c r="Q4163" t="s">
        <v>2663</v>
      </c>
      <c r="R4163" t="s">
        <v>1075</v>
      </c>
    </row>
    <row r="4164" spans="1:18" x14ac:dyDescent="0.25">
      <c r="A4164" s="28" t="str">
        <f t="shared" si="65"/>
        <v>01485879Lowes Elementary School6775 State Route 440HickoryKY42061</v>
      </c>
      <c r="B4164" s="29" t="s">
        <v>8225</v>
      </c>
      <c r="C4164" t="s">
        <v>3215</v>
      </c>
      <c r="D4164" t="s">
        <v>7619</v>
      </c>
      <c r="E4164" t="s">
        <v>1736</v>
      </c>
      <c r="F4164" t="s">
        <v>1070</v>
      </c>
      <c r="G4164" t="s">
        <v>1071</v>
      </c>
      <c r="H4164" t="s">
        <v>54</v>
      </c>
      <c r="I4164" t="s">
        <v>3598</v>
      </c>
      <c r="J4164" t="s">
        <v>1736</v>
      </c>
      <c r="K4164" t="s">
        <v>1069</v>
      </c>
      <c r="L4164" t="s">
        <v>6828</v>
      </c>
      <c r="M4164" t="s">
        <v>3133</v>
      </c>
      <c r="N4164" t="s">
        <v>10</v>
      </c>
      <c r="O4164" t="s">
        <v>54</v>
      </c>
      <c r="P4164" t="s">
        <v>946</v>
      </c>
      <c r="Q4164" t="s">
        <v>2663</v>
      </c>
      <c r="R4164" t="s">
        <v>1068</v>
      </c>
    </row>
    <row r="4165" spans="1:18" x14ac:dyDescent="0.25">
      <c r="A4165" s="28" t="str">
        <f t="shared" si="65"/>
        <v>01485908Wingo Elementary School449 Lebanon StWingoKY42088</v>
      </c>
      <c r="B4165" s="29" t="s">
        <v>8225</v>
      </c>
      <c r="C4165" t="s">
        <v>3215</v>
      </c>
      <c r="D4165" t="s">
        <v>7620</v>
      </c>
      <c r="E4165" t="s">
        <v>1736</v>
      </c>
      <c r="F4165" t="s">
        <v>1082</v>
      </c>
      <c r="G4165" t="s">
        <v>1083</v>
      </c>
      <c r="H4165" t="s">
        <v>54</v>
      </c>
      <c r="I4165" t="s">
        <v>1084</v>
      </c>
      <c r="J4165" t="s">
        <v>1736</v>
      </c>
      <c r="K4165" t="s">
        <v>1081</v>
      </c>
      <c r="L4165" t="s">
        <v>6828</v>
      </c>
      <c r="M4165" t="s">
        <v>3133</v>
      </c>
      <c r="N4165" t="s">
        <v>10</v>
      </c>
      <c r="O4165" t="s">
        <v>54</v>
      </c>
      <c r="P4165" t="s">
        <v>946</v>
      </c>
      <c r="Q4165" t="s">
        <v>2663</v>
      </c>
      <c r="R4165" t="s">
        <v>1080</v>
      </c>
    </row>
    <row r="4166" spans="1:18" x14ac:dyDescent="0.25">
      <c r="A4166" s="28" t="str">
        <f t="shared" si="65"/>
        <v>01485881Sedalia ES5252 State Route 97MayfieldKY42079</v>
      </c>
      <c r="B4166" s="29" t="s">
        <v>8225</v>
      </c>
      <c r="C4166" t="s">
        <v>3215</v>
      </c>
      <c r="D4166" t="s">
        <v>7621</v>
      </c>
      <c r="E4166" t="s">
        <v>1736</v>
      </c>
      <c r="F4166" t="s">
        <v>1074</v>
      </c>
      <c r="G4166" t="s">
        <v>1058</v>
      </c>
      <c r="H4166" t="s">
        <v>54</v>
      </c>
      <c r="I4166" t="s">
        <v>3746</v>
      </c>
      <c r="J4166" t="s">
        <v>1736</v>
      </c>
      <c r="K4166" t="s">
        <v>4293</v>
      </c>
      <c r="L4166" t="s">
        <v>6828</v>
      </c>
      <c r="M4166" t="s">
        <v>3133</v>
      </c>
      <c r="N4166" t="s">
        <v>10</v>
      </c>
      <c r="O4166" t="s">
        <v>54</v>
      </c>
      <c r="P4166" t="s">
        <v>946</v>
      </c>
      <c r="Q4166" t="s">
        <v>2663</v>
      </c>
      <c r="R4166" t="s">
        <v>1073</v>
      </c>
    </row>
    <row r="4167" spans="1:18" x14ac:dyDescent="0.25">
      <c r="A4167" s="28" t="str">
        <f t="shared" si="65"/>
        <v>01521552Taylor Elementary School140 Gibson DrBrooksvilleKY41004</v>
      </c>
      <c r="B4167" s="29" t="s">
        <v>8225</v>
      </c>
      <c r="C4167" t="s">
        <v>3215</v>
      </c>
      <c r="D4167" t="s">
        <v>7622</v>
      </c>
      <c r="E4167" t="s">
        <v>1736</v>
      </c>
      <c r="F4167" t="s">
        <v>318</v>
      </c>
      <c r="G4167" t="s">
        <v>319</v>
      </c>
      <c r="H4167" t="s">
        <v>54</v>
      </c>
      <c r="I4167" t="s">
        <v>320</v>
      </c>
      <c r="J4167" t="s">
        <v>1736</v>
      </c>
      <c r="K4167" t="s">
        <v>317</v>
      </c>
      <c r="L4167" t="s">
        <v>6828</v>
      </c>
      <c r="M4167" t="s">
        <v>3133</v>
      </c>
      <c r="N4167" t="s">
        <v>10</v>
      </c>
      <c r="O4167" t="s">
        <v>54</v>
      </c>
      <c r="P4167" t="s">
        <v>946</v>
      </c>
      <c r="Q4167" t="s">
        <v>2663</v>
      </c>
      <c r="R4167" t="s">
        <v>316</v>
      </c>
    </row>
    <row r="4168" spans="1:18" x14ac:dyDescent="0.25">
      <c r="A4168" s="28" t="str">
        <f t="shared" si="65"/>
        <v>01527427Julius Marks Elementary School3277 Pepperhill RdLexingtonKY40502</v>
      </c>
      <c r="B4168" s="29" t="s">
        <v>8225</v>
      </c>
      <c r="C4168" t="s">
        <v>3215</v>
      </c>
      <c r="D4168" t="s">
        <v>7623</v>
      </c>
      <c r="E4168" t="s">
        <v>1736</v>
      </c>
      <c r="F4168" t="s">
        <v>835</v>
      </c>
      <c r="G4168" t="s">
        <v>776</v>
      </c>
      <c r="H4168" t="s">
        <v>54</v>
      </c>
      <c r="I4168" t="s">
        <v>785</v>
      </c>
      <c r="J4168" t="s">
        <v>1736</v>
      </c>
      <c r="K4168" t="s">
        <v>834</v>
      </c>
      <c r="L4168" t="s">
        <v>6828</v>
      </c>
      <c r="M4168" t="s">
        <v>3133</v>
      </c>
      <c r="N4168" t="s">
        <v>10</v>
      </c>
      <c r="O4168" t="s">
        <v>54</v>
      </c>
      <c r="P4168" t="s">
        <v>946</v>
      </c>
      <c r="Q4168" t="s">
        <v>2663</v>
      </c>
      <c r="R4168" t="s">
        <v>833</v>
      </c>
    </row>
    <row r="4169" spans="1:18" x14ac:dyDescent="0.25">
      <c r="A4169" s="28" t="str">
        <f t="shared" si="65"/>
        <v>01543952Central Elementary School1715 Euclid AvePaintsvilleKY41240</v>
      </c>
      <c r="B4169" s="29" t="s">
        <v>8225</v>
      </c>
      <c r="C4169" t="s">
        <v>3215</v>
      </c>
      <c r="D4169" t="s">
        <v>7624</v>
      </c>
      <c r="E4169" t="s">
        <v>1736</v>
      </c>
      <c r="F4169" t="s">
        <v>1675</v>
      </c>
      <c r="G4169" t="s">
        <v>1676</v>
      </c>
      <c r="H4169" t="s">
        <v>54</v>
      </c>
      <c r="I4169" t="s">
        <v>1677</v>
      </c>
      <c r="J4169" t="s">
        <v>1736</v>
      </c>
      <c r="K4169" t="s">
        <v>1056</v>
      </c>
      <c r="L4169" t="s">
        <v>6828</v>
      </c>
      <c r="M4169" t="s">
        <v>3133</v>
      </c>
      <c r="N4169" t="s">
        <v>10</v>
      </c>
      <c r="O4169" t="s">
        <v>54</v>
      </c>
      <c r="P4169" t="s">
        <v>946</v>
      </c>
      <c r="Q4169" t="s">
        <v>2663</v>
      </c>
      <c r="R4169" t="s">
        <v>1674</v>
      </c>
    </row>
    <row r="4170" spans="1:18" x14ac:dyDescent="0.25">
      <c r="A4170" s="28" t="str">
        <f t="shared" si="65"/>
        <v>01544035Centerfield Elementary School4512 Centerfield DrCrestwoodKY40014</v>
      </c>
      <c r="B4170" s="29" t="s">
        <v>8225</v>
      </c>
      <c r="C4170" t="s">
        <v>3215</v>
      </c>
      <c r="D4170" t="s">
        <v>7625</v>
      </c>
      <c r="E4170" t="s">
        <v>1736</v>
      </c>
      <c r="F4170" t="s">
        <v>2334</v>
      </c>
      <c r="G4170" t="s">
        <v>2330</v>
      </c>
      <c r="H4170" t="s">
        <v>54</v>
      </c>
      <c r="I4170" t="s">
        <v>2331</v>
      </c>
      <c r="J4170" t="s">
        <v>1736</v>
      </c>
      <c r="K4170" t="s">
        <v>2333</v>
      </c>
      <c r="L4170" t="s">
        <v>6828</v>
      </c>
      <c r="M4170" t="s">
        <v>3133</v>
      </c>
      <c r="N4170" t="s">
        <v>10</v>
      </c>
      <c r="O4170" t="s">
        <v>54</v>
      </c>
      <c r="P4170" t="s">
        <v>946</v>
      </c>
      <c r="Q4170" t="s">
        <v>2663</v>
      </c>
      <c r="R4170" t="s">
        <v>2332</v>
      </c>
    </row>
    <row r="4171" spans="1:18" x14ac:dyDescent="0.25">
      <c r="A4171" s="28" t="str">
        <f t="shared" si="65"/>
        <v>01550761Southside Elementary School106 Education DrCynthianaKY41031</v>
      </c>
      <c r="B4171" s="29" t="s">
        <v>8225</v>
      </c>
      <c r="C4171" t="s">
        <v>3215</v>
      </c>
      <c r="D4171" t="s">
        <v>7626</v>
      </c>
      <c r="E4171" t="s">
        <v>1736</v>
      </c>
      <c r="F4171" t="s">
        <v>1225</v>
      </c>
      <c r="G4171" t="s">
        <v>1218</v>
      </c>
      <c r="H4171" t="s">
        <v>54</v>
      </c>
      <c r="I4171" t="s">
        <v>1219</v>
      </c>
      <c r="J4171" t="s">
        <v>1736</v>
      </c>
      <c r="K4171" t="s">
        <v>1224</v>
      </c>
      <c r="L4171" t="s">
        <v>6828</v>
      </c>
      <c r="M4171" t="s">
        <v>3133</v>
      </c>
      <c r="N4171" t="s">
        <v>10</v>
      </c>
      <c r="O4171" t="s">
        <v>54</v>
      </c>
      <c r="P4171" t="s">
        <v>946</v>
      </c>
      <c r="Q4171" t="s">
        <v>2663</v>
      </c>
      <c r="R4171" t="s">
        <v>1223</v>
      </c>
    </row>
    <row r="4172" spans="1:18" x14ac:dyDescent="0.25">
      <c r="A4172" s="28" t="str">
        <f t="shared" si="65"/>
        <v>01550761Southside Elementary School106 Education DrCynthianaKY41031</v>
      </c>
      <c r="B4172" s="29" t="s">
        <v>8225</v>
      </c>
      <c r="C4172" t="s">
        <v>3215</v>
      </c>
      <c r="D4172" t="s">
        <v>7627</v>
      </c>
      <c r="E4172" t="s">
        <v>1736</v>
      </c>
      <c r="F4172" t="s">
        <v>1225</v>
      </c>
      <c r="G4172" t="s">
        <v>1218</v>
      </c>
      <c r="H4172" t="s">
        <v>54</v>
      </c>
      <c r="I4172" t="s">
        <v>1219</v>
      </c>
      <c r="J4172" t="s">
        <v>1736</v>
      </c>
      <c r="K4172" t="s">
        <v>1224</v>
      </c>
      <c r="L4172" t="s">
        <v>6828</v>
      </c>
      <c r="M4172" t="s">
        <v>3133</v>
      </c>
      <c r="N4172" t="s">
        <v>10</v>
      </c>
      <c r="O4172" t="s">
        <v>54</v>
      </c>
      <c r="P4172" t="s">
        <v>946</v>
      </c>
      <c r="Q4172" t="s">
        <v>2663</v>
      </c>
      <c r="R4172" t="s">
        <v>1223</v>
      </c>
    </row>
    <row r="4173" spans="1:18" x14ac:dyDescent="0.25">
      <c r="A4173" s="28" t="str">
        <f t="shared" si="65"/>
        <v>01556181Tully Elementary School3300 College DrLouisvilleKY40299</v>
      </c>
      <c r="B4173" s="29" t="s">
        <v>8225</v>
      </c>
      <c r="C4173" t="s">
        <v>3215</v>
      </c>
      <c r="D4173" t="s">
        <v>7628</v>
      </c>
      <c r="E4173" t="s">
        <v>1736</v>
      </c>
      <c r="F4173" t="s">
        <v>1632</v>
      </c>
      <c r="G4173" t="s">
        <v>382</v>
      </c>
      <c r="H4173" t="s">
        <v>54</v>
      </c>
      <c r="I4173" t="s">
        <v>1427</v>
      </c>
      <c r="J4173" t="s">
        <v>1736</v>
      </c>
      <c r="K4173" t="s">
        <v>1631</v>
      </c>
      <c r="L4173" t="s">
        <v>6828</v>
      </c>
      <c r="M4173" t="s">
        <v>3133</v>
      </c>
      <c r="N4173" t="s">
        <v>10</v>
      </c>
      <c r="O4173" t="s">
        <v>54</v>
      </c>
      <c r="P4173" t="s">
        <v>946</v>
      </c>
      <c r="Q4173" t="s">
        <v>2663</v>
      </c>
      <c r="R4173" t="s">
        <v>1630</v>
      </c>
    </row>
    <row r="4174" spans="1:18" x14ac:dyDescent="0.25">
      <c r="A4174" s="28" t="str">
        <f t="shared" si="65"/>
        <v>01812416Woodlawn Elementary School1661 Perryville RdDanvilleKY40422</v>
      </c>
      <c r="B4174" s="29" t="s">
        <v>8225</v>
      </c>
      <c r="C4174" t="s">
        <v>3215</v>
      </c>
      <c r="D4174" t="s">
        <v>7629</v>
      </c>
      <c r="E4174" t="s">
        <v>1736</v>
      </c>
      <c r="F4174" t="s">
        <v>311</v>
      </c>
      <c r="G4174" t="s">
        <v>312</v>
      </c>
      <c r="H4174" t="s">
        <v>54</v>
      </c>
      <c r="I4174" t="s">
        <v>313</v>
      </c>
      <c r="J4174" t="s">
        <v>1736</v>
      </c>
      <c r="K4174" t="s">
        <v>310</v>
      </c>
      <c r="L4174" t="s">
        <v>6828</v>
      </c>
      <c r="M4174" t="s">
        <v>3133</v>
      </c>
      <c r="N4174" t="s">
        <v>10</v>
      </c>
      <c r="O4174" t="s">
        <v>54</v>
      </c>
      <c r="P4174" t="s">
        <v>946</v>
      </c>
      <c r="Q4174" t="s">
        <v>2663</v>
      </c>
      <c r="R4174" t="s">
        <v>309</v>
      </c>
    </row>
    <row r="4175" spans="1:18" x14ac:dyDescent="0.25">
      <c r="A4175" s="28" t="str">
        <f t="shared" si="65"/>
        <v>01812466Churchill Park School435 Boxley AveLouisvilleKY40209</v>
      </c>
      <c r="B4175" s="29" t="s">
        <v>8225</v>
      </c>
      <c r="C4175" t="s">
        <v>3215</v>
      </c>
      <c r="D4175" t="s">
        <v>7630</v>
      </c>
      <c r="E4175" t="s">
        <v>1736</v>
      </c>
      <c r="F4175" t="s">
        <v>3378</v>
      </c>
      <c r="G4175" t="s">
        <v>382</v>
      </c>
      <c r="H4175" t="s">
        <v>54</v>
      </c>
      <c r="I4175" t="s">
        <v>3376</v>
      </c>
      <c r="J4175" t="s">
        <v>1736</v>
      </c>
      <c r="K4175" t="s">
        <v>3377</v>
      </c>
      <c r="L4175" t="s">
        <v>6828</v>
      </c>
      <c r="M4175" t="s">
        <v>3133</v>
      </c>
      <c r="N4175" t="s">
        <v>10</v>
      </c>
      <c r="O4175" t="s">
        <v>54</v>
      </c>
      <c r="P4175" t="s">
        <v>946</v>
      </c>
      <c r="Q4175" t="s">
        <v>2663</v>
      </c>
      <c r="R4175" t="s">
        <v>3379</v>
      </c>
    </row>
    <row r="4176" spans="1:18" x14ac:dyDescent="0.25">
      <c r="A4176" s="28" t="str">
        <f t="shared" si="65"/>
        <v>01812480Waller-Williams Environ School2415 Rockford LnLouisvilleKY40216</v>
      </c>
      <c r="B4176" s="29" t="s">
        <v>8225</v>
      </c>
      <c r="C4176" t="s">
        <v>3215</v>
      </c>
      <c r="D4176" t="s">
        <v>7631</v>
      </c>
      <c r="E4176" t="s">
        <v>1736</v>
      </c>
      <c r="F4176" t="s">
        <v>3825</v>
      </c>
      <c r="G4176" t="s">
        <v>382</v>
      </c>
      <c r="H4176" t="s">
        <v>54</v>
      </c>
      <c r="I4176" t="s">
        <v>1440</v>
      </c>
      <c r="J4176" t="s">
        <v>1736</v>
      </c>
      <c r="K4176" t="s">
        <v>3824</v>
      </c>
      <c r="L4176" t="s">
        <v>6828</v>
      </c>
      <c r="M4176" t="s">
        <v>3133</v>
      </c>
      <c r="N4176" t="s">
        <v>10</v>
      </c>
      <c r="O4176" t="s">
        <v>54</v>
      </c>
      <c r="P4176" t="s">
        <v>946</v>
      </c>
      <c r="Q4176" t="s">
        <v>2663</v>
      </c>
      <c r="R4176" t="s">
        <v>3826</v>
      </c>
    </row>
    <row r="4177" spans="1:18" x14ac:dyDescent="0.25">
      <c r="A4177" s="28" t="str">
        <f t="shared" si="65"/>
        <v>01845592Elkhorn City Elementary School180 Cougar DrElkhorn CityKY41522</v>
      </c>
      <c r="B4177" s="29" t="s">
        <v>8225</v>
      </c>
      <c r="C4177" t="s">
        <v>3215</v>
      </c>
      <c r="D4177" t="s">
        <v>7632</v>
      </c>
      <c r="E4177" t="s">
        <v>1736</v>
      </c>
      <c r="F4177" t="s">
        <v>2444</v>
      </c>
      <c r="G4177" t="s">
        <v>2445</v>
      </c>
      <c r="H4177" t="s">
        <v>54</v>
      </c>
      <c r="I4177" t="s">
        <v>2446</v>
      </c>
      <c r="J4177" t="s">
        <v>1736</v>
      </c>
      <c r="K4177" t="s">
        <v>2443</v>
      </c>
      <c r="L4177" t="s">
        <v>6828</v>
      </c>
      <c r="M4177" t="s">
        <v>3133</v>
      </c>
      <c r="N4177" t="s">
        <v>10</v>
      </c>
      <c r="O4177" t="s">
        <v>54</v>
      </c>
      <c r="P4177" t="s">
        <v>946</v>
      </c>
      <c r="Q4177" t="s">
        <v>2663</v>
      </c>
      <c r="R4177" t="s">
        <v>2442</v>
      </c>
    </row>
    <row r="4178" spans="1:18" x14ac:dyDescent="0.25">
      <c r="A4178" s="28" t="str">
        <f t="shared" si="65"/>
        <v>01827617South Hancock Elem School8631 State Route 69HawesvilleKY42348</v>
      </c>
      <c r="B4178" s="29" t="s">
        <v>8225</v>
      </c>
      <c r="C4178" t="s">
        <v>3215</v>
      </c>
      <c r="D4178" t="s">
        <v>7633</v>
      </c>
      <c r="E4178" t="s">
        <v>1736</v>
      </c>
      <c r="F4178" t="s">
        <v>1140</v>
      </c>
      <c r="G4178" t="s">
        <v>1141</v>
      </c>
      <c r="H4178" t="s">
        <v>54</v>
      </c>
      <c r="I4178" t="s">
        <v>1142</v>
      </c>
      <c r="J4178" t="s">
        <v>1736</v>
      </c>
      <c r="K4178" t="s">
        <v>1139</v>
      </c>
      <c r="L4178" t="s">
        <v>6828</v>
      </c>
      <c r="M4178" t="s">
        <v>3133</v>
      </c>
      <c r="N4178" t="s">
        <v>10</v>
      </c>
      <c r="O4178" t="s">
        <v>54</v>
      </c>
      <c r="P4178" t="s">
        <v>946</v>
      </c>
      <c r="Q4178" t="s">
        <v>2663</v>
      </c>
      <c r="R4178" t="s">
        <v>1138</v>
      </c>
    </row>
    <row r="4179" spans="1:18" x14ac:dyDescent="0.25">
      <c r="A4179" s="28" t="str">
        <f t="shared" si="65"/>
        <v>01827655Audubon Traditional Elem Sch1051 Hess LnLouisvilleKY40217</v>
      </c>
      <c r="B4179" s="29" t="s">
        <v>8225</v>
      </c>
      <c r="C4179" t="s">
        <v>3215</v>
      </c>
      <c r="D4179" t="s">
        <v>7634</v>
      </c>
      <c r="E4179" t="s">
        <v>1736</v>
      </c>
      <c r="F4179" t="s">
        <v>1378</v>
      </c>
      <c r="G4179" t="s">
        <v>382</v>
      </c>
      <c r="H4179" t="s">
        <v>54</v>
      </c>
      <c r="I4179" t="s">
        <v>1379</v>
      </c>
      <c r="J4179" t="s">
        <v>1736</v>
      </c>
      <c r="K4179" t="s">
        <v>1377</v>
      </c>
      <c r="L4179" t="s">
        <v>6828</v>
      </c>
      <c r="M4179" t="s">
        <v>3133</v>
      </c>
      <c r="N4179" t="s">
        <v>10</v>
      </c>
      <c r="O4179" t="s">
        <v>54</v>
      </c>
      <c r="P4179" t="s">
        <v>946</v>
      </c>
      <c r="Q4179" t="s">
        <v>2663</v>
      </c>
      <c r="R4179" t="s">
        <v>1376</v>
      </c>
    </row>
    <row r="4180" spans="1:18" x14ac:dyDescent="0.25">
      <c r="A4180" s="28" t="str">
        <f t="shared" si="65"/>
        <v>01827605Fulton Co ES2750 Moscow AveHickmanKY42050</v>
      </c>
      <c r="B4180" s="29" t="s">
        <v>8225</v>
      </c>
      <c r="C4180" t="s">
        <v>3215</v>
      </c>
      <c r="D4180" t="s">
        <v>7635</v>
      </c>
      <c r="E4180" t="s">
        <v>1736</v>
      </c>
      <c r="F4180" t="s">
        <v>999</v>
      </c>
      <c r="G4180" t="s">
        <v>1000</v>
      </c>
      <c r="H4180" t="s">
        <v>54</v>
      </c>
      <c r="I4180" t="s">
        <v>1001</v>
      </c>
      <c r="J4180" t="s">
        <v>1736</v>
      </c>
      <c r="K4180" t="s">
        <v>4283</v>
      </c>
      <c r="L4180" t="s">
        <v>6828</v>
      </c>
      <c r="M4180" t="s">
        <v>3133</v>
      </c>
      <c r="N4180" t="s">
        <v>10</v>
      </c>
      <c r="O4180" t="s">
        <v>54</v>
      </c>
      <c r="P4180" t="s">
        <v>946</v>
      </c>
      <c r="Q4180" t="s">
        <v>2663</v>
      </c>
      <c r="R4180" t="s">
        <v>998</v>
      </c>
    </row>
    <row r="4181" spans="1:18" x14ac:dyDescent="0.25">
      <c r="A4181" s="28" t="str">
        <f t="shared" si="65"/>
        <v>01827710Albert S Brandeis Elem School2817 W Kentucky StLouisvilleKY40211</v>
      </c>
      <c r="B4181" s="29" t="s">
        <v>8225</v>
      </c>
      <c r="C4181" t="s">
        <v>3215</v>
      </c>
      <c r="D4181" t="s">
        <v>7636</v>
      </c>
      <c r="E4181" t="s">
        <v>1736</v>
      </c>
      <c r="F4181" t="s">
        <v>1363</v>
      </c>
      <c r="G4181" t="s">
        <v>382</v>
      </c>
      <c r="H4181" t="s">
        <v>54</v>
      </c>
      <c r="I4181" t="s">
        <v>1364</v>
      </c>
      <c r="J4181" t="s">
        <v>1736</v>
      </c>
      <c r="K4181" t="s">
        <v>1362</v>
      </c>
      <c r="L4181" t="s">
        <v>6828</v>
      </c>
      <c r="M4181" t="s">
        <v>3133</v>
      </c>
      <c r="N4181" t="s">
        <v>10</v>
      </c>
      <c r="O4181" t="s">
        <v>54</v>
      </c>
      <c r="P4181" t="s">
        <v>946</v>
      </c>
      <c r="Q4181" t="s">
        <v>2663</v>
      </c>
      <c r="R4181" t="s">
        <v>1361</v>
      </c>
    </row>
    <row r="4182" spans="1:18" x14ac:dyDescent="0.25">
      <c r="A4182" s="28" t="str">
        <f t="shared" si="65"/>
        <v>01782483Kentucky School for the Blind1867 Frankfort AveLouisvilleKY40206</v>
      </c>
      <c r="B4182" s="29" t="s">
        <v>8225</v>
      </c>
      <c r="C4182" t="s">
        <v>3215</v>
      </c>
      <c r="D4182" t="s">
        <v>7637</v>
      </c>
      <c r="E4182" t="s">
        <v>1736</v>
      </c>
      <c r="F4182" t="s">
        <v>3555</v>
      </c>
      <c r="G4182" t="s">
        <v>382</v>
      </c>
      <c r="H4182" t="s">
        <v>54</v>
      </c>
      <c r="I4182" t="s">
        <v>1402</v>
      </c>
      <c r="J4182" t="s">
        <v>1736</v>
      </c>
      <c r="K4182" t="s">
        <v>4585</v>
      </c>
      <c r="L4182" t="s">
        <v>6828</v>
      </c>
      <c r="M4182" t="s">
        <v>3133</v>
      </c>
      <c r="N4182" t="s">
        <v>10</v>
      </c>
      <c r="O4182" t="s">
        <v>54</v>
      </c>
      <c r="P4182" t="s">
        <v>946</v>
      </c>
      <c r="Q4182" t="s">
        <v>2663</v>
      </c>
      <c r="R4182" t="s">
        <v>3556</v>
      </c>
    </row>
    <row r="4183" spans="1:18" x14ac:dyDescent="0.25">
      <c r="A4183" s="28" t="str">
        <f t="shared" si="65"/>
        <v>01782110Kentucky School For The DeafPo Box 27DanvilleKY40422</v>
      </c>
      <c r="B4183" s="29" t="s">
        <v>8225</v>
      </c>
      <c r="C4183" t="s">
        <v>3215</v>
      </c>
      <c r="D4183" t="s">
        <v>7638</v>
      </c>
      <c r="E4183" t="s">
        <v>1736</v>
      </c>
      <c r="F4183" t="s">
        <v>4516</v>
      </c>
      <c r="G4183" t="s">
        <v>312</v>
      </c>
      <c r="H4183" t="s">
        <v>54</v>
      </c>
      <c r="I4183" t="s">
        <v>313</v>
      </c>
      <c r="J4183" t="s">
        <v>1736</v>
      </c>
      <c r="K4183" t="s">
        <v>3564</v>
      </c>
      <c r="L4183" t="s">
        <v>6828</v>
      </c>
      <c r="M4183" t="s">
        <v>3133</v>
      </c>
      <c r="N4183" t="s">
        <v>10</v>
      </c>
      <c r="O4183" t="s">
        <v>54</v>
      </c>
      <c r="P4183" t="s">
        <v>946</v>
      </c>
      <c r="Q4183" t="s">
        <v>2663</v>
      </c>
      <c r="R4183" t="s">
        <v>3565</v>
      </c>
    </row>
    <row r="4184" spans="1:18" x14ac:dyDescent="0.25">
      <c r="A4184" s="28" t="str">
        <f t="shared" si="65"/>
        <v>01782689Model Laboratory School521 Lancaster AveRichmondKY40475</v>
      </c>
      <c r="B4184" s="29" t="s">
        <v>8225</v>
      </c>
      <c r="C4184" t="s">
        <v>3215</v>
      </c>
      <c r="D4184" t="s">
        <v>7639</v>
      </c>
      <c r="E4184" t="s">
        <v>1736</v>
      </c>
      <c r="F4184" t="s">
        <v>1739</v>
      </c>
      <c r="G4184" t="s">
        <v>1740</v>
      </c>
      <c r="H4184" t="s">
        <v>54</v>
      </c>
      <c r="I4184" t="s">
        <v>1741</v>
      </c>
      <c r="J4184" t="s">
        <v>1736</v>
      </c>
      <c r="K4184" t="s">
        <v>1738</v>
      </c>
      <c r="L4184" t="s">
        <v>6828</v>
      </c>
      <c r="M4184" t="s">
        <v>3133</v>
      </c>
      <c r="N4184" t="s">
        <v>10</v>
      </c>
      <c r="O4184" t="s">
        <v>54</v>
      </c>
      <c r="P4184" t="s">
        <v>946</v>
      </c>
      <c r="Q4184" t="s">
        <v>2663</v>
      </c>
      <c r="R4184" t="s">
        <v>1737</v>
      </c>
    </row>
    <row r="4185" spans="1:18" x14ac:dyDescent="0.25">
      <c r="A4185" s="28" t="str">
        <f t="shared" si="65"/>
        <v>01867796Heuser Hearing+Language Acad111 E Kentucky StLouisvilleKY40203</v>
      </c>
      <c r="B4185" s="29" t="s">
        <v>8225</v>
      </c>
      <c r="C4185" t="s">
        <v>3215</v>
      </c>
      <c r="D4185" t="s">
        <v>7640</v>
      </c>
      <c r="E4185" t="s">
        <v>1736</v>
      </c>
      <c r="F4185" t="s">
        <v>3510</v>
      </c>
      <c r="G4185" t="s">
        <v>382</v>
      </c>
      <c r="H4185" t="s">
        <v>54</v>
      </c>
      <c r="I4185" t="s">
        <v>1431</v>
      </c>
      <c r="J4185" t="s">
        <v>1736</v>
      </c>
      <c r="K4185" t="s">
        <v>7641</v>
      </c>
      <c r="L4185" t="s">
        <v>6828</v>
      </c>
      <c r="M4185" t="s">
        <v>3133</v>
      </c>
      <c r="N4185" t="s">
        <v>10</v>
      </c>
      <c r="O4185" t="s">
        <v>54</v>
      </c>
      <c r="P4185" t="s">
        <v>946</v>
      </c>
      <c r="Q4185" t="s">
        <v>2663</v>
      </c>
      <c r="R4185" t="s">
        <v>3511</v>
      </c>
    </row>
    <row r="4186" spans="1:18" x14ac:dyDescent="0.25">
      <c r="A4186" s="28" t="str">
        <f t="shared" si="65"/>
        <v>01878018Hendron-Lone Oak Elem School2501 Marshall AvePaducahKY42003</v>
      </c>
      <c r="B4186" s="29" t="s">
        <v>8225</v>
      </c>
      <c r="C4186" t="s">
        <v>3215</v>
      </c>
      <c r="D4186" t="s">
        <v>7642</v>
      </c>
      <c r="E4186" t="s">
        <v>1736</v>
      </c>
      <c r="F4186" t="s">
        <v>2098</v>
      </c>
      <c r="G4186" t="s">
        <v>2089</v>
      </c>
      <c r="H4186" t="s">
        <v>54</v>
      </c>
      <c r="I4186" t="s">
        <v>2099</v>
      </c>
      <c r="J4186" t="s">
        <v>1736</v>
      </c>
      <c r="K4186" t="s">
        <v>2097</v>
      </c>
      <c r="L4186" t="s">
        <v>6828</v>
      </c>
      <c r="M4186" t="s">
        <v>3133</v>
      </c>
      <c r="N4186" t="s">
        <v>10</v>
      </c>
      <c r="O4186" t="s">
        <v>54</v>
      </c>
      <c r="P4186" t="s">
        <v>946</v>
      </c>
      <c r="Q4186" t="s">
        <v>2663</v>
      </c>
      <c r="R4186" t="s">
        <v>2096</v>
      </c>
    </row>
    <row r="4187" spans="1:18" x14ac:dyDescent="0.25">
      <c r="A4187" s="28" t="str">
        <f t="shared" si="65"/>
        <v>02056031Academy Ldrshp Millcreek ES1212 Reva Ridge WayLexingtonKY40517</v>
      </c>
      <c r="B4187" s="29" t="s">
        <v>8225</v>
      </c>
      <c r="C4187" t="s">
        <v>3215</v>
      </c>
      <c r="D4187" t="s">
        <v>7643</v>
      </c>
      <c r="E4187" t="s">
        <v>1736</v>
      </c>
      <c r="F4187" t="s">
        <v>775</v>
      </c>
      <c r="G4187" t="s">
        <v>776</v>
      </c>
      <c r="H4187" t="s">
        <v>54</v>
      </c>
      <c r="I4187" t="s">
        <v>777</v>
      </c>
      <c r="J4187" t="s">
        <v>1736</v>
      </c>
      <c r="K4187" t="s">
        <v>4246</v>
      </c>
      <c r="L4187" t="s">
        <v>6828</v>
      </c>
      <c r="M4187" t="s">
        <v>3133</v>
      </c>
      <c r="N4187" t="s">
        <v>10</v>
      </c>
      <c r="O4187" t="s">
        <v>54</v>
      </c>
      <c r="P4187" t="s">
        <v>946</v>
      </c>
      <c r="Q4187" t="s">
        <v>2663</v>
      </c>
      <c r="R4187" t="s">
        <v>774</v>
      </c>
    </row>
    <row r="4188" spans="1:18" x14ac:dyDescent="0.25">
      <c r="A4188" s="28" t="str">
        <f t="shared" si="65"/>
        <v>02042573Goshen Elem Sch At Hillcrest12518 Ridgemoor DrProspectKY40059</v>
      </c>
      <c r="B4188" s="29" t="s">
        <v>8225</v>
      </c>
      <c r="C4188" t="s">
        <v>3215</v>
      </c>
      <c r="D4188" t="s">
        <v>7644</v>
      </c>
      <c r="E4188" t="s">
        <v>1736</v>
      </c>
      <c r="F4188" t="s">
        <v>2340</v>
      </c>
      <c r="G4188" t="s">
        <v>1582</v>
      </c>
      <c r="H4188" t="s">
        <v>54</v>
      </c>
      <c r="I4188" t="s">
        <v>1583</v>
      </c>
      <c r="J4188" t="s">
        <v>1736</v>
      </c>
      <c r="K4188" t="s">
        <v>2339</v>
      </c>
      <c r="L4188" t="s">
        <v>6828</v>
      </c>
      <c r="M4188" t="s">
        <v>3133</v>
      </c>
      <c r="N4188" t="s">
        <v>10</v>
      </c>
      <c r="O4188" t="s">
        <v>54</v>
      </c>
      <c r="P4188" t="s">
        <v>946</v>
      </c>
      <c r="Q4188" t="s">
        <v>2663</v>
      </c>
      <c r="R4188" t="s">
        <v>2338</v>
      </c>
    </row>
    <row r="4189" spans="1:18" x14ac:dyDescent="0.25">
      <c r="A4189" s="28" t="str">
        <f t="shared" si="65"/>
        <v>02042561Letcher Elementary School160 Lhs DrLetcherKY41804</v>
      </c>
      <c r="B4189" s="29" t="s">
        <v>8225</v>
      </c>
      <c r="C4189" t="s">
        <v>3215</v>
      </c>
      <c r="D4189" t="s">
        <v>7645</v>
      </c>
      <c r="E4189" t="s">
        <v>1736</v>
      </c>
      <c r="F4189" t="s">
        <v>1893</v>
      </c>
      <c r="G4189" t="s">
        <v>1894</v>
      </c>
      <c r="H4189" t="s">
        <v>54</v>
      </c>
      <c r="I4189" t="s">
        <v>3585</v>
      </c>
      <c r="J4189" t="s">
        <v>1736</v>
      </c>
      <c r="K4189" t="s">
        <v>1892</v>
      </c>
      <c r="L4189" t="s">
        <v>6828</v>
      </c>
      <c r="M4189" t="s">
        <v>3133</v>
      </c>
      <c r="N4189" t="s">
        <v>10</v>
      </c>
      <c r="O4189" t="s">
        <v>54</v>
      </c>
      <c r="P4189" t="s">
        <v>946</v>
      </c>
      <c r="Q4189" t="s">
        <v>2663</v>
      </c>
      <c r="R4189" t="s">
        <v>1891</v>
      </c>
    </row>
    <row r="4190" spans="1:18" x14ac:dyDescent="0.25">
      <c r="A4190" s="28" t="str">
        <f t="shared" si="65"/>
        <v>02105541Paces Creek Elementary School1983 S Highway 421ManchesterKY40962</v>
      </c>
      <c r="B4190" s="29" t="s">
        <v>8225</v>
      </c>
      <c r="C4190" t="s">
        <v>3215</v>
      </c>
      <c r="D4190" t="s">
        <v>7646</v>
      </c>
      <c r="E4190" t="s">
        <v>1736</v>
      </c>
      <c r="F4190" t="s">
        <v>586</v>
      </c>
      <c r="G4190" t="s">
        <v>570</v>
      </c>
      <c r="H4190" t="s">
        <v>54</v>
      </c>
      <c r="I4190" t="s">
        <v>571</v>
      </c>
      <c r="J4190" t="s">
        <v>1736</v>
      </c>
      <c r="K4190" t="s">
        <v>585</v>
      </c>
      <c r="L4190" t="s">
        <v>6828</v>
      </c>
      <c r="M4190" t="s">
        <v>3133</v>
      </c>
      <c r="N4190" t="s">
        <v>10</v>
      </c>
      <c r="O4190" t="s">
        <v>54</v>
      </c>
      <c r="P4190" t="s">
        <v>946</v>
      </c>
      <c r="Q4190" t="s">
        <v>2663</v>
      </c>
      <c r="R4190" t="s">
        <v>584</v>
      </c>
    </row>
    <row r="4191" spans="1:18" x14ac:dyDescent="0.25">
      <c r="A4191" s="28" t="str">
        <f t="shared" si="65"/>
        <v>02108127Taylor Co Intermediate School1207 E Broadway StCampbellsvlleKY42718</v>
      </c>
      <c r="B4191" s="29" t="s">
        <v>8225</v>
      </c>
      <c r="C4191" t="s">
        <v>3215</v>
      </c>
      <c r="D4191" t="s">
        <v>7647</v>
      </c>
      <c r="E4191" t="s">
        <v>1736</v>
      </c>
      <c r="F4191" t="s">
        <v>3791</v>
      </c>
      <c r="G4191" t="s">
        <v>454</v>
      </c>
      <c r="H4191" t="s">
        <v>54</v>
      </c>
      <c r="I4191" t="s">
        <v>455</v>
      </c>
      <c r="J4191" t="s">
        <v>1736</v>
      </c>
      <c r="K4191" t="s">
        <v>3790</v>
      </c>
      <c r="L4191" t="s">
        <v>6828</v>
      </c>
      <c r="M4191" t="s">
        <v>3133</v>
      </c>
      <c r="N4191" t="s">
        <v>10</v>
      </c>
      <c r="O4191" t="s">
        <v>54</v>
      </c>
      <c r="P4191" t="s">
        <v>946</v>
      </c>
      <c r="Q4191" t="s">
        <v>2663</v>
      </c>
      <c r="R4191" t="s">
        <v>3792</v>
      </c>
    </row>
    <row r="4192" spans="1:18" x14ac:dyDescent="0.25">
      <c r="A4192" s="28" t="str">
        <f t="shared" si="65"/>
        <v>02110168J Graham Brown School546 S 1st StLouisvilleKY40202</v>
      </c>
      <c r="B4192" s="29" t="s">
        <v>8225</v>
      </c>
      <c r="C4192" t="s">
        <v>3215</v>
      </c>
      <c r="D4192" t="s">
        <v>7648</v>
      </c>
      <c r="E4192" t="s">
        <v>1736</v>
      </c>
      <c r="F4192" t="s">
        <v>1516</v>
      </c>
      <c r="G4192" t="s">
        <v>382</v>
      </c>
      <c r="H4192" t="s">
        <v>54</v>
      </c>
      <c r="I4192" t="s">
        <v>1517</v>
      </c>
      <c r="J4192" t="s">
        <v>1736</v>
      </c>
      <c r="K4192" t="s">
        <v>1515</v>
      </c>
      <c r="L4192" t="s">
        <v>6828</v>
      </c>
      <c r="M4192" t="s">
        <v>3133</v>
      </c>
      <c r="N4192" t="s">
        <v>10</v>
      </c>
      <c r="O4192" t="s">
        <v>54</v>
      </c>
      <c r="P4192" t="s">
        <v>946</v>
      </c>
      <c r="Q4192" t="s">
        <v>2663</v>
      </c>
      <c r="R4192" t="s">
        <v>1514</v>
      </c>
    </row>
    <row r="4193" spans="1:18" x14ac:dyDescent="0.25">
      <c r="A4193" s="28" t="str">
        <f t="shared" si="65"/>
        <v>02125644Wright Elementary School500 Rocket LnShelbyvilleKY40065</v>
      </c>
      <c r="B4193" s="29" t="s">
        <v>8225</v>
      </c>
      <c r="C4193" t="s">
        <v>3215</v>
      </c>
      <c r="D4193" t="s">
        <v>7649</v>
      </c>
      <c r="E4193" t="s">
        <v>1736</v>
      </c>
      <c r="F4193" t="s">
        <v>2651</v>
      </c>
      <c r="G4193" t="s">
        <v>2634</v>
      </c>
      <c r="H4193" t="s">
        <v>54</v>
      </c>
      <c r="I4193" t="s">
        <v>2635</v>
      </c>
      <c r="J4193" t="s">
        <v>1736</v>
      </c>
      <c r="K4193" t="s">
        <v>2650</v>
      </c>
      <c r="L4193" t="s">
        <v>6828</v>
      </c>
      <c r="M4193" t="s">
        <v>3133</v>
      </c>
      <c r="N4193" t="s">
        <v>10</v>
      </c>
      <c r="O4193" t="s">
        <v>54</v>
      </c>
      <c r="P4193" t="s">
        <v>946</v>
      </c>
      <c r="Q4193" t="s">
        <v>2663</v>
      </c>
      <c r="R4193" t="s">
        <v>2649</v>
      </c>
    </row>
    <row r="4194" spans="1:18" x14ac:dyDescent="0.25">
      <c r="A4194" s="28" t="str">
        <f t="shared" si="65"/>
        <v>02126686Southern Elementary School198 Enterprise DrSomersetKY42501</v>
      </c>
      <c r="B4194" s="29" t="s">
        <v>8225</v>
      </c>
      <c r="C4194" t="s">
        <v>3215</v>
      </c>
      <c r="D4194" t="s">
        <v>7650</v>
      </c>
      <c r="E4194" t="s">
        <v>1736</v>
      </c>
      <c r="F4194" t="s">
        <v>2531</v>
      </c>
      <c r="G4194" t="s">
        <v>2520</v>
      </c>
      <c r="H4194" t="s">
        <v>54</v>
      </c>
      <c r="I4194" t="s">
        <v>2532</v>
      </c>
      <c r="J4194" t="s">
        <v>1736</v>
      </c>
      <c r="K4194" t="s">
        <v>864</v>
      </c>
      <c r="L4194" t="s">
        <v>6828</v>
      </c>
      <c r="M4194" t="s">
        <v>3133</v>
      </c>
      <c r="N4194" t="s">
        <v>10</v>
      </c>
      <c r="O4194" t="s">
        <v>54</v>
      </c>
      <c r="P4194" t="s">
        <v>946</v>
      </c>
      <c r="Q4194" t="s">
        <v>2663</v>
      </c>
      <c r="R4194" t="s">
        <v>2530</v>
      </c>
    </row>
    <row r="4195" spans="1:18" x14ac:dyDescent="0.25">
      <c r="A4195" s="28" t="str">
        <f t="shared" si="65"/>
        <v>02129080New Highland ES110 W A Jenkins RdElizabethtownKY42701</v>
      </c>
      <c r="B4195" s="29" t="s">
        <v>8225</v>
      </c>
      <c r="C4195" t="s">
        <v>3215</v>
      </c>
      <c r="D4195" t="s">
        <v>7651</v>
      </c>
      <c r="E4195" t="s">
        <v>1736</v>
      </c>
      <c r="F4195" t="s">
        <v>1166</v>
      </c>
      <c r="G4195" t="s">
        <v>727</v>
      </c>
      <c r="H4195" t="s">
        <v>54</v>
      </c>
      <c r="I4195" t="s">
        <v>728</v>
      </c>
      <c r="J4195" t="s">
        <v>1736</v>
      </c>
      <c r="K4195" t="s">
        <v>4319</v>
      </c>
      <c r="L4195" t="s">
        <v>6828</v>
      </c>
      <c r="M4195" t="s">
        <v>3133</v>
      </c>
      <c r="N4195" t="s">
        <v>10</v>
      </c>
      <c r="O4195" t="s">
        <v>54</v>
      </c>
      <c r="P4195" t="s">
        <v>946</v>
      </c>
      <c r="Q4195" t="s">
        <v>2663</v>
      </c>
      <c r="R4195" t="s">
        <v>1165</v>
      </c>
    </row>
    <row r="4196" spans="1:18" x14ac:dyDescent="0.25">
      <c r="A4196" s="28" t="str">
        <f t="shared" si="65"/>
        <v>02129511Crittenden Co Elem School120 Autumn LnMarionKY42064</v>
      </c>
      <c r="B4196" s="29" t="s">
        <v>8225</v>
      </c>
      <c r="C4196" t="s">
        <v>3215</v>
      </c>
      <c r="D4196" t="s">
        <v>7652</v>
      </c>
      <c r="E4196" t="s">
        <v>1736</v>
      </c>
      <c r="F4196" t="s">
        <v>633</v>
      </c>
      <c r="G4196" t="s">
        <v>634</v>
      </c>
      <c r="H4196" t="s">
        <v>54</v>
      </c>
      <c r="I4196" t="s">
        <v>635</v>
      </c>
      <c r="J4196" t="s">
        <v>1736</v>
      </c>
      <c r="K4196" t="s">
        <v>632</v>
      </c>
      <c r="L4196" t="s">
        <v>6828</v>
      </c>
      <c r="M4196" t="s">
        <v>3133</v>
      </c>
      <c r="N4196" t="s">
        <v>10</v>
      </c>
      <c r="O4196" t="s">
        <v>54</v>
      </c>
      <c r="P4196" t="s">
        <v>946</v>
      </c>
      <c r="Q4196" t="s">
        <v>2663</v>
      </c>
      <c r="R4196" t="s">
        <v>631</v>
      </c>
    </row>
    <row r="4197" spans="1:18" x14ac:dyDescent="0.25">
      <c r="A4197" s="28" t="str">
        <f t="shared" si="65"/>
        <v>02130106Alfred Binet School3410 Bon Air AveLouisvilleKY40220</v>
      </c>
      <c r="B4197" s="29" t="s">
        <v>8225</v>
      </c>
      <c r="C4197" t="s">
        <v>3215</v>
      </c>
      <c r="D4197" t="s">
        <v>7653</v>
      </c>
      <c r="E4197" t="s">
        <v>1736</v>
      </c>
      <c r="F4197" t="s">
        <v>3278</v>
      </c>
      <c r="G4197" t="s">
        <v>382</v>
      </c>
      <c r="H4197" t="s">
        <v>54</v>
      </c>
      <c r="I4197" t="s">
        <v>1367</v>
      </c>
      <c r="J4197" t="s">
        <v>1736</v>
      </c>
      <c r="K4197" t="s">
        <v>3277</v>
      </c>
      <c r="L4197" t="s">
        <v>6828</v>
      </c>
      <c r="M4197" t="s">
        <v>3133</v>
      </c>
      <c r="N4197" t="s">
        <v>10</v>
      </c>
      <c r="O4197" t="s">
        <v>54</v>
      </c>
      <c r="P4197" t="s">
        <v>946</v>
      </c>
      <c r="Q4197" t="s">
        <v>2663</v>
      </c>
      <c r="R4197" t="s">
        <v>3279</v>
      </c>
    </row>
    <row r="4198" spans="1:18" x14ac:dyDescent="0.25">
      <c r="A4198" s="28" t="str">
        <f t="shared" si="65"/>
        <v>02131095Heath Elementary School4365 Metropolis Lake RdWest PaducahKY42086</v>
      </c>
      <c r="B4198" s="29" t="s">
        <v>8225</v>
      </c>
      <c r="C4198" t="s">
        <v>3215</v>
      </c>
      <c r="D4198" t="s">
        <v>7654</v>
      </c>
      <c r="E4198" t="s">
        <v>1736</v>
      </c>
      <c r="F4198" t="s">
        <v>2093</v>
      </c>
      <c r="G4198" t="s">
        <v>2094</v>
      </c>
      <c r="H4198" t="s">
        <v>54</v>
      </c>
      <c r="I4198" t="s">
        <v>2095</v>
      </c>
      <c r="J4198" t="s">
        <v>1736</v>
      </c>
      <c r="K4198" t="s">
        <v>2092</v>
      </c>
      <c r="L4198" t="s">
        <v>6828</v>
      </c>
      <c r="M4198" t="s">
        <v>3133</v>
      </c>
      <c r="N4198" t="s">
        <v>10</v>
      </c>
      <c r="O4198" t="s">
        <v>54</v>
      </c>
      <c r="P4198" t="s">
        <v>946</v>
      </c>
      <c r="Q4198" t="s">
        <v>2663</v>
      </c>
      <c r="R4198" t="s">
        <v>2091</v>
      </c>
    </row>
    <row r="4199" spans="1:18" x14ac:dyDescent="0.25">
      <c r="A4199" s="28" t="str">
        <f t="shared" si="65"/>
        <v>02222280Cold Hill Elementary School4012 W Laurel RdLondonKY40741</v>
      </c>
      <c r="B4199" s="29" t="s">
        <v>8225</v>
      </c>
      <c r="C4199" t="s">
        <v>3215</v>
      </c>
      <c r="D4199" t="s">
        <v>7655</v>
      </c>
      <c r="E4199" t="s">
        <v>1736</v>
      </c>
      <c r="F4199" t="s">
        <v>1814</v>
      </c>
      <c r="G4199" t="s">
        <v>1806</v>
      </c>
      <c r="H4199" t="s">
        <v>54</v>
      </c>
      <c r="I4199" t="s">
        <v>1807</v>
      </c>
      <c r="J4199" t="s">
        <v>1736</v>
      </c>
      <c r="K4199" t="s">
        <v>1813</v>
      </c>
      <c r="L4199" t="s">
        <v>6828</v>
      </c>
      <c r="M4199" t="s">
        <v>3133</v>
      </c>
      <c r="N4199" t="s">
        <v>10</v>
      </c>
      <c r="O4199" t="s">
        <v>54</v>
      </c>
      <c r="P4199" t="s">
        <v>946</v>
      </c>
      <c r="Q4199" t="s">
        <v>2663</v>
      </c>
      <c r="R4199" t="s">
        <v>1812</v>
      </c>
    </row>
    <row r="4200" spans="1:18" x14ac:dyDescent="0.25">
      <c r="A4200" s="28" t="str">
        <f t="shared" si="65"/>
        <v>02477277Walker Early Learning Center1080 S Main StMonticelloKY42633</v>
      </c>
      <c r="B4200" s="29" t="s">
        <v>8225</v>
      </c>
      <c r="C4200" t="s">
        <v>3215</v>
      </c>
      <c r="D4200" t="s">
        <v>7656</v>
      </c>
      <c r="E4200" t="s">
        <v>1736</v>
      </c>
      <c r="F4200" t="s">
        <v>2803</v>
      </c>
      <c r="G4200" t="s">
        <v>2804</v>
      </c>
      <c r="H4200" t="s">
        <v>54</v>
      </c>
      <c r="I4200" t="s">
        <v>2805</v>
      </c>
      <c r="J4200" t="s">
        <v>1736</v>
      </c>
      <c r="K4200" t="s">
        <v>2802</v>
      </c>
      <c r="L4200" t="s">
        <v>6828</v>
      </c>
      <c r="M4200" t="s">
        <v>3133</v>
      </c>
      <c r="N4200" t="s">
        <v>10</v>
      </c>
      <c r="O4200" t="s">
        <v>54</v>
      </c>
      <c r="P4200" t="s">
        <v>946</v>
      </c>
      <c r="Q4200" t="s">
        <v>2663</v>
      </c>
      <c r="R4200" t="s">
        <v>2801</v>
      </c>
    </row>
    <row r="4201" spans="1:18" x14ac:dyDescent="0.25">
      <c r="A4201" s="28" t="str">
        <f t="shared" si="65"/>
        <v>02477277Walker Early Learning Center1080 S Main StMonticelloKY42633</v>
      </c>
      <c r="B4201" s="29" t="s">
        <v>8225</v>
      </c>
      <c r="C4201" t="s">
        <v>3215</v>
      </c>
      <c r="D4201" t="s">
        <v>7657</v>
      </c>
      <c r="E4201" t="s">
        <v>1736</v>
      </c>
      <c r="F4201" t="s">
        <v>2803</v>
      </c>
      <c r="G4201" t="s">
        <v>2804</v>
      </c>
      <c r="H4201" t="s">
        <v>54</v>
      </c>
      <c r="I4201" t="s">
        <v>2805</v>
      </c>
      <c r="J4201" t="s">
        <v>1736</v>
      </c>
      <c r="K4201" t="s">
        <v>2802</v>
      </c>
      <c r="L4201" t="s">
        <v>6828</v>
      </c>
      <c r="M4201" t="s">
        <v>3133</v>
      </c>
      <c r="N4201" t="s">
        <v>10</v>
      </c>
      <c r="O4201" t="s">
        <v>54</v>
      </c>
      <c r="P4201" t="s">
        <v>946</v>
      </c>
      <c r="Q4201" t="s">
        <v>2663</v>
      </c>
      <c r="R4201" t="s">
        <v>2801</v>
      </c>
    </row>
    <row r="4202" spans="1:18" x14ac:dyDescent="0.25">
      <c r="A4202" s="28" t="str">
        <f t="shared" si="65"/>
        <v>02477277Walker Early Learning Center1080 S Main StMonticelloKY42633</v>
      </c>
      <c r="B4202" s="29" t="s">
        <v>8225</v>
      </c>
      <c r="C4202" t="s">
        <v>3215</v>
      </c>
      <c r="D4202" t="s">
        <v>7658</v>
      </c>
      <c r="E4202" t="s">
        <v>1736</v>
      </c>
      <c r="F4202" t="s">
        <v>2803</v>
      </c>
      <c r="G4202" t="s">
        <v>2804</v>
      </c>
      <c r="H4202" t="s">
        <v>54</v>
      </c>
      <c r="I4202" t="s">
        <v>2805</v>
      </c>
      <c r="J4202" t="s">
        <v>1736</v>
      </c>
      <c r="K4202" t="s">
        <v>2802</v>
      </c>
      <c r="L4202" t="s">
        <v>6828</v>
      </c>
      <c r="M4202" t="s">
        <v>3133</v>
      </c>
      <c r="N4202" t="s">
        <v>10</v>
      </c>
      <c r="O4202" t="s">
        <v>54</v>
      </c>
      <c r="P4202" t="s">
        <v>946</v>
      </c>
      <c r="Q4202" t="s">
        <v>2663</v>
      </c>
      <c r="R4202" t="s">
        <v>2801</v>
      </c>
    </row>
    <row r="4203" spans="1:18" x14ac:dyDescent="0.25">
      <c r="A4203" s="28" t="str">
        <f t="shared" si="65"/>
        <v>02892160Charles Kelly ES6775 McVille RdBurlingtonKY41005</v>
      </c>
      <c r="B4203" s="29" t="s">
        <v>8225</v>
      </c>
      <c r="C4203" t="s">
        <v>3215</v>
      </c>
      <c r="D4203" t="s">
        <v>7659</v>
      </c>
      <c r="E4203" t="s">
        <v>1736</v>
      </c>
      <c r="F4203" t="s">
        <v>220</v>
      </c>
      <c r="G4203" t="s">
        <v>217</v>
      </c>
      <c r="H4203" t="s">
        <v>54</v>
      </c>
      <c r="I4203" t="s">
        <v>218</v>
      </c>
      <c r="J4203" t="s">
        <v>1736</v>
      </c>
      <c r="K4203" t="s">
        <v>4125</v>
      </c>
      <c r="L4203" t="s">
        <v>6828</v>
      </c>
      <c r="M4203" t="s">
        <v>3133</v>
      </c>
      <c r="N4203" t="s">
        <v>10</v>
      </c>
      <c r="O4203" t="s">
        <v>54</v>
      </c>
      <c r="P4203" t="s">
        <v>946</v>
      </c>
      <c r="Q4203" t="s">
        <v>2663</v>
      </c>
      <c r="R4203" t="s">
        <v>219</v>
      </c>
    </row>
    <row r="4204" spans="1:18" x14ac:dyDescent="0.25">
      <c r="A4204" s="28" t="str">
        <f t="shared" si="65"/>
        <v>03046144North Todd Elementary School7300 Greenville RdElktonKY42220</v>
      </c>
      <c r="B4204" s="29" t="s">
        <v>8225</v>
      </c>
      <c r="C4204" t="s">
        <v>3215</v>
      </c>
      <c r="D4204" t="s">
        <v>7660</v>
      </c>
      <c r="E4204" t="s">
        <v>1736</v>
      </c>
      <c r="F4204" t="s">
        <v>2694</v>
      </c>
      <c r="G4204" t="s">
        <v>2695</v>
      </c>
      <c r="H4204" t="s">
        <v>54</v>
      </c>
      <c r="I4204" t="s">
        <v>2696</v>
      </c>
      <c r="J4204" t="s">
        <v>1736</v>
      </c>
      <c r="K4204" t="s">
        <v>2693</v>
      </c>
      <c r="L4204" t="s">
        <v>6828</v>
      </c>
      <c r="M4204" t="s">
        <v>3133</v>
      </c>
      <c r="N4204" t="s">
        <v>10</v>
      </c>
      <c r="O4204" t="s">
        <v>54</v>
      </c>
      <c r="P4204" t="s">
        <v>946</v>
      </c>
      <c r="Q4204" t="s">
        <v>2663</v>
      </c>
      <c r="R4204" t="s">
        <v>2692</v>
      </c>
    </row>
    <row r="4205" spans="1:18" x14ac:dyDescent="0.25">
      <c r="A4205" s="28" t="str">
        <f t="shared" si="65"/>
        <v>03046156South Todd Elementary School4115 Guthrie RdGuthrieKY42234</v>
      </c>
      <c r="B4205" s="29" t="s">
        <v>8225</v>
      </c>
      <c r="C4205" t="s">
        <v>3215</v>
      </c>
      <c r="D4205" t="s">
        <v>7661</v>
      </c>
      <c r="E4205" t="s">
        <v>1736</v>
      </c>
      <c r="F4205" t="s">
        <v>2699</v>
      </c>
      <c r="G4205" t="s">
        <v>2700</v>
      </c>
      <c r="H4205" t="s">
        <v>54</v>
      </c>
      <c r="I4205" t="s">
        <v>2701</v>
      </c>
      <c r="J4205" t="s">
        <v>1736</v>
      </c>
      <c r="K4205" t="s">
        <v>2698</v>
      </c>
      <c r="L4205" t="s">
        <v>6828</v>
      </c>
      <c r="M4205" t="s">
        <v>3133</v>
      </c>
      <c r="N4205" t="s">
        <v>10</v>
      </c>
      <c r="O4205" t="s">
        <v>54</v>
      </c>
      <c r="P4205" t="s">
        <v>946</v>
      </c>
      <c r="Q4205" t="s">
        <v>2663</v>
      </c>
      <c r="R4205" t="s">
        <v>2697</v>
      </c>
    </row>
    <row r="4206" spans="1:18" x14ac:dyDescent="0.25">
      <c r="A4206" s="28" t="str">
        <f t="shared" si="65"/>
        <v>03046601Bourbon Central Elementary Sch367 Bethlehem RdParisKY40361</v>
      </c>
      <c r="B4206" s="29" t="s">
        <v>8225</v>
      </c>
      <c r="C4206" t="s">
        <v>3215</v>
      </c>
      <c r="D4206" t="s">
        <v>7662</v>
      </c>
      <c r="E4206" t="s">
        <v>1736</v>
      </c>
      <c r="F4206" t="s">
        <v>251</v>
      </c>
      <c r="G4206" t="s">
        <v>252</v>
      </c>
      <c r="H4206" t="s">
        <v>54</v>
      </c>
      <c r="I4206" t="s">
        <v>253</v>
      </c>
      <c r="J4206" t="s">
        <v>1736</v>
      </c>
      <c r="K4206" t="s">
        <v>250</v>
      </c>
      <c r="L4206" t="s">
        <v>6828</v>
      </c>
      <c r="M4206" t="s">
        <v>3133</v>
      </c>
      <c r="N4206" t="s">
        <v>10</v>
      </c>
      <c r="O4206" t="s">
        <v>54</v>
      </c>
      <c r="P4206" t="s">
        <v>946</v>
      </c>
      <c r="Q4206" t="s">
        <v>2663</v>
      </c>
      <c r="R4206" t="s">
        <v>249</v>
      </c>
    </row>
    <row r="4207" spans="1:18" x14ac:dyDescent="0.25">
      <c r="A4207" s="28" t="str">
        <f t="shared" si="65"/>
        <v>03047227Camden Station Elem School6401 W Highway 146CrestwoodKY40014</v>
      </c>
      <c r="B4207" s="29" t="s">
        <v>8225</v>
      </c>
      <c r="C4207" t="s">
        <v>3215</v>
      </c>
      <c r="D4207" t="s">
        <v>7663</v>
      </c>
      <c r="E4207" t="s">
        <v>1736</v>
      </c>
      <c r="F4207" t="s">
        <v>2329</v>
      </c>
      <c r="G4207" t="s">
        <v>2330</v>
      </c>
      <c r="H4207" t="s">
        <v>54</v>
      </c>
      <c r="I4207" t="s">
        <v>2331</v>
      </c>
      <c r="J4207" t="s">
        <v>1736</v>
      </c>
      <c r="K4207" t="s">
        <v>2328</v>
      </c>
      <c r="L4207" t="s">
        <v>6828</v>
      </c>
      <c r="M4207" t="s">
        <v>3133</v>
      </c>
      <c r="N4207" t="s">
        <v>10</v>
      </c>
      <c r="O4207" t="s">
        <v>54</v>
      </c>
      <c r="P4207" t="s">
        <v>946</v>
      </c>
      <c r="Q4207" t="s">
        <v>2663</v>
      </c>
      <c r="R4207" t="s">
        <v>2327</v>
      </c>
    </row>
    <row r="4208" spans="1:18" x14ac:dyDescent="0.25">
      <c r="A4208" s="28" t="str">
        <f t="shared" si="65"/>
        <v>03046950Old Mill ES11540 Highway 44 EMt WashingtonKY40047</v>
      </c>
      <c r="B4208" s="29" t="s">
        <v>8225</v>
      </c>
      <c r="C4208" t="s">
        <v>3215</v>
      </c>
      <c r="D4208" t="s">
        <v>7664</v>
      </c>
      <c r="E4208" t="s">
        <v>1736</v>
      </c>
      <c r="F4208" t="s">
        <v>393</v>
      </c>
      <c r="G4208" t="s">
        <v>369</v>
      </c>
      <c r="H4208" t="s">
        <v>54</v>
      </c>
      <c r="I4208" t="s">
        <v>370</v>
      </c>
      <c r="J4208" t="s">
        <v>1736</v>
      </c>
      <c r="K4208" t="s">
        <v>4145</v>
      </c>
      <c r="L4208" t="s">
        <v>6828</v>
      </c>
      <c r="M4208" t="s">
        <v>3133</v>
      </c>
      <c r="N4208" t="s">
        <v>10</v>
      </c>
      <c r="O4208" t="s">
        <v>54</v>
      </c>
      <c r="P4208" t="s">
        <v>946</v>
      </c>
      <c r="Q4208" t="s">
        <v>2663</v>
      </c>
      <c r="R4208" t="s">
        <v>392</v>
      </c>
    </row>
    <row r="4209" spans="1:18" x14ac:dyDescent="0.25">
      <c r="A4209" s="28" t="str">
        <f t="shared" si="65"/>
        <v>03050365Country Heights Elementary Sch4961 State Route 54OwensboroKY42303</v>
      </c>
      <c r="B4209" s="29" t="s">
        <v>8225</v>
      </c>
      <c r="C4209" t="s">
        <v>3215</v>
      </c>
      <c r="D4209" t="s">
        <v>7665</v>
      </c>
      <c r="E4209" t="s">
        <v>1736</v>
      </c>
      <c r="F4209" t="s">
        <v>662</v>
      </c>
      <c r="G4209" t="s">
        <v>658</v>
      </c>
      <c r="H4209" t="s">
        <v>54</v>
      </c>
      <c r="I4209" t="s">
        <v>663</v>
      </c>
      <c r="J4209" t="s">
        <v>1736</v>
      </c>
      <c r="K4209" t="s">
        <v>661</v>
      </c>
      <c r="L4209" t="s">
        <v>6828</v>
      </c>
      <c r="M4209" t="s">
        <v>3133</v>
      </c>
      <c r="N4209" t="s">
        <v>10</v>
      </c>
      <c r="O4209" t="s">
        <v>54</v>
      </c>
      <c r="P4209" t="s">
        <v>946</v>
      </c>
      <c r="Q4209" t="s">
        <v>2663</v>
      </c>
      <c r="R4209" t="s">
        <v>660</v>
      </c>
    </row>
    <row r="4210" spans="1:18" x14ac:dyDescent="0.25">
      <c r="A4210" s="28" t="str">
        <f t="shared" si="65"/>
        <v>03050365Country Heights Elementary Sch4961 State Route 54OwensboroKY42303</v>
      </c>
      <c r="B4210" s="29" t="s">
        <v>8225</v>
      </c>
      <c r="C4210" t="s">
        <v>3215</v>
      </c>
      <c r="D4210" t="s">
        <v>7666</v>
      </c>
      <c r="E4210" t="s">
        <v>1736</v>
      </c>
      <c r="F4210" t="s">
        <v>662</v>
      </c>
      <c r="G4210" t="s">
        <v>658</v>
      </c>
      <c r="H4210" t="s">
        <v>54</v>
      </c>
      <c r="I4210" t="s">
        <v>663</v>
      </c>
      <c r="J4210" t="s">
        <v>1736</v>
      </c>
      <c r="K4210" t="s">
        <v>661</v>
      </c>
      <c r="L4210" t="s">
        <v>6828</v>
      </c>
      <c r="M4210" t="s">
        <v>3133</v>
      </c>
      <c r="N4210" t="s">
        <v>10</v>
      </c>
      <c r="O4210" t="s">
        <v>54</v>
      </c>
      <c r="P4210" t="s">
        <v>946</v>
      </c>
      <c r="Q4210" t="s">
        <v>2663</v>
      </c>
      <c r="R4210" t="s">
        <v>660</v>
      </c>
    </row>
    <row r="4211" spans="1:18" x14ac:dyDescent="0.25">
      <c r="A4211" s="28" t="str">
        <f t="shared" si="65"/>
        <v>03051735Squires Elementary School3337 Squire Oak DrLexingtonKY40515</v>
      </c>
      <c r="B4211" s="29" t="s">
        <v>8225</v>
      </c>
      <c r="C4211" t="s">
        <v>3215</v>
      </c>
      <c r="D4211" t="s">
        <v>7667</v>
      </c>
      <c r="E4211" t="s">
        <v>1736</v>
      </c>
      <c r="F4211" t="s">
        <v>868</v>
      </c>
      <c r="G4211" t="s">
        <v>776</v>
      </c>
      <c r="H4211" t="s">
        <v>54</v>
      </c>
      <c r="I4211" t="s">
        <v>869</v>
      </c>
      <c r="J4211" t="s">
        <v>1736</v>
      </c>
      <c r="K4211" t="s">
        <v>867</v>
      </c>
      <c r="L4211" t="s">
        <v>6828</v>
      </c>
      <c r="M4211" t="s">
        <v>3133</v>
      </c>
      <c r="N4211" t="s">
        <v>10</v>
      </c>
      <c r="O4211" t="s">
        <v>54</v>
      </c>
      <c r="P4211" t="s">
        <v>946</v>
      </c>
      <c r="Q4211" t="s">
        <v>2663</v>
      </c>
      <c r="R4211" t="s">
        <v>866</v>
      </c>
    </row>
    <row r="4212" spans="1:18" x14ac:dyDescent="0.25">
      <c r="A4212" s="28" t="str">
        <f t="shared" si="65"/>
        <v>03159038West Marion ES8175 N Loretto RdLorettoKY40037</v>
      </c>
      <c r="B4212" s="29" t="s">
        <v>8225</v>
      </c>
      <c r="C4212" t="s">
        <v>3215</v>
      </c>
      <c r="D4212" t="s">
        <v>7668</v>
      </c>
      <c r="E4212" t="s">
        <v>1736</v>
      </c>
      <c r="F4212" t="s">
        <v>2036</v>
      </c>
      <c r="G4212" t="s">
        <v>2037</v>
      </c>
      <c r="H4212" t="s">
        <v>54</v>
      </c>
      <c r="I4212" t="s">
        <v>2038</v>
      </c>
      <c r="J4212" t="s">
        <v>1736</v>
      </c>
      <c r="K4212" t="s">
        <v>4707</v>
      </c>
      <c r="L4212" t="s">
        <v>6828</v>
      </c>
      <c r="M4212" t="s">
        <v>3133</v>
      </c>
      <c r="N4212" t="s">
        <v>10</v>
      </c>
      <c r="O4212" t="s">
        <v>54</v>
      </c>
      <c r="P4212" t="s">
        <v>946</v>
      </c>
      <c r="Q4212" t="s">
        <v>2663</v>
      </c>
      <c r="R4212" t="s">
        <v>2035</v>
      </c>
    </row>
    <row r="4213" spans="1:18" x14ac:dyDescent="0.25">
      <c r="A4213" s="28" t="str">
        <f t="shared" si="65"/>
        <v>03251947Bell Central ES9821 Us Highway 25 EPinevilleKY40977</v>
      </c>
      <c r="B4213" s="29" t="s">
        <v>8225</v>
      </c>
      <c r="C4213" t="s">
        <v>3215</v>
      </c>
      <c r="D4213" t="s">
        <v>7669</v>
      </c>
      <c r="E4213" t="s">
        <v>1736</v>
      </c>
      <c r="F4213" t="s">
        <v>172</v>
      </c>
      <c r="G4213" t="s">
        <v>173</v>
      </c>
      <c r="H4213" t="s">
        <v>54</v>
      </c>
      <c r="I4213" t="s">
        <v>174</v>
      </c>
      <c r="J4213" t="s">
        <v>1736</v>
      </c>
      <c r="K4213" t="s">
        <v>4111</v>
      </c>
      <c r="L4213" t="s">
        <v>6828</v>
      </c>
      <c r="M4213" t="s">
        <v>3133</v>
      </c>
      <c r="N4213" t="s">
        <v>10</v>
      </c>
      <c r="O4213" t="s">
        <v>54</v>
      </c>
      <c r="P4213" t="s">
        <v>946</v>
      </c>
      <c r="Q4213" t="s">
        <v>2663</v>
      </c>
      <c r="R4213" t="s">
        <v>171</v>
      </c>
    </row>
    <row r="4214" spans="1:18" x14ac:dyDescent="0.25">
      <c r="A4214" s="28" t="str">
        <f t="shared" si="65"/>
        <v>03251935Whitley Central Primary School520 Boulevard Of Champions RdWilliamsburgKY40769</v>
      </c>
      <c r="B4214" s="29" t="s">
        <v>8225</v>
      </c>
      <c r="C4214" t="s">
        <v>3215</v>
      </c>
      <c r="D4214" t="s">
        <v>7670</v>
      </c>
      <c r="E4214" t="s">
        <v>1736</v>
      </c>
      <c r="F4214" t="s">
        <v>2846</v>
      </c>
      <c r="G4214" t="s">
        <v>2837</v>
      </c>
      <c r="H4214" t="s">
        <v>54</v>
      </c>
      <c r="I4214" t="s">
        <v>2838</v>
      </c>
      <c r="J4214" t="s">
        <v>1736</v>
      </c>
      <c r="K4214" t="s">
        <v>2845</v>
      </c>
      <c r="L4214" t="s">
        <v>6828</v>
      </c>
      <c r="M4214" t="s">
        <v>3133</v>
      </c>
      <c r="N4214" t="s">
        <v>10</v>
      </c>
      <c r="O4214" t="s">
        <v>54</v>
      </c>
      <c r="P4214" t="s">
        <v>946</v>
      </c>
      <c r="Q4214" t="s">
        <v>2663</v>
      </c>
      <c r="R4214" t="s">
        <v>2844</v>
      </c>
    </row>
    <row r="4215" spans="1:18" x14ac:dyDescent="0.25">
      <c r="A4215" s="28" t="str">
        <f t="shared" si="65"/>
        <v>03246320Hillard Collins ES9000 Spruce DrFlorenceKY41042</v>
      </c>
      <c r="B4215" s="29" t="s">
        <v>8225</v>
      </c>
      <c r="C4215" t="s">
        <v>3215</v>
      </c>
      <c r="D4215" t="s">
        <v>7671</v>
      </c>
      <c r="E4215" t="s">
        <v>1736</v>
      </c>
      <c r="F4215" t="s">
        <v>230</v>
      </c>
      <c r="G4215" t="s">
        <v>213</v>
      </c>
      <c r="H4215" t="s">
        <v>54</v>
      </c>
      <c r="I4215" t="s">
        <v>214</v>
      </c>
      <c r="J4215" t="s">
        <v>1736</v>
      </c>
      <c r="K4215" t="s">
        <v>4122</v>
      </c>
      <c r="L4215" t="s">
        <v>6828</v>
      </c>
      <c r="M4215" t="s">
        <v>3133</v>
      </c>
      <c r="N4215" t="s">
        <v>10</v>
      </c>
      <c r="O4215" t="s">
        <v>54</v>
      </c>
      <c r="P4215" t="s">
        <v>946</v>
      </c>
      <c r="Q4215" t="s">
        <v>2663</v>
      </c>
      <c r="R4215" t="s">
        <v>229</v>
      </c>
    </row>
    <row r="4216" spans="1:18" x14ac:dyDescent="0.25">
      <c r="A4216" s="28" t="str">
        <f t="shared" si="65"/>
        <v>03325093Heritage Elementary School8300 Frankfort RdWaddyKY40076</v>
      </c>
      <c r="B4216" s="29" t="s">
        <v>8225</v>
      </c>
      <c r="C4216" t="s">
        <v>3215</v>
      </c>
      <c r="D4216" t="s">
        <v>7672</v>
      </c>
      <c r="E4216" t="s">
        <v>1736</v>
      </c>
      <c r="F4216" t="s">
        <v>2637</v>
      </c>
      <c r="G4216" t="s">
        <v>2638</v>
      </c>
      <c r="H4216" t="s">
        <v>54</v>
      </c>
      <c r="I4216" t="s">
        <v>2639</v>
      </c>
      <c r="J4216" t="s">
        <v>1736</v>
      </c>
      <c r="K4216" t="s">
        <v>478</v>
      </c>
      <c r="L4216" t="s">
        <v>6828</v>
      </c>
      <c r="M4216" t="s">
        <v>3133</v>
      </c>
      <c r="N4216" t="s">
        <v>10</v>
      </c>
      <c r="O4216" t="s">
        <v>54</v>
      </c>
      <c r="P4216" t="s">
        <v>946</v>
      </c>
      <c r="Q4216" t="s">
        <v>2663</v>
      </c>
      <c r="R4216" t="s">
        <v>2636</v>
      </c>
    </row>
    <row r="4217" spans="1:18" x14ac:dyDescent="0.25">
      <c r="A4217" s="28" t="str">
        <f t="shared" si="65"/>
        <v>03328693Duff-Allen Central Elem SchoolPo Box 129EasternKY41622</v>
      </c>
      <c r="B4217" s="29" t="s">
        <v>8225</v>
      </c>
      <c r="C4217" t="s">
        <v>3215</v>
      </c>
      <c r="D4217" t="s">
        <v>7673</v>
      </c>
      <c r="E4217" t="s">
        <v>1736</v>
      </c>
      <c r="F4217" t="s">
        <v>4270</v>
      </c>
      <c r="G4217" t="s">
        <v>919</v>
      </c>
      <c r="H4217" t="s">
        <v>54</v>
      </c>
      <c r="I4217" t="s">
        <v>920</v>
      </c>
      <c r="J4217" t="s">
        <v>1736</v>
      </c>
      <c r="K4217" t="s">
        <v>918</v>
      </c>
      <c r="L4217" t="s">
        <v>6828</v>
      </c>
      <c r="M4217" t="s">
        <v>3133</v>
      </c>
      <c r="N4217" t="s">
        <v>10</v>
      </c>
      <c r="O4217" t="s">
        <v>54</v>
      </c>
      <c r="P4217" t="s">
        <v>946</v>
      </c>
      <c r="Q4217" t="s">
        <v>2663</v>
      </c>
      <c r="R4217" t="s">
        <v>917</v>
      </c>
    </row>
    <row r="4218" spans="1:18" x14ac:dyDescent="0.25">
      <c r="A4218" s="28" t="str">
        <f t="shared" si="65"/>
        <v>03329013William H Natcher Elem School1434 Cave Mill RdBowling GreenKY42104</v>
      </c>
      <c r="B4218" s="29" t="s">
        <v>8225</v>
      </c>
      <c r="C4218" t="s">
        <v>3215</v>
      </c>
      <c r="D4218" t="s">
        <v>7674</v>
      </c>
      <c r="E4218" t="s">
        <v>1736</v>
      </c>
      <c r="F4218" t="s">
        <v>2787</v>
      </c>
      <c r="G4218" t="s">
        <v>267</v>
      </c>
      <c r="H4218" t="s">
        <v>54</v>
      </c>
      <c r="I4218" t="s">
        <v>279</v>
      </c>
      <c r="J4218" t="s">
        <v>1736</v>
      </c>
      <c r="K4218" t="s">
        <v>2786</v>
      </c>
      <c r="L4218" t="s">
        <v>6828</v>
      </c>
      <c r="M4218" t="s">
        <v>3133</v>
      </c>
      <c r="N4218" t="s">
        <v>10</v>
      </c>
      <c r="O4218" t="s">
        <v>54</v>
      </c>
      <c r="P4218" t="s">
        <v>946</v>
      </c>
      <c r="Q4218" t="s">
        <v>2663</v>
      </c>
      <c r="R4218" t="s">
        <v>2785</v>
      </c>
    </row>
    <row r="4219" spans="1:18" x14ac:dyDescent="0.25">
      <c r="A4219" s="28" t="str">
        <f t="shared" si="65"/>
        <v>03336872Peace Academy2020 Newburg RdLouisvilleKY40205</v>
      </c>
      <c r="B4219" s="29" t="s">
        <v>8225</v>
      </c>
      <c r="C4219" t="s">
        <v>3215</v>
      </c>
      <c r="D4219" t="s">
        <v>7675</v>
      </c>
      <c r="E4219" t="s">
        <v>1736</v>
      </c>
      <c r="F4219" t="s">
        <v>3692</v>
      </c>
      <c r="G4219" t="s">
        <v>382</v>
      </c>
      <c r="H4219" t="s">
        <v>54</v>
      </c>
      <c r="I4219" t="s">
        <v>1498</v>
      </c>
      <c r="J4219" t="s">
        <v>1736</v>
      </c>
      <c r="K4219" t="s">
        <v>3691</v>
      </c>
      <c r="L4219" t="s">
        <v>6828</v>
      </c>
      <c r="M4219" t="s">
        <v>3133</v>
      </c>
      <c r="N4219" t="s">
        <v>10</v>
      </c>
      <c r="O4219" t="s">
        <v>54</v>
      </c>
      <c r="P4219" t="s">
        <v>946</v>
      </c>
      <c r="Q4219" t="s">
        <v>2663</v>
      </c>
      <c r="R4219" t="s">
        <v>3693</v>
      </c>
    </row>
    <row r="4220" spans="1:18" x14ac:dyDescent="0.25">
      <c r="A4220" s="28" t="str">
        <f t="shared" ref="A4220:A4283" si="66">R4220&amp;K4220&amp;F4220&amp;G4220&amp;H4220&amp;I4220</f>
        <v>03397711Oran P Lawler Elem School100 Charlie Crane LnLeitchfieldKY42754</v>
      </c>
      <c r="B4220" s="29" t="s">
        <v>8225</v>
      </c>
      <c r="C4220" t="s">
        <v>3215</v>
      </c>
      <c r="D4220" t="s">
        <v>7676</v>
      </c>
      <c r="E4220" t="s">
        <v>1736</v>
      </c>
      <c r="F4220" t="s">
        <v>1104</v>
      </c>
      <c r="G4220" t="s">
        <v>1100</v>
      </c>
      <c r="H4220" t="s">
        <v>54</v>
      </c>
      <c r="I4220" t="s">
        <v>1101</v>
      </c>
      <c r="J4220" t="s">
        <v>1736</v>
      </c>
      <c r="K4220" t="s">
        <v>1103</v>
      </c>
      <c r="L4220" t="s">
        <v>6828</v>
      </c>
      <c r="M4220" t="s">
        <v>3133</v>
      </c>
      <c r="N4220" t="s">
        <v>10</v>
      </c>
      <c r="O4220" t="s">
        <v>54</v>
      </c>
      <c r="P4220" t="s">
        <v>946</v>
      </c>
      <c r="Q4220" t="s">
        <v>2663</v>
      </c>
      <c r="R4220" t="s">
        <v>1102</v>
      </c>
    </row>
    <row r="4221" spans="1:18" x14ac:dyDescent="0.25">
      <c r="A4221" s="28" t="str">
        <f t="shared" si="66"/>
        <v>03397711Oran P Lawler Elem School100 Charlie Crane LnLeitchfieldKY42754</v>
      </c>
      <c r="B4221" s="29" t="s">
        <v>8225</v>
      </c>
      <c r="C4221" t="s">
        <v>3215</v>
      </c>
      <c r="D4221" t="s">
        <v>7677</v>
      </c>
      <c r="E4221" t="s">
        <v>1736</v>
      </c>
      <c r="F4221" t="s">
        <v>1104</v>
      </c>
      <c r="G4221" t="s">
        <v>1100</v>
      </c>
      <c r="H4221" t="s">
        <v>54</v>
      </c>
      <c r="I4221" t="s">
        <v>1101</v>
      </c>
      <c r="J4221" t="s">
        <v>1736</v>
      </c>
      <c r="K4221" t="s">
        <v>1103</v>
      </c>
      <c r="L4221" t="s">
        <v>6828</v>
      </c>
      <c r="M4221" t="s">
        <v>3133</v>
      </c>
      <c r="N4221" t="s">
        <v>10</v>
      </c>
      <c r="O4221" t="s">
        <v>54</v>
      </c>
      <c r="P4221" t="s">
        <v>946</v>
      </c>
      <c r="Q4221" t="s">
        <v>2663</v>
      </c>
      <c r="R4221" t="s">
        <v>1102</v>
      </c>
    </row>
    <row r="4222" spans="1:18" x14ac:dyDescent="0.25">
      <c r="A4222" s="28" t="str">
        <f t="shared" si="66"/>
        <v>03392852Stephens ES5687 N Bend RdBurlingtonKY41005</v>
      </c>
      <c r="B4222" s="29" t="s">
        <v>8225</v>
      </c>
      <c r="C4222" t="s">
        <v>3215</v>
      </c>
      <c r="D4222" t="s">
        <v>7678</v>
      </c>
      <c r="E4222" t="s">
        <v>1736</v>
      </c>
      <c r="F4222" t="s">
        <v>244</v>
      </c>
      <c r="G4222" t="s">
        <v>217</v>
      </c>
      <c r="H4222" t="s">
        <v>54</v>
      </c>
      <c r="I4222" t="s">
        <v>218</v>
      </c>
      <c r="J4222" t="s">
        <v>1736</v>
      </c>
      <c r="K4222" t="s">
        <v>4118</v>
      </c>
      <c r="L4222" t="s">
        <v>6828</v>
      </c>
      <c r="M4222" t="s">
        <v>3133</v>
      </c>
      <c r="N4222" t="s">
        <v>10</v>
      </c>
      <c r="O4222" t="s">
        <v>54</v>
      </c>
      <c r="P4222" t="s">
        <v>946</v>
      </c>
      <c r="Q4222" t="s">
        <v>2663</v>
      </c>
      <c r="R4222" t="s">
        <v>243</v>
      </c>
    </row>
    <row r="4223" spans="1:18" x14ac:dyDescent="0.25">
      <c r="A4223" s="28" t="str">
        <f t="shared" si="66"/>
        <v>04013918Owen Co Lower ES19625 Highway 22 EOwentonKY40359</v>
      </c>
      <c r="B4223" s="29" t="s">
        <v>8225</v>
      </c>
      <c r="C4223" t="s">
        <v>3215</v>
      </c>
      <c r="D4223" t="s">
        <v>7679</v>
      </c>
      <c r="E4223" t="s">
        <v>1736</v>
      </c>
      <c r="F4223" t="s">
        <v>4921</v>
      </c>
      <c r="G4223" t="s">
        <v>2356</v>
      </c>
      <c r="H4223" t="s">
        <v>54</v>
      </c>
      <c r="I4223" t="s">
        <v>2357</v>
      </c>
      <c r="J4223" t="s">
        <v>1736</v>
      </c>
      <c r="K4223" t="s">
        <v>4920</v>
      </c>
      <c r="L4223" t="s">
        <v>6828</v>
      </c>
      <c r="M4223" t="s">
        <v>3133</v>
      </c>
      <c r="N4223" t="s">
        <v>10</v>
      </c>
      <c r="O4223" t="s">
        <v>54</v>
      </c>
      <c r="P4223" t="s">
        <v>946</v>
      </c>
      <c r="Q4223" t="s">
        <v>2663</v>
      </c>
      <c r="R4223" t="s">
        <v>2354</v>
      </c>
    </row>
    <row r="4224" spans="1:18" x14ac:dyDescent="0.25">
      <c r="A4224" s="28" t="str">
        <f t="shared" si="66"/>
        <v>04014065Audubon Elementary School300 Worthington RdOwensboroKY42301</v>
      </c>
      <c r="B4224" s="29" t="s">
        <v>8225</v>
      </c>
      <c r="C4224" t="s">
        <v>3215</v>
      </c>
      <c r="D4224" t="s">
        <v>7680</v>
      </c>
      <c r="E4224" t="s">
        <v>1736</v>
      </c>
      <c r="F4224" t="s">
        <v>657</v>
      </c>
      <c r="G4224" t="s">
        <v>658</v>
      </c>
      <c r="H4224" t="s">
        <v>54</v>
      </c>
      <c r="I4224" t="s">
        <v>659</v>
      </c>
      <c r="J4224" t="s">
        <v>1736</v>
      </c>
      <c r="K4224" t="s">
        <v>656</v>
      </c>
      <c r="L4224" t="s">
        <v>6828</v>
      </c>
      <c r="M4224" t="s">
        <v>3133</v>
      </c>
      <c r="N4224" t="s">
        <v>10</v>
      </c>
      <c r="O4224" t="s">
        <v>54</v>
      </c>
      <c r="P4224" t="s">
        <v>946</v>
      </c>
      <c r="Q4224" t="s">
        <v>2663</v>
      </c>
      <c r="R4224" t="s">
        <v>655</v>
      </c>
    </row>
    <row r="4225" spans="1:18" x14ac:dyDescent="0.25">
      <c r="A4225" s="28" t="str">
        <f t="shared" si="66"/>
        <v>04014479Cumberland Elementary School322 Golf Course RdCumberlandKY40823</v>
      </c>
      <c r="B4225" s="29" t="s">
        <v>8225</v>
      </c>
      <c r="C4225" t="s">
        <v>3215</v>
      </c>
      <c r="D4225" t="s">
        <v>7681</v>
      </c>
      <c r="E4225" t="s">
        <v>1736</v>
      </c>
      <c r="F4225" t="s">
        <v>1186</v>
      </c>
      <c r="G4225" t="s">
        <v>1187</v>
      </c>
      <c r="H4225" t="s">
        <v>54</v>
      </c>
      <c r="I4225" t="s">
        <v>1188</v>
      </c>
      <c r="J4225" t="s">
        <v>1736</v>
      </c>
      <c r="K4225" t="s">
        <v>1185</v>
      </c>
      <c r="L4225" t="s">
        <v>6828</v>
      </c>
      <c r="M4225" t="s">
        <v>3133</v>
      </c>
      <c r="N4225" t="s">
        <v>10</v>
      </c>
      <c r="O4225" t="s">
        <v>54</v>
      </c>
      <c r="P4225" t="s">
        <v>946</v>
      </c>
      <c r="Q4225" t="s">
        <v>2663</v>
      </c>
      <c r="R4225" t="s">
        <v>1184</v>
      </c>
    </row>
    <row r="4226" spans="1:18" x14ac:dyDescent="0.25">
      <c r="A4226" s="28" t="str">
        <f t="shared" si="66"/>
        <v>04285458Oak Hill Elementary School1755 Wtlo RdSomersetKY42503</v>
      </c>
      <c r="B4226" s="29" t="s">
        <v>8225</v>
      </c>
      <c r="C4226" t="s">
        <v>3215</v>
      </c>
      <c r="D4226" t="s">
        <v>7682</v>
      </c>
      <c r="E4226" t="s">
        <v>1736</v>
      </c>
      <c r="F4226" t="s">
        <v>2524</v>
      </c>
      <c r="G4226" t="s">
        <v>2520</v>
      </c>
      <c r="H4226" t="s">
        <v>54</v>
      </c>
      <c r="I4226" t="s">
        <v>2521</v>
      </c>
      <c r="J4226" t="s">
        <v>1736</v>
      </c>
      <c r="K4226" t="s">
        <v>2523</v>
      </c>
      <c r="L4226" t="s">
        <v>6828</v>
      </c>
      <c r="M4226" t="s">
        <v>3133</v>
      </c>
      <c r="N4226" t="s">
        <v>10</v>
      </c>
      <c r="O4226" t="s">
        <v>54</v>
      </c>
      <c r="P4226" t="s">
        <v>946</v>
      </c>
      <c r="Q4226" t="s">
        <v>2663</v>
      </c>
      <c r="R4226" t="s">
        <v>2522</v>
      </c>
    </row>
    <row r="4227" spans="1:18" x14ac:dyDescent="0.25">
      <c r="A4227" s="28" t="str">
        <f t="shared" si="66"/>
        <v>04449941Ezra Sparrow Early Chldhd Ctr1154 Bypass NLawrenceburgKY40342</v>
      </c>
      <c r="B4227" s="29" t="s">
        <v>8225</v>
      </c>
      <c r="C4227" t="s">
        <v>3215</v>
      </c>
      <c r="D4227" t="s">
        <v>7683</v>
      </c>
      <c r="E4227" t="s">
        <v>1736</v>
      </c>
      <c r="F4227" t="s">
        <v>74</v>
      </c>
      <c r="G4227" t="s">
        <v>75</v>
      </c>
      <c r="H4227" t="s">
        <v>54</v>
      </c>
      <c r="I4227" t="s">
        <v>76</v>
      </c>
      <c r="J4227" t="s">
        <v>1736</v>
      </c>
      <c r="K4227" t="s">
        <v>73</v>
      </c>
      <c r="L4227" t="s">
        <v>6828</v>
      </c>
      <c r="M4227" t="s">
        <v>3133</v>
      </c>
      <c r="N4227" t="s">
        <v>10</v>
      </c>
      <c r="O4227" t="s">
        <v>54</v>
      </c>
      <c r="P4227" t="s">
        <v>946</v>
      </c>
      <c r="Q4227" t="s">
        <v>2663</v>
      </c>
      <c r="R4227" t="s">
        <v>72</v>
      </c>
    </row>
    <row r="4228" spans="1:18" x14ac:dyDescent="0.25">
      <c r="A4228" s="28" t="str">
        <f t="shared" si="66"/>
        <v>04449941Ezra Sparrow Early Chldhd Ctr1154 Bypass NLawrenceburgKY40342</v>
      </c>
      <c r="B4228" s="29" t="s">
        <v>8225</v>
      </c>
      <c r="C4228" t="s">
        <v>3215</v>
      </c>
      <c r="D4228" t="s">
        <v>7684</v>
      </c>
      <c r="E4228" t="s">
        <v>1736</v>
      </c>
      <c r="F4228" t="s">
        <v>74</v>
      </c>
      <c r="G4228" t="s">
        <v>75</v>
      </c>
      <c r="H4228" t="s">
        <v>54</v>
      </c>
      <c r="I4228" t="s">
        <v>76</v>
      </c>
      <c r="J4228" t="s">
        <v>1736</v>
      </c>
      <c r="K4228" t="s">
        <v>73</v>
      </c>
      <c r="L4228" t="s">
        <v>6828</v>
      </c>
      <c r="M4228" t="s">
        <v>3133</v>
      </c>
      <c r="N4228" t="s">
        <v>10</v>
      </c>
      <c r="O4228" t="s">
        <v>54</v>
      </c>
      <c r="P4228" t="s">
        <v>946</v>
      </c>
      <c r="Q4228" t="s">
        <v>2663</v>
      </c>
      <c r="R4228" t="s">
        <v>72</v>
      </c>
    </row>
    <row r="4229" spans="1:18" x14ac:dyDescent="0.25">
      <c r="A4229" s="28" t="str">
        <f t="shared" si="66"/>
        <v>04443399Valley School1000 Industrial DrOwensboroKY42301</v>
      </c>
      <c r="B4229" s="29" t="s">
        <v>8225</v>
      </c>
      <c r="C4229" t="s">
        <v>3215</v>
      </c>
      <c r="D4229" t="s">
        <v>7685</v>
      </c>
      <c r="E4229" t="s">
        <v>1736</v>
      </c>
      <c r="F4229" t="s">
        <v>3816</v>
      </c>
      <c r="G4229" t="s">
        <v>658</v>
      </c>
      <c r="H4229" t="s">
        <v>54</v>
      </c>
      <c r="I4229" t="s">
        <v>659</v>
      </c>
      <c r="J4229" t="s">
        <v>1736</v>
      </c>
      <c r="K4229" t="s">
        <v>2476</v>
      </c>
      <c r="L4229" t="s">
        <v>6828</v>
      </c>
      <c r="M4229" t="s">
        <v>3133</v>
      </c>
      <c r="N4229" t="s">
        <v>10</v>
      </c>
      <c r="O4229" t="s">
        <v>54</v>
      </c>
      <c r="P4229" t="s">
        <v>946</v>
      </c>
      <c r="Q4229" t="s">
        <v>2663</v>
      </c>
      <c r="R4229" t="s">
        <v>3817</v>
      </c>
    </row>
    <row r="4230" spans="1:18" x14ac:dyDescent="0.25">
      <c r="A4230" s="28" t="str">
        <f t="shared" si="66"/>
        <v>04362836Lost River Elementary School450 Modern WayBowling GreenKY42102</v>
      </c>
      <c r="B4230" s="29" t="s">
        <v>8225</v>
      </c>
      <c r="C4230" t="s">
        <v>3215</v>
      </c>
      <c r="D4230" t="s">
        <v>7686</v>
      </c>
      <c r="E4230" t="s">
        <v>1736</v>
      </c>
      <c r="F4230" t="s">
        <v>2762</v>
      </c>
      <c r="G4230" t="s">
        <v>267</v>
      </c>
      <c r="H4230" t="s">
        <v>54</v>
      </c>
      <c r="I4230" t="s">
        <v>3595</v>
      </c>
      <c r="J4230" t="s">
        <v>1736</v>
      </c>
      <c r="K4230" t="s">
        <v>2761</v>
      </c>
      <c r="L4230" t="s">
        <v>6828</v>
      </c>
      <c r="M4230" t="s">
        <v>3133</v>
      </c>
      <c r="N4230" t="s">
        <v>10</v>
      </c>
      <c r="O4230" t="s">
        <v>54</v>
      </c>
      <c r="P4230" t="s">
        <v>946</v>
      </c>
      <c r="Q4230" t="s">
        <v>2663</v>
      </c>
      <c r="R4230" t="s">
        <v>2760</v>
      </c>
    </row>
    <row r="4231" spans="1:18" x14ac:dyDescent="0.25">
      <c r="A4231" s="28" t="str">
        <f t="shared" si="66"/>
        <v>04451504Hardinsburg Elementary School1340 E Highway 60HardinsburgKY40143</v>
      </c>
      <c r="B4231" s="29" t="s">
        <v>8225</v>
      </c>
      <c r="C4231" t="s">
        <v>3215</v>
      </c>
      <c r="D4231" t="s">
        <v>7687</v>
      </c>
      <c r="E4231" t="s">
        <v>1736</v>
      </c>
      <c r="F4231" t="s">
        <v>4137</v>
      </c>
      <c r="G4231" t="s">
        <v>348</v>
      </c>
      <c r="H4231" t="s">
        <v>54</v>
      </c>
      <c r="I4231" t="s">
        <v>349</v>
      </c>
      <c r="J4231" t="s">
        <v>1736</v>
      </c>
      <c r="K4231" t="s">
        <v>347</v>
      </c>
      <c r="L4231" t="s">
        <v>6828</v>
      </c>
      <c r="M4231" t="s">
        <v>3133</v>
      </c>
      <c r="N4231" t="s">
        <v>10</v>
      </c>
      <c r="O4231" t="s">
        <v>54</v>
      </c>
      <c r="P4231" t="s">
        <v>946</v>
      </c>
      <c r="Q4231" t="s">
        <v>2663</v>
      </c>
      <c r="R4231" t="s">
        <v>346</v>
      </c>
    </row>
    <row r="4232" spans="1:18" x14ac:dyDescent="0.25">
      <c r="A4232" s="28" t="str">
        <f t="shared" si="66"/>
        <v>04452182Alex R Kennedy ES4515 Taylorsville RdLouisvilleKY40213</v>
      </c>
      <c r="B4232" s="29" t="s">
        <v>8225</v>
      </c>
      <c r="C4232" t="s">
        <v>3215</v>
      </c>
      <c r="D4232" t="s">
        <v>7688</v>
      </c>
      <c r="E4232" t="s">
        <v>1736</v>
      </c>
      <c r="F4232" t="s">
        <v>1366</v>
      </c>
      <c r="G4232" t="s">
        <v>382</v>
      </c>
      <c r="H4232" t="s">
        <v>54</v>
      </c>
      <c r="I4232" t="s">
        <v>1409</v>
      </c>
      <c r="J4232" t="s">
        <v>1736</v>
      </c>
      <c r="K4232" t="s">
        <v>4418</v>
      </c>
      <c r="L4232" t="s">
        <v>6828</v>
      </c>
      <c r="M4232" t="s">
        <v>3133</v>
      </c>
      <c r="N4232" t="s">
        <v>10</v>
      </c>
      <c r="O4232" t="s">
        <v>54</v>
      </c>
      <c r="P4232" t="s">
        <v>946</v>
      </c>
      <c r="Q4232" t="s">
        <v>2663</v>
      </c>
      <c r="R4232" t="s">
        <v>1365</v>
      </c>
    </row>
    <row r="4233" spans="1:18" x14ac:dyDescent="0.25">
      <c r="A4233" s="28" t="str">
        <f t="shared" si="66"/>
        <v>04754784Rosa Parks ES1251 Beaumont Centre LnLexingtonKY40513</v>
      </c>
      <c r="B4233" s="29" t="s">
        <v>8225</v>
      </c>
      <c r="C4233" t="s">
        <v>3215</v>
      </c>
      <c r="D4233" t="s">
        <v>7689</v>
      </c>
      <c r="E4233" t="s">
        <v>1736</v>
      </c>
      <c r="F4233" t="s">
        <v>857</v>
      </c>
      <c r="G4233" t="s">
        <v>776</v>
      </c>
      <c r="H4233" t="s">
        <v>54</v>
      </c>
      <c r="I4233" t="s">
        <v>858</v>
      </c>
      <c r="J4233" t="s">
        <v>1736</v>
      </c>
      <c r="K4233" t="s">
        <v>4239</v>
      </c>
      <c r="L4233" t="s">
        <v>6828</v>
      </c>
      <c r="M4233" t="s">
        <v>3133</v>
      </c>
      <c r="N4233" t="s">
        <v>10</v>
      </c>
      <c r="O4233" t="s">
        <v>54</v>
      </c>
      <c r="P4233" t="s">
        <v>946</v>
      </c>
      <c r="Q4233" t="s">
        <v>2663</v>
      </c>
      <c r="R4233" t="s">
        <v>856</v>
      </c>
    </row>
    <row r="4234" spans="1:18" x14ac:dyDescent="0.25">
      <c r="A4234" s="28" t="str">
        <f t="shared" si="66"/>
        <v>04755934Pleasant Grove Elem School6415 Highway 44 EMt WashingtonKY40047</v>
      </c>
      <c r="B4234" s="29" t="s">
        <v>8225</v>
      </c>
      <c r="C4234" t="s">
        <v>3215</v>
      </c>
      <c r="D4234" t="s">
        <v>7690</v>
      </c>
      <c r="E4234" t="s">
        <v>1736</v>
      </c>
      <c r="F4234" t="s">
        <v>399</v>
      </c>
      <c r="G4234" t="s">
        <v>369</v>
      </c>
      <c r="H4234" t="s">
        <v>54</v>
      </c>
      <c r="I4234" t="s">
        <v>370</v>
      </c>
      <c r="J4234" t="s">
        <v>1736</v>
      </c>
      <c r="K4234" t="s">
        <v>398</v>
      </c>
      <c r="L4234" t="s">
        <v>6828</v>
      </c>
      <c r="M4234" t="s">
        <v>3133</v>
      </c>
      <c r="N4234" t="s">
        <v>10</v>
      </c>
      <c r="O4234" t="s">
        <v>54</v>
      </c>
      <c r="P4234" t="s">
        <v>946</v>
      </c>
      <c r="Q4234" t="s">
        <v>2663</v>
      </c>
      <c r="R4234" t="s">
        <v>397</v>
      </c>
    </row>
    <row r="4235" spans="1:18" x14ac:dyDescent="0.25">
      <c r="A4235" s="28" t="str">
        <f t="shared" si="66"/>
        <v>04756598Veterans Park Elem School4351 Clearwater WayLexingtonKY40515</v>
      </c>
      <c r="B4235" s="29" t="s">
        <v>8225</v>
      </c>
      <c r="C4235" t="s">
        <v>3215</v>
      </c>
      <c r="D4235" t="s">
        <v>7691</v>
      </c>
      <c r="E4235" t="s">
        <v>1736</v>
      </c>
      <c r="F4235" t="s">
        <v>878</v>
      </c>
      <c r="G4235" t="s">
        <v>776</v>
      </c>
      <c r="H4235" t="s">
        <v>54</v>
      </c>
      <c r="I4235" t="s">
        <v>869</v>
      </c>
      <c r="J4235" t="s">
        <v>1736</v>
      </c>
      <c r="K4235" t="s">
        <v>877</v>
      </c>
      <c r="L4235" t="s">
        <v>6828</v>
      </c>
      <c r="M4235" t="s">
        <v>3133</v>
      </c>
      <c r="N4235" t="s">
        <v>10</v>
      </c>
      <c r="O4235" t="s">
        <v>54</v>
      </c>
      <c r="P4235" t="s">
        <v>946</v>
      </c>
      <c r="Q4235" t="s">
        <v>2663</v>
      </c>
      <c r="R4235" t="s">
        <v>876</v>
      </c>
    </row>
    <row r="4236" spans="1:18" x14ac:dyDescent="0.25">
      <c r="A4236" s="28" t="str">
        <f t="shared" si="66"/>
        <v>04748670John W Reiley ES10631 Alexandria PikeAlexandriaKY41001</v>
      </c>
      <c r="B4236" s="29" t="s">
        <v>8225</v>
      </c>
      <c r="C4236" t="s">
        <v>3215</v>
      </c>
      <c r="D4236" t="s">
        <v>7692</v>
      </c>
      <c r="E4236" t="s">
        <v>1736</v>
      </c>
      <c r="F4236" t="s">
        <v>449</v>
      </c>
      <c r="G4236" t="s">
        <v>439</v>
      </c>
      <c r="H4236" t="s">
        <v>54</v>
      </c>
      <c r="I4236" t="s">
        <v>440</v>
      </c>
      <c r="J4236" t="s">
        <v>1736</v>
      </c>
      <c r="K4236" t="s">
        <v>4166</v>
      </c>
      <c r="L4236" t="s">
        <v>6828</v>
      </c>
      <c r="M4236" t="s">
        <v>3133</v>
      </c>
      <c r="N4236" t="s">
        <v>10</v>
      </c>
      <c r="O4236" t="s">
        <v>54</v>
      </c>
      <c r="P4236" t="s">
        <v>946</v>
      </c>
      <c r="Q4236" t="s">
        <v>2663</v>
      </c>
      <c r="R4236" t="s">
        <v>448</v>
      </c>
    </row>
    <row r="4237" spans="1:18" x14ac:dyDescent="0.25">
      <c r="A4237" s="28" t="str">
        <f t="shared" si="66"/>
        <v>04803763Buckner Elementary School4307 Brown BlvdLa GrangeKY40031</v>
      </c>
      <c r="B4237" s="29" t="s">
        <v>8225</v>
      </c>
      <c r="C4237" t="s">
        <v>3215</v>
      </c>
      <c r="D4237" t="s">
        <v>7693</v>
      </c>
      <c r="E4237" t="s">
        <v>1736</v>
      </c>
      <c r="F4237" t="s">
        <v>2324</v>
      </c>
      <c r="G4237" t="s">
        <v>2325</v>
      </c>
      <c r="H4237" t="s">
        <v>54</v>
      </c>
      <c r="I4237" t="s">
        <v>2326</v>
      </c>
      <c r="J4237" t="s">
        <v>1736</v>
      </c>
      <c r="K4237" t="s">
        <v>2323</v>
      </c>
      <c r="L4237" t="s">
        <v>6828</v>
      </c>
      <c r="M4237" t="s">
        <v>3133</v>
      </c>
      <c r="N4237" t="s">
        <v>10</v>
      </c>
      <c r="O4237" t="s">
        <v>54</v>
      </c>
      <c r="P4237" t="s">
        <v>946</v>
      </c>
      <c r="Q4237" t="s">
        <v>2663</v>
      </c>
      <c r="R4237" t="s">
        <v>2322</v>
      </c>
    </row>
    <row r="4238" spans="1:18" x14ac:dyDescent="0.25">
      <c r="A4238" s="28" t="str">
        <f t="shared" si="66"/>
        <v>04805175Erpenbeck ES9001 Wetherington BlvdFlorenceKY41042</v>
      </c>
      <c r="B4238" s="29" t="s">
        <v>8225</v>
      </c>
      <c r="C4238" t="s">
        <v>3215</v>
      </c>
      <c r="D4238" t="s">
        <v>7694</v>
      </c>
      <c r="E4238" t="s">
        <v>1736</v>
      </c>
      <c r="F4238" t="s">
        <v>226</v>
      </c>
      <c r="G4238" t="s">
        <v>213</v>
      </c>
      <c r="H4238" t="s">
        <v>54</v>
      </c>
      <c r="I4238" t="s">
        <v>214</v>
      </c>
      <c r="J4238" t="s">
        <v>1736</v>
      </c>
      <c r="K4238" t="s">
        <v>4124</v>
      </c>
      <c r="L4238" t="s">
        <v>6828</v>
      </c>
      <c r="M4238" t="s">
        <v>3133</v>
      </c>
      <c r="N4238" t="s">
        <v>10</v>
      </c>
      <c r="O4238" t="s">
        <v>54</v>
      </c>
      <c r="P4238" t="s">
        <v>946</v>
      </c>
      <c r="Q4238" t="s">
        <v>2663</v>
      </c>
      <c r="R4238" t="s">
        <v>225</v>
      </c>
    </row>
    <row r="4239" spans="1:18" x14ac:dyDescent="0.25">
      <c r="A4239" s="28" t="str">
        <f t="shared" si="66"/>
        <v>04810857Summit View Academy5006 Madison PikeIndependenceKY41051</v>
      </c>
      <c r="B4239" s="29" t="s">
        <v>8225</v>
      </c>
      <c r="C4239" t="s">
        <v>3215</v>
      </c>
      <c r="D4239" t="s">
        <v>7695</v>
      </c>
      <c r="E4239" t="s">
        <v>1736</v>
      </c>
      <c r="F4239" t="s">
        <v>1728</v>
      </c>
      <c r="G4239" t="s">
        <v>1701</v>
      </c>
      <c r="H4239" t="s">
        <v>54</v>
      </c>
      <c r="I4239" t="s">
        <v>1702</v>
      </c>
      <c r="J4239" t="s">
        <v>1736</v>
      </c>
      <c r="K4239" t="s">
        <v>1727</v>
      </c>
      <c r="L4239" t="s">
        <v>6828</v>
      </c>
      <c r="M4239" t="s">
        <v>3133</v>
      </c>
      <c r="N4239" t="s">
        <v>10</v>
      </c>
      <c r="O4239" t="s">
        <v>54</v>
      </c>
      <c r="P4239" t="s">
        <v>946</v>
      </c>
      <c r="Q4239" t="s">
        <v>2663</v>
      </c>
      <c r="R4239" t="s">
        <v>1726</v>
      </c>
    </row>
    <row r="4240" spans="1:18" x14ac:dyDescent="0.25">
      <c r="A4240" s="28" t="str">
        <f t="shared" si="66"/>
        <v>04913083North Pointe ES875 N Bend RdHebronKY41048</v>
      </c>
      <c r="B4240" s="29" t="s">
        <v>8225</v>
      </c>
      <c r="C4240" t="s">
        <v>3215</v>
      </c>
      <c r="D4240" t="s">
        <v>7696</v>
      </c>
      <c r="E4240" t="s">
        <v>1736</v>
      </c>
      <c r="F4240" t="s">
        <v>238</v>
      </c>
      <c r="G4240" t="s">
        <v>223</v>
      </c>
      <c r="H4240" t="s">
        <v>54</v>
      </c>
      <c r="I4240" t="s">
        <v>224</v>
      </c>
      <c r="J4240" t="s">
        <v>1736</v>
      </c>
      <c r="K4240" t="s">
        <v>4117</v>
      </c>
      <c r="L4240" t="s">
        <v>6828</v>
      </c>
      <c r="M4240" t="s">
        <v>3133</v>
      </c>
      <c r="N4240" t="s">
        <v>10</v>
      </c>
      <c r="O4240" t="s">
        <v>54</v>
      </c>
      <c r="P4240" t="s">
        <v>946</v>
      </c>
      <c r="Q4240" t="s">
        <v>2663</v>
      </c>
      <c r="R4240" t="s">
        <v>237</v>
      </c>
    </row>
    <row r="4241" spans="1:18" x14ac:dyDescent="0.25">
      <c r="A4241" s="28" t="str">
        <f t="shared" si="66"/>
        <v>04912479Spencer Co Middle School1263 Mount Washington RdTaylorsvilleKY40071</v>
      </c>
      <c r="B4241" s="29" t="s">
        <v>8225</v>
      </c>
      <c r="C4241" t="s">
        <v>3215</v>
      </c>
      <c r="D4241" t="s">
        <v>7697</v>
      </c>
      <c r="E4241" t="s">
        <v>1736</v>
      </c>
      <c r="F4241" t="s">
        <v>3771</v>
      </c>
      <c r="G4241" t="s">
        <v>2681</v>
      </c>
      <c r="H4241" t="s">
        <v>54</v>
      </c>
      <c r="I4241" t="s">
        <v>2682</v>
      </c>
      <c r="J4241" t="s">
        <v>1736</v>
      </c>
      <c r="K4241" t="s">
        <v>3770</v>
      </c>
      <c r="L4241" t="s">
        <v>6828</v>
      </c>
      <c r="M4241" t="s">
        <v>3133</v>
      </c>
      <c r="N4241" t="s">
        <v>10</v>
      </c>
      <c r="O4241" t="s">
        <v>54</v>
      </c>
      <c r="P4241" t="s">
        <v>946</v>
      </c>
      <c r="Q4241" t="s">
        <v>2663</v>
      </c>
      <c r="R4241" t="s">
        <v>3772</v>
      </c>
    </row>
    <row r="4242" spans="1:18" x14ac:dyDescent="0.25">
      <c r="A4242" s="28" t="str">
        <f t="shared" si="66"/>
        <v>04915938Jessamine Early Lrng Vlg851 Wilmore RdNicholasvilleKY40356</v>
      </c>
      <c r="B4242" s="29" t="s">
        <v>8225</v>
      </c>
      <c r="C4242" t="s">
        <v>3215</v>
      </c>
      <c r="D4242" t="s">
        <v>7698</v>
      </c>
      <c r="E4242" t="s">
        <v>1736</v>
      </c>
      <c r="F4242" t="s">
        <v>1669</v>
      </c>
      <c r="G4242" t="s">
        <v>1670</v>
      </c>
      <c r="H4242" t="s">
        <v>54</v>
      </c>
      <c r="I4242" t="s">
        <v>1671</v>
      </c>
      <c r="J4242" t="s">
        <v>1736</v>
      </c>
      <c r="K4242" t="s">
        <v>1668</v>
      </c>
      <c r="L4242" t="s">
        <v>6828</v>
      </c>
      <c r="M4242" t="s">
        <v>3133</v>
      </c>
      <c r="N4242" t="s">
        <v>10</v>
      </c>
      <c r="O4242" t="s">
        <v>54</v>
      </c>
      <c r="P4242" t="s">
        <v>946</v>
      </c>
      <c r="Q4242" t="s">
        <v>2663</v>
      </c>
      <c r="R4242" t="s">
        <v>1667</v>
      </c>
    </row>
    <row r="4243" spans="1:18" x14ac:dyDescent="0.25">
      <c r="A4243" s="28" t="str">
        <f t="shared" si="66"/>
        <v>04918849Shannon Johnson ES109 Oakwood DrBereaKY40403</v>
      </c>
      <c r="B4243" s="29" t="s">
        <v>8225</v>
      </c>
      <c r="C4243" t="s">
        <v>3215</v>
      </c>
      <c r="D4243" t="s">
        <v>7699</v>
      </c>
      <c r="E4243" t="s">
        <v>1736</v>
      </c>
      <c r="F4243" t="s">
        <v>2004</v>
      </c>
      <c r="G4243" t="s">
        <v>207</v>
      </c>
      <c r="H4243" t="s">
        <v>54</v>
      </c>
      <c r="I4243" t="s">
        <v>208</v>
      </c>
      <c r="J4243" t="s">
        <v>1736</v>
      </c>
      <c r="K4243" t="s">
        <v>4692</v>
      </c>
      <c r="L4243" t="s">
        <v>6828</v>
      </c>
      <c r="M4243" t="s">
        <v>3133</v>
      </c>
      <c r="N4243" t="s">
        <v>10</v>
      </c>
      <c r="O4243" t="s">
        <v>54</v>
      </c>
      <c r="P4243" t="s">
        <v>946</v>
      </c>
      <c r="Q4243" t="s">
        <v>2663</v>
      </c>
      <c r="R4243" t="s">
        <v>2003</v>
      </c>
    </row>
    <row r="4244" spans="1:18" x14ac:dyDescent="0.25">
      <c r="A4244" s="28" t="str">
        <f t="shared" si="66"/>
        <v>04942383Briarwood Elementary School265 Lovers LnBowling GreenKY42103</v>
      </c>
      <c r="B4244" s="29" t="s">
        <v>8225</v>
      </c>
      <c r="C4244" t="s">
        <v>3215</v>
      </c>
      <c r="D4244" t="s">
        <v>7700</v>
      </c>
      <c r="E4244" t="s">
        <v>1736</v>
      </c>
      <c r="F4244" t="s">
        <v>2750</v>
      </c>
      <c r="G4244" t="s">
        <v>267</v>
      </c>
      <c r="H4244" t="s">
        <v>54</v>
      </c>
      <c r="I4244" t="s">
        <v>275</v>
      </c>
      <c r="J4244" t="s">
        <v>1736</v>
      </c>
      <c r="K4244" t="s">
        <v>2749</v>
      </c>
      <c r="L4244" t="s">
        <v>6828</v>
      </c>
      <c r="M4244" t="s">
        <v>3133</v>
      </c>
      <c r="N4244" t="s">
        <v>10</v>
      </c>
      <c r="O4244" t="s">
        <v>54</v>
      </c>
      <c r="P4244" t="s">
        <v>946</v>
      </c>
      <c r="Q4244" t="s">
        <v>2663</v>
      </c>
      <c r="R4244" t="s">
        <v>2748</v>
      </c>
    </row>
    <row r="4245" spans="1:18" x14ac:dyDescent="0.25">
      <c r="A4245" s="28" t="str">
        <f t="shared" si="66"/>
        <v>05099850Freedom Elementary School4682 N Preston HwyShepherdsvlleKY40165</v>
      </c>
      <c r="B4245" s="29" t="s">
        <v>8225</v>
      </c>
      <c r="C4245" t="s">
        <v>3215</v>
      </c>
      <c r="D4245" t="s">
        <v>7701</v>
      </c>
      <c r="E4245" t="s">
        <v>1736</v>
      </c>
      <c r="F4245" t="s">
        <v>373</v>
      </c>
      <c r="G4245" t="s">
        <v>365</v>
      </c>
      <c r="H4245" t="s">
        <v>54</v>
      </c>
      <c r="I4245" t="s">
        <v>366</v>
      </c>
      <c r="J4245" t="s">
        <v>1736</v>
      </c>
      <c r="K4245" t="s">
        <v>372</v>
      </c>
      <c r="L4245" t="s">
        <v>6828</v>
      </c>
      <c r="M4245" t="s">
        <v>3133</v>
      </c>
      <c r="N4245" t="s">
        <v>10</v>
      </c>
      <c r="O4245" t="s">
        <v>54</v>
      </c>
      <c r="P4245" t="s">
        <v>946</v>
      </c>
      <c r="Q4245" t="s">
        <v>2663</v>
      </c>
      <c r="R4245" t="s">
        <v>371</v>
      </c>
    </row>
    <row r="4246" spans="1:18" x14ac:dyDescent="0.25">
      <c r="A4246" s="28" t="str">
        <f t="shared" si="66"/>
        <v>05098246Malcolm B Chancey Elem School4301 Murphy LnLouisvilleKY40241</v>
      </c>
      <c r="B4246" s="29" t="s">
        <v>8225</v>
      </c>
      <c r="C4246" t="s">
        <v>3215</v>
      </c>
      <c r="D4246" t="s">
        <v>7702</v>
      </c>
      <c r="E4246" t="s">
        <v>1736</v>
      </c>
      <c r="F4246" t="s">
        <v>1559</v>
      </c>
      <c r="G4246" t="s">
        <v>382</v>
      </c>
      <c r="H4246" t="s">
        <v>54</v>
      </c>
      <c r="I4246" t="s">
        <v>1560</v>
      </c>
      <c r="J4246" t="s">
        <v>1736</v>
      </c>
      <c r="K4246" t="s">
        <v>1558</v>
      </c>
      <c r="L4246" t="s">
        <v>6828</v>
      </c>
      <c r="M4246" t="s">
        <v>3133</v>
      </c>
      <c r="N4246" t="s">
        <v>10</v>
      </c>
      <c r="O4246" t="s">
        <v>54</v>
      </c>
      <c r="P4246" t="s">
        <v>946</v>
      </c>
      <c r="Q4246" t="s">
        <v>2663</v>
      </c>
      <c r="R4246" t="s">
        <v>1557</v>
      </c>
    </row>
    <row r="4247" spans="1:18" x14ac:dyDescent="0.25">
      <c r="A4247" s="28" t="str">
        <f t="shared" si="66"/>
        <v>05271905Anne Mason ES350 Champion WayGeorgetownKY40324</v>
      </c>
      <c r="B4247" s="29" t="s">
        <v>8225</v>
      </c>
      <c r="C4247" t="s">
        <v>3215</v>
      </c>
      <c r="D4247" t="s">
        <v>7703</v>
      </c>
      <c r="E4247" t="s">
        <v>1736</v>
      </c>
      <c r="F4247" t="s">
        <v>2609</v>
      </c>
      <c r="G4247" t="s">
        <v>2610</v>
      </c>
      <c r="H4247" t="s">
        <v>54</v>
      </c>
      <c r="I4247" t="s">
        <v>2611</v>
      </c>
      <c r="J4247" t="s">
        <v>1736</v>
      </c>
      <c r="K4247" t="s">
        <v>5099</v>
      </c>
      <c r="L4247" t="s">
        <v>6828</v>
      </c>
      <c r="M4247" t="s">
        <v>3133</v>
      </c>
      <c r="N4247" t="s">
        <v>10</v>
      </c>
      <c r="O4247" t="s">
        <v>54</v>
      </c>
      <c r="P4247" t="s">
        <v>946</v>
      </c>
      <c r="Q4247" t="s">
        <v>2663</v>
      </c>
      <c r="R4247" t="s">
        <v>2608</v>
      </c>
    </row>
    <row r="4248" spans="1:18" x14ac:dyDescent="0.25">
      <c r="A4248" s="28" t="str">
        <f t="shared" si="66"/>
        <v>05342229Meadow Lands Elementary School3500 Hayden RdOwensboroKY42303</v>
      </c>
      <c r="B4248" s="29" t="s">
        <v>8225</v>
      </c>
      <c r="C4248" t="s">
        <v>3215</v>
      </c>
      <c r="D4248" t="s">
        <v>7704</v>
      </c>
      <c r="E4248" t="s">
        <v>1736</v>
      </c>
      <c r="F4248" t="s">
        <v>677</v>
      </c>
      <c r="G4248" t="s">
        <v>658</v>
      </c>
      <c r="H4248" t="s">
        <v>54</v>
      </c>
      <c r="I4248" t="s">
        <v>663</v>
      </c>
      <c r="J4248" t="s">
        <v>1736</v>
      </c>
      <c r="K4248" t="s">
        <v>676</v>
      </c>
      <c r="L4248" t="s">
        <v>6828</v>
      </c>
      <c r="M4248" t="s">
        <v>3133</v>
      </c>
      <c r="N4248" t="s">
        <v>10</v>
      </c>
      <c r="O4248" t="s">
        <v>54</v>
      </c>
      <c r="P4248" t="s">
        <v>946</v>
      </c>
      <c r="Q4248" t="s">
        <v>2663</v>
      </c>
      <c r="R4248" t="s">
        <v>675</v>
      </c>
    </row>
    <row r="4249" spans="1:18" x14ac:dyDescent="0.25">
      <c r="A4249" s="28" t="str">
        <f t="shared" si="66"/>
        <v>05275494Bardstown Primary School1000 Templin AveBardstownKY40004</v>
      </c>
      <c r="B4249" s="29" t="s">
        <v>8225</v>
      </c>
      <c r="C4249" t="s">
        <v>3215</v>
      </c>
      <c r="D4249" t="s">
        <v>7705</v>
      </c>
      <c r="E4249" t="s">
        <v>1736</v>
      </c>
      <c r="F4249" t="s">
        <v>121</v>
      </c>
      <c r="G4249" t="s">
        <v>122</v>
      </c>
      <c r="H4249" t="s">
        <v>54</v>
      </c>
      <c r="I4249" t="s">
        <v>123</v>
      </c>
      <c r="J4249" t="s">
        <v>1736</v>
      </c>
      <c r="K4249" t="s">
        <v>120</v>
      </c>
      <c r="L4249" t="s">
        <v>6828</v>
      </c>
      <c r="M4249" t="s">
        <v>3133</v>
      </c>
      <c r="N4249" t="s">
        <v>10</v>
      </c>
      <c r="O4249" t="s">
        <v>54</v>
      </c>
      <c r="P4249" t="s">
        <v>946</v>
      </c>
      <c r="Q4249" t="s">
        <v>2663</v>
      </c>
      <c r="R4249" t="s">
        <v>119</v>
      </c>
    </row>
    <row r="4250" spans="1:18" x14ac:dyDescent="0.25">
      <c r="A4250" s="28" t="str">
        <f t="shared" si="66"/>
        <v>05345910Central Elementary School2262 State Route 121 NMayfieldKY42066</v>
      </c>
      <c r="B4250" s="29" t="s">
        <v>8225</v>
      </c>
      <c r="C4250" t="s">
        <v>3215</v>
      </c>
      <c r="D4250" t="s">
        <v>7706</v>
      </c>
      <c r="E4250" t="s">
        <v>1736</v>
      </c>
      <c r="F4250" t="s">
        <v>1057</v>
      </c>
      <c r="G4250" t="s">
        <v>1058</v>
      </c>
      <c r="H4250" t="s">
        <v>54</v>
      </c>
      <c r="I4250" t="s">
        <v>1059</v>
      </c>
      <c r="J4250" t="s">
        <v>1736</v>
      </c>
      <c r="K4250" t="s">
        <v>1056</v>
      </c>
      <c r="L4250" t="s">
        <v>6828</v>
      </c>
      <c r="M4250" t="s">
        <v>3133</v>
      </c>
      <c r="N4250" t="s">
        <v>10</v>
      </c>
      <c r="O4250" t="s">
        <v>54</v>
      </c>
      <c r="P4250" t="s">
        <v>946</v>
      </c>
      <c r="Q4250" t="s">
        <v>2663</v>
      </c>
      <c r="R4250" t="s">
        <v>1055</v>
      </c>
    </row>
    <row r="4251" spans="1:18" x14ac:dyDescent="0.25">
      <c r="A4251" s="28" t="str">
        <f t="shared" si="66"/>
        <v>05345910Central Elementary School2262 State Route 121 NMayfieldKY42066</v>
      </c>
      <c r="B4251" s="29" t="s">
        <v>8225</v>
      </c>
      <c r="C4251" t="s">
        <v>3215</v>
      </c>
      <c r="D4251" t="s">
        <v>7707</v>
      </c>
      <c r="E4251" t="s">
        <v>1736</v>
      </c>
      <c r="F4251" t="s">
        <v>1057</v>
      </c>
      <c r="G4251" t="s">
        <v>1058</v>
      </c>
      <c r="H4251" t="s">
        <v>54</v>
      </c>
      <c r="I4251" t="s">
        <v>1059</v>
      </c>
      <c r="J4251" t="s">
        <v>1736</v>
      </c>
      <c r="K4251" t="s">
        <v>1056</v>
      </c>
      <c r="L4251" t="s">
        <v>6828</v>
      </c>
      <c r="M4251" t="s">
        <v>3133</v>
      </c>
      <c r="N4251" t="s">
        <v>10</v>
      </c>
      <c r="O4251" t="s">
        <v>54</v>
      </c>
      <c r="P4251" t="s">
        <v>946</v>
      </c>
      <c r="Q4251" t="s">
        <v>2663</v>
      </c>
      <c r="R4251" t="s">
        <v>1055</v>
      </c>
    </row>
    <row r="4252" spans="1:18" x14ac:dyDescent="0.25">
      <c r="A4252" s="28" t="str">
        <f t="shared" si="66"/>
        <v>10001606North Butler Elementary School5539 Brownsville RdMorgantownKY42261</v>
      </c>
      <c r="B4252" s="29" t="s">
        <v>8225</v>
      </c>
      <c r="C4252" t="s">
        <v>3215</v>
      </c>
      <c r="D4252" t="s">
        <v>7708</v>
      </c>
      <c r="E4252" t="s">
        <v>1736</v>
      </c>
      <c r="F4252" t="s">
        <v>418</v>
      </c>
      <c r="G4252" t="s">
        <v>414</v>
      </c>
      <c r="H4252" t="s">
        <v>54</v>
      </c>
      <c r="I4252" t="s">
        <v>415</v>
      </c>
      <c r="J4252" t="s">
        <v>1736</v>
      </c>
      <c r="K4252" t="s">
        <v>417</v>
      </c>
      <c r="L4252" t="s">
        <v>6828</v>
      </c>
      <c r="M4252" t="s">
        <v>3133</v>
      </c>
      <c r="N4252" t="s">
        <v>10</v>
      </c>
      <c r="O4252" t="s">
        <v>54</v>
      </c>
      <c r="P4252" t="s">
        <v>946</v>
      </c>
      <c r="Q4252" t="s">
        <v>2663</v>
      </c>
      <c r="R4252" t="s">
        <v>416</v>
      </c>
    </row>
    <row r="4253" spans="1:18" x14ac:dyDescent="0.25">
      <c r="A4253" s="28" t="str">
        <f t="shared" si="66"/>
        <v>10007600Shepherdsville ES527 W Blue Lick RdShepherdsvlleKY40165</v>
      </c>
      <c r="B4253" s="29" t="s">
        <v>8225</v>
      </c>
      <c r="C4253" t="s">
        <v>3215</v>
      </c>
      <c r="D4253" t="s">
        <v>7709</v>
      </c>
      <c r="E4253" t="s">
        <v>1736</v>
      </c>
      <c r="F4253" t="s">
        <v>403</v>
      </c>
      <c r="G4253" t="s">
        <v>365</v>
      </c>
      <c r="H4253" t="s">
        <v>54</v>
      </c>
      <c r="I4253" t="s">
        <v>366</v>
      </c>
      <c r="J4253" t="s">
        <v>1736</v>
      </c>
      <c r="K4253" t="s">
        <v>4149</v>
      </c>
      <c r="L4253" t="s">
        <v>6828</v>
      </c>
      <c r="M4253" t="s">
        <v>3133</v>
      </c>
      <c r="N4253" t="s">
        <v>10</v>
      </c>
      <c r="O4253" t="s">
        <v>54</v>
      </c>
      <c r="P4253" t="s">
        <v>946</v>
      </c>
      <c r="Q4253" t="s">
        <v>2663</v>
      </c>
      <c r="R4253" t="s">
        <v>402</v>
      </c>
    </row>
    <row r="4254" spans="1:18" x14ac:dyDescent="0.25">
      <c r="A4254" s="28" t="str">
        <f t="shared" si="66"/>
        <v>10007600Shepherdsville ES527 W Blue Lick RdShepherdsvlleKY40165</v>
      </c>
      <c r="B4254" s="29" t="s">
        <v>8225</v>
      </c>
      <c r="C4254" t="s">
        <v>3215</v>
      </c>
      <c r="D4254" t="s">
        <v>7710</v>
      </c>
      <c r="E4254" t="s">
        <v>1736</v>
      </c>
      <c r="F4254" t="s">
        <v>403</v>
      </c>
      <c r="G4254" t="s">
        <v>365</v>
      </c>
      <c r="H4254" t="s">
        <v>54</v>
      </c>
      <c r="I4254" t="s">
        <v>366</v>
      </c>
      <c r="J4254" t="s">
        <v>1736</v>
      </c>
      <c r="K4254" t="s">
        <v>4149</v>
      </c>
      <c r="L4254" t="s">
        <v>6828</v>
      </c>
      <c r="M4254" t="s">
        <v>3133</v>
      </c>
      <c r="N4254" t="s">
        <v>10</v>
      </c>
      <c r="O4254" t="s">
        <v>54</v>
      </c>
      <c r="P4254" t="s">
        <v>946</v>
      </c>
      <c r="Q4254" t="s">
        <v>2663</v>
      </c>
      <c r="R4254" t="s">
        <v>402</v>
      </c>
    </row>
    <row r="4255" spans="1:18" x14ac:dyDescent="0.25">
      <c r="A4255" s="28" t="str">
        <f t="shared" si="66"/>
        <v>10028537Glenn Marshall Elementary Sch1442 Dr Robert R Martin BypRichmondKY40475</v>
      </c>
      <c r="B4255" s="29" t="s">
        <v>8225</v>
      </c>
      <c r="C4255" t="s">
        <v>3215</v>
      </c>
      <c r="D4255" t="s">
        <v>7711</v>
      </c>
      <c r="E4255" t="s">
        <v>1736</v>
      </c>
      <c r="F4255" t="s">
        <v>3485</v>
      </c>
      <c r="G4255" t="s">
        <v>1740</v>
      </c>
      <c r="H4255" t="s">
        <v>54</v>
      </c>
      <c r="I4255" t="s">
        <v>1741</v>
      </c>
      <c r="J4255" t="s">
        <v>1736</v>
      </c>
      <c r="K4255" t="s">
        <v>3484</v>
      </c>
      <c r="L4255" t="s">
        <v>6828</v>
      </c>
      <c r="M4255" t="s">
        <v>3133</v>
      </c>
      <c r="N4255" t="s">
        <v>10</v>
      </c>
      <c r="O4255" t="s">
        <v>54</v>
      </c>
      <c r="P4255" t="s">
        <v>946</v>
      </c>
      <c r="Q4255" t="s">
        <v>2663</v>
      </c>
      <c r="R4255" t="s">
        <v>3486</v>
      </c>
    </row>
    <row r="4256" spans="1:18" x14ac:dyDescent="0.25">
      <c r="A4256" s="28" t="str">
        <f t="shared" si="66"/>
        <v>10011637Rowan Co Pre-School Center455 W Sun StMoreheadKY40351</v>
      </c>
      <c r="B4256" s="29" t="s">
        <v>8225</v>
      </c>
      <c r="C4256" t="s">
        <v>3215</v>
      </c>
      <c r="D4256" t="s">
        <v>7712</v>
      </c>
      <c r="E4256" t="s">
        <v>1736</v>
      </c>
      <c r="F4256" t="s">
        <v>3727</v>
      </c>
      <c r="G4256" t="s">
        <v>2568</v>
      </c>
      <c r="H4256" t="s">
        <v>54</v>
      </c>
      <c r="I4256" t="s">
        <v>2569</v>
      </c>
      <c r="J4256" t="s">
        <v>1736</v>
      </c>
      <c r="K4256" t="s">
        <v>3726</v>
      </c>
      <c r="L4256" t="s">
        <v>6828</v>
      </c>
      <c r="M4256" t="s">
        <v>3133</v>
      </c>
      <c r="N4256" t="s">
        <v>10</v>
      </c>
      <c r="O4256" t="s">
        <v>54</v>
      </c>
      <c r="P4256" t="s">
        <v>946</v>
      </c>
      <c r="Q4256" t="s">
        <v>2663</v>
      </c>
      <c r="R4256" t="s">
        <v>3728</v>
      </c>
    </row>
    <row r="4257" spans="1:18" x14ac:dyDescent="0.25">
      <c r="A4257" s="28" t="str">
        <f t="shared" si="66"/>
        <v>10030231Shirley Mann ES10435 Us Highway 42UnionKY41091</v>
      </c>
      <c r="B4257" s="29" t="s">
        <v>8225</v>
      </c>
      <c r="C4257" t="s">
        <v>3215</v>
      </c>
      <c r="D4257" t="s">
        <v>7713</v>
      </c>
      <c r="E4257" t="s">
        <v>1736</v>
      </c>
      <c r="F4257" t="s">
        <v>242</v>
      </c>
      <c r="G4257" t="s">
        <v>233</v>
      </c>
      <c r="H4257" t="s">
        <v>54</v>
      </c>
      <c r="I4257" t="s">
        <v>234</v>
      </c>
      <c r="J4257" t="s">
        <v>1736</v>
      </c>
      <c r="K4257" t="s">
        <v>4113</v>
      </c>
      <c r="L4257" t="s">
        <v>6828</v>
      </c>
      <c r="M4257" t="s">
        <v>3133</v>
      </c>
      <c r="N4257" t="s">
        <v>10</v>
      </c>
      <c r="O4257" t="s">
        <v>54</v>
      </c>
      <c r="P4257" t="s">
        <v>946</v>
      </c>
      <c r="Q4257" t="s">
        <v>2663</v>
      </c>
      <c r="R4257" t="s">
        <v>241</v>
      </c>
    </row>
    <row r="4258" spans="1:18" x14ac:dyDescent="0.25">
      <c r="A4258" s="28" t="str">
        <f t="shared" si="66"/>
        <v>10012239Kenwood Station ES6321 Veterans Memorial PkwyCrestwoodKY40014</v>
      </c>
      <c r="B4258" s="29" t="s">
        <v>8225</v>
      </c>
      <c r="C4258" t="s">
        <v>3215</v>
      </c>
      <c r="D4258" t="s">
        <v>7714</v>
      </c>
      <c r="E4258" t="s">
        <v>1736</v>
      </c>
      <c r="F4258" t="s">
        <v>2346</v>
      </c>
      <c r="G4258" t="s">
        <v>2330</v>
      </c>
      <c r="H4258" t="s">
        <v>54</v>
      </c>
      <c r="I4258" t="s">
        <v>2331</v>
      </c>
      <c r="J4258" t="s">
        <v>1736</v>
      </c>
      <c r="K4258" t="s">
        <v>4898</v>
      </c>
      <c r="L4258" t="s">
        <v>6828</v>
      </c>
      <c r="M4258" t="s">
        <v>3133</v>
      </c>
      <c r="N4258" t="s">
        <v>10</v>
      </c>
      <c r="O4258" t="s">
        <v>54</v>
      </c>
      <c r="P4258" t="s">
        <v>946</v>
      </c>
      <c r="Q4258" t="s">
        <v>2663</v>
      </c>
      <c r="R4258" t="s">
        <v>2345</v>
      </c>
    </row>
    <row r="4259" spans="1:18" x14ac:dyDescent="0.25">
      <c r="A4259" s="28" t="str">
        <f t="shared" si="66"/>
        <v>10012954Taylorsville Elementary School420 Highview DrTaylorsvilleKY40071</v>
      </c>
      <c r="B4259" s="29" t="s">
        <v>8225</v>
      </c>
      <c r="C4259" t="s">
        <v>3215</v>
      </c>
      <c r="D4259" t="s">
        <v>7715</v>
      </c>
      <c r="E4259" t="s">
        <v>1736</v>
      </c>
      <c r="F4259" t="s">
        <v>3794</v>
      </c>
      <c r="G4259" t="s">
        <v>2681</v>
      </c>
      <c r="H4259" t="s">
        <v>54</v>
      </c>
      <c r="I4259" t="s">
        <v>2682</v>
      </c>
      <c r="J4259" t="s">
        <v>1736</v>
      </c>
      <c r="K4259" t="s">
        <v>2684</v>
      </c>
      <c r="L4259" t="s">
        <v>6828</v>
      </c>
      <c r="M4259" t="s">
        <v>3133</v>
      </c>
      <c r="N4259" t="s">
        <v>10</v>
      </c>
      <c r="O4259" t="s">
        <v>54</v>
      </c>
      <c r="P4259" t="s">
        <v>946</v>
      </c>
      <c r="Q4259" t="s">
        <v>2663</v>
      </c>
      <c r="R4259" t="s">
        <v>2683</v>
      </c>
    </row>
    <row r="4260" spans="1:18" x14ac:dyDescent="0.25">
      <c r="A4260" s="28" t="str">
        <f t="shared" si="66"/>
        <v>10015190Harmony Elementary School1901 S Highway 1793GoshenKY40026</v>
      </c>
      <c r="B4260" s="29" t="s">
        <v>8225</v>
      </c>
      <c r="C4260" t="s">
        <v>3215</v>
      </c>
      <c r="D4260" t="s">
        <v>7716</v>
      </c>
      <c r="E4260" t="s">
        <v>1736</v>
      </c>
      <c r="F4260" t="s">
        <v>2343</v>
      </c>
      <c r="G4260" t="s">
        <v>12</v>
      </c>
      <c r="H4260" t="s">
        <v>54</v>
      </c>
      <c r="I4260" t="s">
        <v>2344</v>
      </c>
      <c r="J4260" t="s">
        <v>1736</v>
      </c>
      <c r="K4260" t="s">
        <v>2342</v>
      </c>
      <c r="L4260" t="s">
        <v>6828</v>
      </c>
      <c r="M4260" t="s">
        <v>3133</v>
      </c>
      <c r="N4260" t="s">
        <v>10</v>
      </c>
      <c r="O4260" t="s">
        <v>54</v>
      </c>
      <c r="P4260" t="s">
        <v>946</v>
      </c>
      <c r="Q4260" t="s">
        <v>2663</v>
      </c>
      <c r="R4260" t="s">
        <v>2341</v>
      </c>
    </row>
    <row r="4261" spans="1:18" x14ac:dyDescent="0.25">
      <c r="A4261" s="28" t="str">
        <f t="shared" si="66"/>
        <v>10019574Brook-Dupont School1405 Browns LnLouisvilleKY40207</v>
      </c>
      <c r="B4261" s="29" t="s">
        <v>8225</v>
      </c>
      <c r="C4261" t="s">
        <v>3215</v>
      </c>
      <c r="D4261" t="s">
        <v>7717</v>
      </c>
      <c r="E4261" t="s">
        <v>1736</v>
      </c>
      <c r="F4261" t="s">
        <v>3775</v>
      </c>
      <c r="G4261" t="s">
        <v>382</v>
      </c>
      <c r="H4261" t="s">
        <v>54</v>
      </c>
      <c r="I4261" t="s">
        <v>1419</v>
      </c>
      <c r="J4261" t="s">
        <v>1736</v>
      </c>
      <c r="K4261" t="s">
        <v>3774</v>
      </c>
      <c r="L4261" t="s">
        <v>6828</v>
      </c>
      <c r="M4261" t="s">
        <v>3133</v>
      </c>
      <c r="N4261" t="s">
        <v>10</v>
      </c>
      <c r="O4261" t="s">
        <v>54</v>
      </c>
      <c r="P4261" t="s">
        <v>946</v>
      </c>
      <c r="Q4261" t="s">
        <v>2663</v>
      </c>
      <c r="R4261" t="s">
        <v>3776</v>
      </c>
    </row>
    <row r="4262" spans="1:18" x14ac:dyDescent="0.25">
      <c r="A4262" s="28" t="str">
        <f t="shared" si="66"/>
        <v>10019574Brook-Dupont School1405 Browns LnLouisvilleKY40207</v>
      </c>
      <c r="B4262" s="29" t="s">
        <v>8225</v>
      </c>
      <c r="C4262" t="s">
        <v>3215</v>
      </c>
      <c r="D4262" t="s">
        <v>7718</v>
      </c>
      <c r="E4262" t="s">
        <v>1736</v>
      </c>
      <c r="F4262" t="s">
        <v>3775</v>
      </c>
      <c r="G4262" t="s">
        <v>382</v>
      </c>
      <c r="H4262" t="s">
        <v>54</v>
      </c>
      <c r="I4262" t="s">
        <v>1419</v>
      </c>
      <c r="J4262" t="s">
        <v>1736</v>
      </c>
      <c r="K4262" t="s">
        <v>3774</v>
      </c>
      <c r="L4262" t="s">
        <v>6828</v>
      </c>
      <c r="M4262" t="s">
        <v>3133</v>
      </c>
      <c r="N4262" t="s">
        <v>10</v>
      </c>
      <c r="O4262" t="s">
        <v>54</v>
      </c>
      <c r="P4262" t="s">
        <v>946</v>
      </c>
      <c r="Q4262" t="s">
        <v>2663</v>
      </c>
      <c r="R4262" t="s">
        <v>3776</v>
      </c>
    </row>
    <row r="4263" spans="1:18" x14ac:dyDescent="0.25">
      <c r="A4263" s="28" t="str">
        <f t="shared" si="66"/>
        <v>10903717Southside Elementary School728 Ginkgo DrShelbyvilleKY40065</v>
      </c>
      <c r="B4263" s="29" t="s">
        <v>8225</v>
      </c>
      <c r="C4263" t="s">
        <v>3215</v>
      </c>
      <c r="D4263" t="s">
        <v>7719</v>
      </c>
      <c r="E4263" t="s">
        <v>1736</v>
      </c>
      <c r="F4263" t="s">
        <v>2648</v>
      </c>
      <c r="G4263" t="s">
        <v>2634</v>
      </c>
      <c r="H4263" t="s">
        <v>54</v>
      </c>
      <c r="I4263" t="s">
        <v>2635</v>
      </c>
      <c r="J4263" t="s">
        <v>1736</v>
      </c>
      <c r="K4263" t="s">
        <v>1224</v>
      </c>
      <c r="L4263" t="s">
        <v>6828</v>
      </c>
      <c r="M4263" t="s">
        <v>3133</v>
      </c>
      <c r="N4263" t="s">
        <v>10</v>
      </c>
      <c r="O4263" t="s">
        <v>54</v>
      </c>
      <c r="P4263" t="s">
        <v>946</v>
      </c>
      <c r="Q4263" t="s">
        <v>2663</v>
      </c>
      <c r="R4263" t="s">
        <v>2647</v>
      </c>
    </row>
    <row r="4264" spans="1:18" x14ac:dyDescent="0.25">
      <c r="A4264" s="28" t="str">
        <f t="shared" si="66"/>
        <v>10911142Plano Elementary School2650 Plano RdBowling GreenKY42104</v>
      </c>
      <c r="B4264" s="29" t="s">
        <v>8225</v>
      </c>
      <c r="C4264" t="s">
        <v>3215</v>
      </c>
      <c r="D4264" t="s">
        <v>7720</v>
      </c>
      <c r="E4264" t="s">
        <v>1736</v>
      </c>
      <c r="F4264" t="s">
        <v>2773</v>
      </c>
      <c r="G4264" t="s">
        <v>267</v>
      </c>
      <c r="H4264" t="s">
        <v>54</v>
      </c>
      <c r="I4264" t="s">
        <v>279</v>
      </c>
      <c r="J4264" t="s">
        <v>1736</v>
      </c>
      <c r="K4264" t="s">
        <v>2772</v>
      </c>
      <c r="L4264" t="s">
        <v>6828</v>
      </c>
      <c r="M4264" t="s">
        <v>3133</v>
      </c>
      <c r="N4264" t="s">
        <v>10</v>
      </c>
      <c r="O4264" t="s">
        <v>54</v>
      </c>
      <c r="P4264" t="s">
        <v>946</v>
      </c>
      <c r="Q4264" t="s">
        <v>2663</v>
      </c>
      <c r="R4264" t="s">
        <v>2771</v>
      </c>
    </row>
    <row r="4265" spans="1:18" x14ac:dyDescent="0.25">
      <c r="A4265" s="28" t="str">
        <f t="shared" si="66"/>
        <v>11078456Sherman ES3987 Dixie HwyDry RidgeKY41035</v>
      </c>
      <c r="B4265" s="29" t="s">
        <v>8225</v>
      </c>
      <c r="C4265" t="s">
        <v>3215</v>
      </c>
      <c r="D4265" t="s">
        <v>7721</v>
      </c>
      <c r="E4265" t="s">
        <v>1736</v>
      </c>
      <c r="F4265" t="s">
        <v>1052</v>
      </c>
      <c r="G4265" t="s">
        <v>1041</v>
      </c>
      <c r="H4265" t="s">
        <v>54</v>
      </c>
      <c r="I4265" t="s">
        <v>1042</v>
      </c>
      <c r="J4265" t="s">
        <v>1736</v>
      </c>
      <c r="K4265" t="s">
        <v>4292</v>
      </c>
      <c r="L4265" t="s">
        <v>6828</v>
      </c>
      <c r="M4265" t="s">
        <v>3133</v>
      </c>
      <c r="N4265" t="s">
        <v>10</v>
      </c>
      <c r="O4265" t="s">
        <v>54</v>
      </c>
      <c r="P4265" t="s">
        <v>946</v>
      </c>
      <c r="Q4265" t="s">
        <v>2663</v>
      </c>
      <c r="R4265" t="s">
        <v>1051</v>
      </c>
    </row>
    <row r="4266" spans="1:18" x14ac:dyDescent="0.25">
      <c r="A4266" s="28" t="str">
        <f t="shared" si="66"/>
        <v>11079187Wyan-Pine Grove Elementary Sch2330 Keavy RdLondonKY40744</v>
      </c>
      <c r="B4266" s="29" t="s">
        <v>8225</v>
      </c>
      <c r="C4266" t="s">
        <v>3215</v>
      </c>
      <c r="D4266" t="s">
        <v>7722</v>
      </c>
      <c r="E4266" t="s">
        <v>1736</v>
      </c>
      <c r="F4266" t="s">
        <v>1839</v>
      </c>
      <c r="G4266" t="s">
        <v>1806</v>
      </c>
      <c r="H4266" t="s">
        <v>54</v>
      </c>
      <c r="I4266" t="s">
        <v>1811</v>
      </c>
      <c r="J4266" t="s">
        <v>1736</v>
      </c>
      <c r="K4266" t="s">
        <v>1838</v>
      </c>
      <c r="L4266" t="s">
        <v>6828</v>
      </c>
      <c r="M4266" t="s">
        <v>3133</v>
      </c>
      <c r="N4266" t="s">
        <v>10</v>
      </c>
      <c r="O4266" t="s">
        <v>54</v>
      </c>
      <c r="P4266" t="s">
        <v>946</v>
      </c>
      <c r="Q4266" t="s">
        <v>2663</v>
      </c>
      <c r="R4266" t="s">
        <v>1837</v>
      </c>
    </row>
    <row r="4267" spans="1:18" x14ac:dyDescent="0.25">
      <c r="A4267" s="28" t="str">
        <f t="shared" si="66"/>
        <v>11079888Farmer Elementary School6405 Gellhaus LnLouisvilleKY40229</v>
      </c>
      <c r="B4267" s="29" t="s">
        <v>8225</v>
      </c>
      <c r="C4267" t="s">
        <v>3215</v>
      </c>
      <c r="D4267" t="s">
        <v>7723</v>
      </c>
      <c r="E4267" t="s">
        <v>1736</v>
      </c>
      <c r="F4267" t="s">
        <v>1463</v>
      </c>
      <c r="G4267" t="s">
        <v>382</v>
      </c>
      <c r="H4267" t="s">
        <v>54</v>
      </c>
      <c r="I4267" t="s">
        <v>383</v>
      </c>
      <c r="J4267" t="s">
        <v>1736</v>
      </c>
      <c r="K4267" t="s">
        <v>1462</v>
      </c>
      <c r="L4267" t="s">
        <v>6828</v>
      </c>
      <c r="M4267" t="s">
        <v>3133</v>
      </c>
      <c r="N4267" t="s">
        <v>10</v>
      </c>
      <c r="O4267" t="s">
        <v>54</v>
      </c>
      <c r="P4267" t="s">
        <v>946</v>
      </c>
      <c r="Q4267" t="s">
        <v>2663</v>
      </c>
      <c r="R4267" t="s">
        <v>1461</v>
      </c>
    </row>
    <row r="4268" spans="1:18" x14ac:dyDescent="0.25">
      <c r="A4268" s="28" t="str">
        <f t="shared" si="66"/>
        <v>10914534Stopher Elementary School14417 Aiken RdLouisvilleKY40245</v>
      </c>
      <c r="B4268" s="29" t="s">
        <v>8225</v>
      </c>
      <c r="C4268" t="s">
        <v>3215</v>
      </c>
      <c r="D4268" t="s">
        <v>7724</v>
      </c>
      <c r="E4268" t="s">
        <v>1736</v>
      </c>
      <c r="F4268" t="s">
        <v>1625</v>
      </c>
      <c r="G4268" t="s">
        <v>382</v>
      </c>
      <c r="H4268" t="s">
        <v>54</v>
      </c>
      <c r="I4268" t="s">
        <v>1626</v>
      </c>
      <c r="J4268" t="s">
        <v>1736</v>
      </c>
      <c r="K4268" t="s">
        <v>1624</v>
      </c>
      <c r="L4268" t="s">
        <v>6828</v>
      </c>
      <c r="M4268" t="s">
        <v>3133</v>
      </c>
      <c r="N4268" t="s">
        <v>10</v>
      </c>
      <c r="O4268" t="s">
        <v>54</v>
      </c>
      <c r="P4268" t="s">
        <v>946</v>
      </c>
      <c r="Q4268" t="s">
        <v>2663</v>
      </c>
      <c r="R4268" t="s">
        <v>1623</v>
      </c>
    </row>
    <row r="4269" spans="1:18" x14ac:dyDescent="0.25">
      <c r="A4269" s="28" t="str">
        <f t="shared" si="66"/>
        <v>11070894Locust Grove Elementary School1231 E Highway 22CrestwoodKY40014</v>
      </c>
      <c r="B4269" s="29" t="s">
        <v>8225</v>
      </c>
      <c r="C4269" t="s">
        <v>3215</v>
      </c>
      <c r="D4269" t="s">
        <v>7725</v>
      </c>
      <c r="E4269" t="s">
        <v>1736</v>
      </c>
      <c r="F4269" t="s">
        <v>2351</v>
      </c>
      <c r="G4269" t="s">
        <v>2330</v>
      </c>
      <c r="H4269" t="s">
        <v>54</v>
      </c>
      <c r="I4269" t="s">
        <v>2331</v>
      </c>
      <c r="J4269" t="s">
        <v>1736</v>
      </c>
      <c r="K4269" t="s">
        <v>2350</v>
      </c>
      <c r="L4269" t="s">
        <v>6828</v>
      </c>
      <c r="M4269" t="s">
        <v>3133</v>
      </c>
      <c r="N4269" t="s">
        <v>10</v>
      </c>
      <c r="O4269" t="s">
        <v>54</v>
      </c>
      <c r="P4269" t="s">
        <v>946</v>
      </c>
      <c r="Q4269" t="s">
        <v>2663</v>
      </c>
      <c r="R4269" t="s">
        <v>2349</v>
      </c>
    </row>
    <row r="4270" spans="1:18" x14ac:dyDescent="0.25">
      <c r="A4270" s="28" t="str">
        <f t="shared" si="66"/>
        <v>11071173Heartland ES2300 Nelson DrElizabethtownKY42701</v>
      </c>
      <c r="B4270" s="29" t="s">
        <v>8225</v>
      </c>
      <c r="C4270" t="s">
        <v>3215</v>
      </c>
      <c r="D4270" t="s">
        <v>7726</v>
      </c>
      <c r="E4270" t="s">
        <v>1736</v>
      </c>
      <c r="F4270" t="s">
        <v>1156</v>
      </c>
      <c r="G4270" t="s">
        <v>727</v>
      </c>
      <c r="H4270" t="s">
        <v>54</v>
      </c>
      <c r="I4270" t="s">
        <v>728</v>
      </c>
      <c r="J4270" t="s">
        <v>1736</v>
      </c>
      <c r="K4270" t="s">
        <v>4351</v>
      </c>
      <c r="L4270" t="s">
        <v>6828</v>
      </c>
      <c r="M4270" t="s">
        <v>3133</v>
      </c>
      <c r="N4270" t="s">
        <v>10</v>
      </c>
      <c r="O4270" t="s">
        <v>54</v>
      </c>
      <c r="P4270" t="s">
        <v>946</v>
      </c>
      <c r="Q4270" t="s">
        <v>2663</v>
      </c>
      <c r="R4270" t="s">
        <v>1155</v>
      </c>
    </row>
    <row r="4271" spans="1:18" x14ac:dyDescent="0.25">
      <c r="A4271" s="28" t="str">
        <f t="shared" si="66"/>
        <v>11073054Clinton Co Early Childhood Ctr204 King DrAlbanyKY42602</v>
      </c>
      <c r="B4271" s="29" t="s">
        <v>8225</v>
      </c>
      <c r="C4271" t="s">
        <v>3215</v>
      </c>
      <c r="D4271" t="s">
        <v>7727</v>
      </c>
      <c r="E4271" t="s">
        <v>1736</v>
      </c>
      <c r="F4271" t="s">
        <v>591</v>
      </c>
      <c r="G4271" t="s">
        <v>592</v>
      </c>
      <c r="H4271" t="s">
        <v>54</v>
      </c>
      <c r="I4271" t="s">
        <v>593</v>
      </c>
      <c r="J4271" t="s">
        <v>1736</v>
      </c>
      <c r="K4271" t="s">
        <v>590</v>
      </c>
      <c r="L4271" t="s">
        <v>6828</v>
      </c>
      <c r="M4271" t="s">
        <v>3133</v>
      </c>
      <c r="N4271" t="s">
        <v>10</v>
      </c>
      <c r="O4271" t="s">
        <v>54</v>
      </c>
      <c r="P4271" t="s">
        <v>946</v>
      </c>
      <c r="Q4271" t="s">
        <v>2663</v>
      </c>
      <c r="R4271" t="s">
        <v>589</v>
      </c>
    </row>
    <row r="4272" spans="1:18" x14ac:dyDescent="0.25">
      <c r="A4272" s="28" t="str">
        <f t="shared" si="66"/>
        <v>11127007Early Learning Village East200 Laralan AveFrankfortKY40601</v>
      </c>
      <c r="B4272" s="29" t="s">
        <v>8225</v>
      </c>
      <c r="C4272" t="s">
        <v>3215</v>
      </c>
      <c r="D4272" t="s">
        <v>7728</v>
      </c>
      <c r="E4272" t="s">
        <v>1736</v>
      </c>
      <c r="F4272" t="s">
        <v>957</v>
      </c>
      <c r="G4272" t="s">
        <v>10</v>
      </c>
      <c r="H4272" t="s">
        <v>54</v>
      </c>
      <c r="I4272" t="s">
        <v>946</v>
      </c>
      <c r="J4272" t="s">
        <v>1736</v>
      </c>
      <c r="K4272" t="s">
        <v>956</v>
      </c>
      <c r="L4272" t="s">
        <v>6828</v>
      </c>
      <c r="M4272" t="s">
        <v>3133</v>
      </c>
      <c r="N4272" t="s">
        <v>10</v>
      </c>
      <c r="O4272" t="s">
        <v>54</v>
      </c>
      <c r="P4272" t="s">
        <v>946</v>
      </c>
      <c r="Q4272" t="s">
        <v>2663</v>
      </c>
      <c r="R4272" t="s">
        <v>955</v>
      </c>
    </row>
    <row r="4273" spans="1:18" x14ac:dyDescent="0.25">
      <c r="A4273" s="28" t="str">
        <f t="shared" si="66"/>
        <v>11200427Corbin Primary School3551 5th Street RdCorbinKY40701</v>
      </c>
      <c r="B4273" s="29" t="s">
        <v>8225</v>
      </c>
      <c r="C4273" t="s">
        <v>3215</v>
      </c>
      <c r="D4273" t="s">
        <v>7729</v>
      </c>
      <c r="E4273" t="s">
        <v>1736</v>
      </c>
      <c r="F4273" t="s">
        <v>608</v>
      </c>
      <c r="G4273" t="s">
        <v>604</v>
      </c>
      <c r="H4273" t="s">
        <v>54</v>
      </c>
      <c r="I4273" t="s">
        <v>605</v>
      </c>
      <c r="J4273" t="s">
        <v>1736</v>
      </c>
      <c r="K4273" t="s">
        <v>607</v>
      </c>
      <c r="L4273" t="s">
        <v>6828</v>
      </c>
      <c r="M4273" t="s">
        <v>3133</v>
      </c>
      <c r="N4273" t="s">
        <v>10</v>
      </c>
      <c r="O4273" t="s">
        <v>54</v>
      </c>
      <c r="P4273" t="s">
        <v>946</v>
      </c>
      <c r="Q4273" t="s">
        <v>2663</v>
      </c>
      <c r="R4273" t="s">
        <v>606</v>
      </c>
    </row>
    <row r="4274" spans="1:18" x14ac:dyDescent="0.25">
      <c r="A4274" s="28" t="str">
        <f t="shared" si="66"/>
        <v>11240142North Magoffin Elementary Sch1991 Highway 460 WSalyersvilleKY41465</v>
      </c>
      <c r="B4274" s="29" t="s">
        <v>8225</v>
      </c>
      <c r="C4274" t="s">
        <v>3215</v>
      </c>
      <c r="D4274" t="s">
        <v>7730</v>
      </c>
      <c r="E4274" t="s">
        <v>1736</v>
      </c>
      <c r="F4274" t="s">
        <v>2013</v>
      </c>
      <c r="G4274" t="s">
        <v>2014</v>
      </c>
      <c r="H4274" t="s">
        <v>54</v>
      </c>
      <c r="I4274" t="s">
        <v>2015</v>
      </c>
      <c r="J4274" t="s">
        <v>1736</v>
      </c>
      <c r="K4274" t="s">
        <v>2012</v>
      </c>
      <c r="L4274" t="s">
        <v>6828</v>
      </c>
      <c r="M4274" t="s">
        <v>3133</v>
      </c>
      <c r="N4274" t="s">
        <v>10</v>
      </c>
      <c r="O4274" t="s">
        <v>54</v>
      </c>
      <c r="P4274" t="s">
        <v>946</v>
      </c>
      <c r="Q4274" t="s">
        <v>2663</v>
      </c>
      <c r="R4274" t="s">
        <v>2011</v>
      </c>
    </row>
    <row r="4275" spans="1:18" x14ac:dyDescent="0.25">
      <c r="A4275" s="28" t="str">
        <f t="shared" si="66"/>
        <v>11455165North Jackson Elementary Sch2002 N Jackson HwyGlasgowKY42141</v>
      </c>
      <c r="B4275" s="29" t="s">
        <v>8225</v>
      </c>
      <c r="C4275" t="s">
        <v>3215</v>
      </c>
      <c r="D4275" t="s">
        <v>7731</v>
      </c>
      <c r="E4275" t="s">
        <v>1736</v>
      </c>
      <c r="F4275" t="s">
        <v>142</v>
      </c>
      <c r="G4275" t="s">
        <v>134</v>
      </c>
      <c r="H4275" t="s">
        <v>54</v>
      </c>
      <c r="I4275" t="s">
        <v>135</v>
      </c>
      <c r="J4275" t="s">
        <v>1736</v>
      </c>
      <c r="K4275" t="s">
        <v>141</v>
      </c>
      <c r="L4275" t="s">
        <v>6828</v>
      </c>
      <c r="M4275" t="s">
        <v>3133</v>
      </c>
      <c r="N4275" t="s">
        <v>10</v>
      </c>
      <c r="O4275" t="s">
        <v>54</v>
      </c>
      <c r="P4275" t="s">
        <v>946</v>
      </c>
      <c r="Q4275" t="s">
        <v>2663</v>
      </c>
      <c r="R4275" t="s">
        <v>140</v>
      </c>
    </row>
    <row r="4276" spans="1:18" x14ac:dyDescent="0.25">
      <c r="A4276" s="28" t="str">
        <f t="shared" si="66"/>
        <v>11455165North Jackson Elementary Sch2002 N Jackson HwyGlasgowKY42141</v>
      </c>
      <c r="B4276" s="29" t="s">
        <v>8225</v>
      </c>
      <c r="C4276" t="s">
        <v>3215</v>
      </c>
      <c r="D4276" t="s">
        <v>7732</v>
      </c>
      <c r="E4276" t="s">
        <v>1736</v>
      </c>
      <c r="F4276" t="s">
        <v>142</v>
      </c>
      <c r="G4276" t="s">
        <v>134</v>
      </c>
      <c r="H4276" t="s">
        <v>54</v>
      </c>
      <c r="I4276" t="s">
        <v>135</v>
      </c>
      <c r="J4276" t="s">
        <v>1736</v>
      </c>
      <c r="K4276" t="s">
        <v>141</v>
      </c>
      <c r="L4276" t="s">
        <v>6828</v>
      </c>
      <c r="M4276" t="s">
        <v>3133</v>
      </c>
      <c r="N4276" t="s">
        <v>10</v>
      </c>
      <c r="O4276" t="s">
        <v>54</v>
      </c>
      <c r="P4276" t="s">
        <v>946</v>
      </c>
      <c r="Q4276" t="s">
        <v>2663</v>
      </c>
      <c r="R4276" t="s">
        <v>140</v>
      </c>
    </row>
    <row r="4277" spans="1:18" x14ac:dyDescent="0.25">
      <c r="A4277" s="28" t="str">
        <f t="shared" si="66"/>
        <v>11547940Longbranch ES2805 Longbranch RdUnionKY41091</v>
      </c>
      <c r="B4277" s="29" t="s">
        <v>8225</v>
      </c>
      <c r="C4277" t="s">
        <v>3215</v>
      </c>
      <c r="D4277" t="s">
        <v>7733</v>
      </c>
      <c r="E4277" t="s">
        <v>1736</v>
      </c>
      <c r="F4277" t="s">
        <v>232</v>
      </c>
      <c r="G4277" t="s">
        <v>233</v>
      </c>
      <c r="H4277" t="s">
        <v>54</v>
      </c>
      <c r="I4277" t="s">
        <v>234</v>
      </c>
      <c r="J4277" t="s">
        <v>1736</v>
      </c>
      <c r="K4277" t="s">
        <v>4123</v>
      </c>
      <c r="L4277" t="s">
        <v>6828</v>
      </c>
      <c r="M4277" t="s">
        <v>3133</v>
      </c>
      <c r="N4277" t="s">
        <v>10</v>
      </c>
      <c r="O4277" t="s">
        <v>54</v>
      </c>
      <c r="P4277" t="s">
        <v>946</v>
      </c>
      <c r="Q4277" t="s">
        <v>2663</v>
      </c>
      <c r="R4277" t="s">
        <v>231</v>
      </c>
    </row>
    <row r="4278" spans="1:18" x14ac:dyDescent="0.25">
      <c r="A4278" s="28" t="str">
        <f t="shared" si="66"/>
        <v>11552452Crossroads Elementary School156 Erin CirMt WashingtonKY40047</v>
      </c>
      <c r="B4278" s="29" t="s">
        <v>8225</v>
      </c>
      <c r="C4278" t="s">
        <v>3215</v>
      </c>
      <c r="D4278" t="s">
        <v>7734</v>
      </c>
      <c r="E4278" t="s">
        <v>1736</v>
      </c>
      <c r="F4278" t="s">
        <v>368</v>
      </c>
      <c r="G4278" t="s">
        <v>369</v>
      </c>
      <c r="H4278" t="s">
        <v>54</v>
      </c>
      <c r="I4278" t="s">
        <v>370</v>
      </c>
      <c r="J4278" t="s">
        <v>1736</v>
      </c>
      <c r="K4278" t="s">
        <v>156</v>
      </c>
      <c r="L4278" t="s">
        <v>6828</v>
      </c>
      <c r="M4278" t="s">
        <v>3133</v>
      </c>
      <c r="N4278" t="s">
        <v>10</v>
      </c>
      <c r="O4278" t="s">
        <v>54</v>
      </c>
      <c r="P4278" t="s">
        <v>946</v>
      </c>
      <c r="Q4278" t="s">
        <v>2663</v>
      </c>
      <c r="R4278" t="s">
        <v>367</v>
      </c>
    </row>
    <row r="4279" spans="1:18" x14ac:dyDescent="0.25">
      <c r="A4279" s="28" t="str">
        <f t="shared" si="66"/>
        <v>11561427Flaherty Primary School2635 Flaherty RdEkronKY40117</v>
      </c>
      <c r="B4279" s="29" t="s">
        <v>8225</v>
      </c>
      <c r="C4279" t="s">
        <v>3215</v>
      </c>
      <c r="D4279" t="s">
        <v>7735</v>
      </c>
      <c r="E4279" t="s">
        <v>1736</v>
      </c>
      <c r="F4279" t="s">
        <v>2145</v>
      </c>
      <c r="G4279" t="s">
        <v>2141</v>
      </c>
      <c r="H4279" t="s">
        <v>54</v>
      </c>
      <c r="I4279" t="s">
        <v>2142</v>
      </c>
      <c r="J4279" t="s">
        <v>1736</v>
      </c>
      <c r="K4279" t="s">
        <v>2144</v>
      </c>
      <c r="L4279" t="s">
        <v>6828</v>
      </c>
      <c r="M4279" t="s">
        <v>3133</v>
      </c>
      <c r="N4279" t="s">
        <v>10</v>
      </c>
      <c r="O4279" t="s">
        <v>54</v>
      </c>
      <c r="P4279" t="s">
        <v>946</v>
      </c>
      <c r="Q4279" t="s">
        <v>2663</v>
      </c>
      <c r="R4279" t="s">
        <v>2143</v>
      </c>
    </row>
    <row r="4280" spans="1:18" x14ac:dyDescent="0.25">
      <c r="A4280" s="28" t="str">
        <f t="shared" si="66"/>
        <v>11711854Wellington ES3280 Keithshire WayLexingtonKY40503</v>
      </c>
      <c r="B4280" s="29" t="s">
        <v>8225</v>
      </c>
      <c r="C4280" t="s">
        <v>3215</v>
      </c>
      <c r="D4280" t="s">
        <v>7736</v>
      </c>
      <c r="E4280" t="s">
        <v>1736</v>
      </c>
      <c r="F4280" t="s">
        <v>880</v>
      </c>
      <c r="G4280" t="s">
        <v>776</v>
      </c>
      <c r="H4280" t="s">
        <v>54</v>
      </c>
      <c r="I4280" t="s">
        <v>806</v>
      </c>
      <c r="J4280" t="s">
        <v>1736</v>
      </c>
      <c r="K4280" t="s">
        <v>4245</v>
      </c>
      <c r="L4280" t="s">
        <v>6828</v>
      </c>
      <c r="M4280" t="s">
        <v>3133</v>
      </c>
      <c r="N4280" t="s">
        <v>10</v>
      </c>
      <c r="O4280" t="s">
        <v>54</v>
      </c>
      <c r="P4280" t="s">
        <v>946</v>
      </c>
      <c r="Q4280" t="s">
        <v>2663</v>
      </c>
      <c r="R4280" t="s">
        <v>879</v>
      </c>
    </row>
    <row r="4281" spans="1:18" x14ac:dyDescent="0.25">
      <c r="A4281" s="28" t="str">
        <f t="shared" si="66"/>
        <v>11713852Harlow Early Learning Center530 Perryville StHarrodsburgKY40330</v>
      </c>
      <c r="B4281" s="29" t="s">
        <v>8225</v>
      </c>
      <c r="C4281" t="s">
        <v>3215</v>
      </c>
      <c r="D4281" t="s">
        <v>7737</v>
      </c>
      <c r="E4281" t="s">
        <v>1736</v>
      </c>
      <c r="F4281" t="s">
        <v>3151</v>
      </c>
      <c r="G4281" t="s">
        <v>2166</v>
      </c>
      <c r="H4281" t="s">
        <v>54</v>
      </c>
      <c r="I4281" t="s">
        <v>2167</v>
      </c>
      <c r="J4281" t="s">
        <v>1736</v>
      </c>
      <c r="K4281" t="s">
        <v>3427</v>
      </c>
      <c r="L4281" t="s">
        <v>6828</v>
      </c>
      <c r="M4281" t="s">
        <v>3133</v>
      </c>
      <c r="N4281" t="s">
        <v>10</v>
      </c>
      <c r="O4281" t="s">
        <v>54</v>
      </c>
      <c r="P4281" t="s">
        <v>946</v>
      </c>
      <c r="Q4281" t="s">
        <v>2663</v>
      </c>
      <c r="R4281" t="s">
        <v>3428</v>
      </c>
    </row>
    <row r="4282" spans="1:18" x14ac:dyDescent="0.25">
      <c r="A4282" s="28" t="str">
        <f t="shared" si="66"/>
        <v>11815840Jody Richards Elem School2100 Elrod RdBowling GreenKY42104</v>
      </c>
      <c r="B4282" s="29" t="s">
        <v>8225</v>
      </c>
      <c r="C4282" t="s">
        <v>3215</v>
      </c>
      <c r="D4282" t="s">
        <v>7738</v>
      </c>
      <c r="E4282" t="s">
        <v>1736</v>
      </c>
      <c r="F4282" t="s">
        <v>2759</v>
      </c>
      <c r="G4282" t="s">
        <v>267</v>
      </c>
      <c r="H4282" t="s">
        <v>54</v>
      </c>
      <c r="I4282" t="s">
        <v>279</v>
      </c>
      <c r="J4282" t="s">
        <v>1736</v>
      </c>
      <c r="K4282" t="s">
        <v>2758</v>
      </c>
      <c r="L4282" t="s">
        <v>6828</v>
      </c>
      <c r="M4282" t="s">
        <v>3133</v>
      </c>
      <c r="N4282" t="s">
        <v>10</v>
      </c>
      <c r="O4282" t="s">
        <v>54</v>
      </c>
      <c r="P4282" t="s">
        <v>946</v>
      </c>
      <c r="Q4282" t="s">
        <v>2663</v>
      </c>
      <c r="R4282" t="s">
        <v>2757</v>
      </c>
    </row>
    <row r="4283" spans="1:18" x14ac:dyDescent="0.25">
      <c r="A4283" s="28" t="str">
        <f t="shared" si="66"/>
        <v>11819420Panther Academy634 N Mulberry StElizabethtownKY42701</v>
      </c>
      <c r="B4283" s="29" t="s">
        <v>8225</v>
      </c>
      <c r="C4283" t="s">
        <v>3215</v>
      </c>
      <c r="D4283" t="s">
        <v>7739</v>
      </c>
      <c r="E4283" t="s">
        <v>1736</v>
      </c>
      <c r="F4283" t="s">
        <v>726</v>
      </c>
      <c r="G4283" t="s">
        <v>727</v>
      </c>
      <c r="H4283" t="s">
        <v>54</v>
      </c>
      <c r="I4283" t="s">
        <v>728</v>
      </c>
      <c r="J4283" t="s">
        <v>1736</v>
      </c>
      <c r="K4283" t="s">
        <v>725</v>
      </c>
      <c r="L4283" t="s">
        <v>6828</v>
      </c>
      <c r="M4283" t="s">
        <v>3133</v>
      </c>
      <c r="N4283" t="s">
        <v>10</v>
      </c>
      <c r="O4283" t="s">
        <v>54</v>
      </c>
      <c r="P4283" t="s">
        <v>946</v>
      </c>
      <c r="Q4283" t="s">
        <v>2663</v>
      </c>
      <c r="R4283" t="s">
        <v>724</v>
      </c>
    </row>
    <row r="4284" spans="1:18" x14ac:dyDescent="0.25">
      <c r="A4284" s="28" t="str">
        <f t="shared" ref="A4284:A4347" si="67">R4284&amp;K4284&amp;F4284&amp;G4284&amp;H4284&amp;I4284</f>
        <v>11821447Thornwilde ES1760 Elmburn LnHebronKY41048</v>
      </c>
      <c r="B4284" s="29" t="s">
        <v>8225</v>
      </c>
      <c r="C4284" t="s">
        <v>3215</v>
      </c>
      <c r="D4284" t="s">
        <v>7740</v>
      </c>
      <c r="E4284" t="s">
        <v>1736</v>
      </c>
      <c r="F4284" t="s">
        <v>246</v>
      </c>
      <c r="G4284" t="s">
        <v>223</v>
      </c>
      <c r="H4284" t="s">
        <v>54</v>
      </c>
      <c r="I4284" t="s">
        <v>224</v>
      </c>
      <c r="J4284" t="s">
        <v>1736</v>
      </c>
      <c r="K4284" t="s">
        <v>4115</v>
      </c>
      <c r="L4284" t="s">
        <v>6828</v>
      </c>
      <c r="M4284" t="s">
        <v>3133</v>
      </c>
      <c r="N4284" t="s">
        <v>10</v>
      </c>
      <c r="O4284" t="s">
        <v>54</v>
      </c>
      <c r="P4284" t="s">
        <v>946</v>
      </c>
      <c r="Q4284" t="s">
        <v>2663</v>
      </c>
      <c r="R4284" t="s">
        <v>245</v>
      </c>
    </row>
    <row r="4285" spans="1:18" x14ac:dyDescent="0.25">
      <c r="A4285" s="28" t="str">
        <f t="shared" si="67"/>
        <v>11917802Carter City Elementary School13321 State Highway 2GraysonKY41143</v>
      </c>
      <c r="B4285" s="29" t="s">
        <v>8225</v>
      </c>
      <c r="C4285" t="s">
        <v>3215</v>
      </c>
      <c r="D4285" t="s">
        <v>7741</v>
      </c>
      <c r="E4285" t="s">
        <v>1736</v>
      </c>
      <c r="F4285" t="s">
        <v>474</v>
      </c>
      <c r="G4285" t="s">
        <v>475</v>
      </c>
      <c r="H4285" t="s">
        <v>54</v>
      </c>
      <c r="I4285" t="s">
        <v>476</v>
      </c>
      <c r="J4285" t="s">
        <v>1736</v>
      </c>
      <c r="K4285" t="s">
        <v>473</v>
      </c>
      <c r="L4285" t="s">
        <v>6828</v>
      </c>
      <c r="M4285" t="s">
        <v>3133</v>
      </c>
      <c r="N4285" t="s">
        <v>10</v>
      </c>
      <c r="O4285" t="s">
        <v>54</v>
      </c>
      <c r="P4285" t="s">
        <v>946</v>
      </c>
      <c r="Q4285" t="s">
        <v>2663</v>
      </c>
      <c r="R4285" t="s">
        <v>472</v>
      </c>
    </row>
    <row r="4286" spans="1:18" x14ac:dyDescent="0.25">
      <c r="A4286" s="28" t="str">
        <f t="shared" si="67"/>
        <v>11932618Thelma B Johnson Elc631 N Green StHendersonKY42420</v>
      </c>
      <c r="B4286" s="29" t="s">
        <v>8225</v>
      </c>
      <c r="C4286" t="s">
        <v>3215</v>
      </c>
      <c r="D4286" t="s">
        <v>7742</v>
      </c>
      <c r="E4286" t="s">
        <v>1736</v>
      </c>
      <c r="F4286" t="s">
        <v>3797</v>
      </c>
      <c r="G4286" t="s">
        <v>1269</v>
      </c>
      <c r="H4286" t="s">
        <v>54</v>
      </c>
      <c r="I4286" t="s">
        <v>1270</v>
      </c>
      <c r="J4286" t="s">
        <v>1736</v>
      </c>
      <c r="K4286" t="s">
        <v>3796</v>
      </c>
      <c r="L4286" t="s">
        <v>6828</v>
      </c>
      <c r="M4286" t="s">
        <v>3133</v>
      </c>
      <c r="N4286" t="s">
        <v>10</v>
      </c>
      <c r="O4286" t="s">
        <v>54</v>
      </c>
      <c r="P4286" t="s">
        <v>946</v>
      </c>
      <c r="Q4286" t="s">
        <v>2663</v>
      </c>
      <c r="R4286" t="s">
        <v>3798</v>
      </c>
    </row>
    <row r="4287" spans="1:18" x14ac:dyDescent="0.25">
      <c r="A4287" s="28" t="str">
        <f t="shared" si="67"/>
        <v>11919616Lemons Mill ES300 School House StGeorgetownKY40324</v>
      </c>
      <c r="B4287" s="29" t="s">
        <v>8225</v>
      </c>
      <c r="C4287" t="s">
        <v>3215</v>
      </c>
      <c r="D4287" t="s">
        <v>7743</v>
      </c>
      <c r="E4287" t="s">
        <v>1736</v>
      </c>
      <c r="F4287" t="s">
        <v>2617</v>
      </c>
      <c r="G4287" t="s">
        <v>2610</v>
      </c>
      <c r="H4287" t="s">
        <v>54</v>
      </c>
      <c r="I4287" t="s">
        <v>2611</v>
      </c>
      <c r="J4287" t="s">
        <v>1736</v>
      </c>
      <c r="K4287" t="s">
        <v>5083</v>
      </c>
      <c r="L4287" t="s">
        <v>6828</v>
      </c>
      <c r="M4287" t="s">
        <v>3133</v>
      </c>
      <c r="N4287" t="s">
        <v>10</v>
      </c>
      <c r="O4287" t="s">
        <v>54</v>
      </c>
      <c r="P4287" t="s">
        <v>946</v>
      </c>
      <c r="Q4287" t="s">
        <v>2663</v>
      </c>
      <c r="R4287" t="s">
        <v>2616</v>
      </c>
    </row>
    <row r="4288" spans="1:18" x14ac:dyDescent="0.25">
      <c r="A4288" s="28" t="str">
        <f t="shared" si="67"/>
        <v>X1630011Coventry Oak Elementary2441 Huntly PlaceLexingtonKY40505</v>
      </c>
      <c r="B4288" s="29" t="s">
        <v>8225</v>
      </c>
      <c r="C4288" t="s">
        <v>3215</v>
      </c>
      <c r="D4288" t="s">
        <v>7744</v>
      </c>
      <c r="E4288" t="s">
        <v>1736</v>
      </c>
      <c r="F4288" t="s">
        <v>3395</v>
      </c>
      <c r="G4288" t="s">
        <v>776</v>
      </c>
      <c r="H4288" t="s">
        <v>54</v>
      </c>
      <c r="I4288" t="s">
        <v>781</v>
      </c>
      <c r="J4288" t="s">
        <v>1736</v>
      </c>
      <c r="K4288" t="s">
        <v>3394</v>
      </c>
      <c r="L4288" t="s">
        <v>6828</v>
      </c>
      <c r="M4288" t="s">
        <v>3133</v>
      </c>
      <c r="N4288" t="s">
        <v>10</v>
      </c>
      <c r="O4288" t="s">
        <v>54</v>
      </c>
      <c r="P4288" t="s">
        <v>946</v>
      </c>
      <c r="Q4288" t="s">
        <v>2663</v>
      </c>
      <c r="R4288" t="s">
        <v>3396</v>
      </c>
    </row>
    <row r="4289" spans="1:18" x14ac:dyDescent="0.25">
      <c r="A4289" s="28" t="str">
        <f t="shared" si="67"/>
        <v>12169565Garrett Morgan Elementary Sch1150 Passage Mound WayLexingtonKY40505</v>
      </c>
      <c r="B4289" s="29" t="s">
        <v>8225</v>
      </c>
      <c r="C4289" t="s">
        <v>3215</v>
      </c>
      <c r="D4289" t="s">
        <v>7745</v>
      </c>
      <c r="E4289" t="s">
        <v>1736</v>
      </c>
      <c r="F4289" t="s">
        <v>822</v>
      </c>
      <c r="G4289" t="s">
        <v>776</v>
      </c>
      <c r="H4289" t="s">
        <v>54</v>
      </c>
      <c r="I4289" t="s">
        <v>781</v>
      </c>
      <c r="J4289" t="s">
        <v>1736</v>
      </c>
      <c r="K4289" t="s">
        <v>821</v>
      </c>
      <c r="L4289" t="s">
        <v>6828</v>
      </c>
      <c r="M4289" t="s">
        <v>3133</v>
      </c>
      <c r="N4289" t="s">
        <v>10</v>
      </c>
      <c r="O4289" t="s">
        <v>54</v>
      </c>
      <c r="P4289" t="s">
        <v>946</v>
      </c>
      <c r="Q4289" t="s">
        <v>2663</v>
      </c>
      <c r="R4289" t="s">
        <v>820</v>
      </c>
    </row>
    <row r="4290" spans="1:18" x14ac:dyDescent="0.25">
      <c r="A4290" s="28" t="str">
        <f t="shared" si="67"/>
        <v>04748670John W Reiley ES10631 Alexandria PikeAlexandriaKY41001</v>
      </c>
      <c r="B4290" s="29" t="s">
        <v>8225</v>
      </c>
      <c r="C4290" t="s">
        <v>3215</v>
      </c>
      <c r="D4290" t="s">
        <v>7746</v>
      </c>
      <c r="E4290" t="s">
        <v>1736</v>
      </c>
      <c r="F4290" t="s">
        <v>449</v>
      </c>
      <c r="G4290" t="s">
        <v>439</v>
      </c>
      <c r="H4290" t="s">
        <v>54</v>
      </c>
      <c r="I4290" t="s">
        <v>440</v>
      </c>
      <c r="J4290" t="s">
        <v>1736</v>
      </c>
      <c r="K4290" t="s">
        <v>4166</v>
      </c>
      <c r="L4290" t="s">
        <v>6828</v>
      </c>
      <c r="M4290" t="s">
        <v>3133</v>
      </c>
      <c r="N4290" t="s">
        <v>10</v>
      </c>
      <c r="O4290" t="s">
        <v>54</v>
      </c>
      <c r="P4290" t="s">
        <v>946</v>
      </c>
      <c r="Q4290" t="s">
        <v>2663</v>
      </c>
      <c r="R4290" t="s">
        <v>448</v>
      </c>
    </row>
    <row r="4291" spans="1:18" x14ac:dyDescent="0.25">
      <c r="A4291" s="28" t="str">
        <f t="shared" si="67"/>
        <v>00380874Campbell Ridge ES2500 Grandview RdAlexandriaKY41001</v>
      </c>
      <c r="B4291" s="29" t="s">
        <v>8225</v>
      </c>
      <c r="C4291" t="s">
        <v>3215</v>
      </c>
      <c r="D4291" t="s">
        <v>7747</v>
      </c>
      <c r="E4291" t="s">
        <v>1736</v>
      </c>
      <c r="F4291" t="s">
        <v>438</v>
      </c>
      <c r="G4291" t="s">
        <v>439</v>
      </c>
      <c r="H4291" t="s">
        <v>54</v>
      </c>
      <c r="I4291" t="s">
        <v>440</v>
      </c>
      <c r="J4291" t="s">
        <v>1736</v>
      </c>
      <c r="K4291" t="s">
        <v>4168</v>
      </c>
      <c r="L4291" t="s">
        <v>6828</v>
      </c>
      <c r="M4291" t="s">
        <v>3133</v>
      </c>
      <c r="N4291" t="s">
        <v>10</v>
      </c>
      <c r="O4291" t="s">
        <v>54</v>
      </c>
      <c r="P4291" t="s">
        <v>946</v>
      </c>
      <c r="Q4291" t="s">
        <v>2663</v>
      </c>
      <c r="R4291" t="s">
        <v>437</v>
      </c>
    </row>
    <row r="4292" spans="1:18" x14ac:dyDescent="0.25">
      <c r="A4292" s="28" t="str">
        <f t="shared" si="67"/>
        <v>00380903Donald E Cline ES5586 E Alexandria PikeCold SpringKY41001</v>
      </c>
      <c r="B4292" s="29" t="s">
        <v>8225</v>
      </c>
      <c r="C4292" t="s">
        <v>3215</v>
      </c>
      <c r="D4292" t="s">
        <v>7748</v>
      </c>
      <c r="E4292" t="s">
        <v>1736</v>
      </c>
      <c r="F4292" t="s">
        <v>446</v>
      </c>
      <c r="G4292" t="s">
        <v>443</v>
      </c>
      <c r="H4292" t="s">
        <v>54</v>
      </c>
      <c r="I4292" t="s">
        <v>440</v>
      </c>
      <c r="J4292" t="s">
        <v>1736</v>
      </c>
      <c r="K4292" t="s">
        <v>4167</v>
      </c>
      <c r="L4292" t="s">
        <v>6828</v>
      </c>
      <c r="M4292" t="s">
        <v>3133</v>
      </c>
      <c r="N4292" t="s">
        <v>10</v>
      </c>
      <c r="O4292" t="s">
        <v>54</v>
      </c>
      <c r="P4292" t="s">
        <v>946</v>
      </c>
      <c r="Q4292" t="s">
        <v>2663</v>
      </c>
      <c r="R4292" t="s">
        <v>445</v>
      </c>
    </row>
    <row r="4293" spans="1:18" x14ac:dyDescent="0.25">
      <c r="A4293" s="28" t="str">
        <f t="shared" si="67"/>
        <v>00380915Grants Lick ES944 Clay Ridge RdAlexandriaKY41001</v>
      </c>
      <c r="B4293" s="29" t="s">
        <v>8225</v>
      </c>
      <c r="C4293" t="s">
        <v>3215</v>
      </c>
      <c r="D4293" t="s">
        <v>7749</v>
      </c>
      <c r="E4293" t="s">
        <v>1736</v>
      </c>
      <c r="F4293" t="s">
        <v>4165</v>
      </c>
      <c r="G4293" t="s">
        <v>439</v>
      </c>
      <c r="H4293" t="s">
        <v>54</v>
      </c>
      <c r="I4293" t="s">
        <v>440</v>
      </c>
      <c r="J4293" t="s">
        <v>1736</v>
      </c>
      <c r="K4293" t="s">
        <v>4164</v>
      </c>
      <c r="L4293" t="s">
        <v>6828</v>
      </c>
      <c r="M4293" t="s">
        <v>3133</v>
      </c>
      <c r="N4293" t="s">
        <v>10</v>
      </c>
      <c r="O4293" t="s">
        <v>54</v>
      </c>
      <c r="P4293" t="s">
        <v>946</v>
      </c>
      <c r="Q4293" t="s">
        <v>2663</v>
      </c>
      <c r="R4293" t="s">
        <v>447</v>
      </c>
    </row>
    <row r="4294" spans="1:18" x14ac:dyDescent="0.25">
      <c r="A4294" s="28" t="str">
        <f t="shared" si="67"/>
        <v>00380927Crossroads ES475 Cross Roads BlvdCold SpringKY41001</v>
      </c>
      <c r="B4294" s="29" t="s">
        <v>8225</v>
      </c>
      <c r="C4294" t="s">
        <v>3215</v>
      </c>
      <c r="D4294" t="s">
        <v>7750</v>
      </c>
      <c r="E4294" t="s">
        <v>1736</v>
      </c>
      <c r="F4294" t="s">
        <v>442</v>
      </c>
      <c r="G4294" t="s">
        <v>443</v>
      </c>
      <c r="H4294" t="s">
        <v>54</v>
      </c>
      <c r="I4294" t="s">
        <v>440</v>
      </c>
      <c r="J4294" t="s">
        <v>1736</v>
      </c>
      <c r="K4294" t="s">
        <v>4098</v>
      </c>
      <c r="L4294" t="s">
        <v>6828</v>
      </c>
      <c r="M4294" t="s">
        <v>3133</v>
      </c>
      <c r="N4294" t="s">
        <v>10</v>
      </c>
      <c r="O4294" t="s">
        <v>54</v>
      </c>
      <c r="P4294" t="s">
        <v>946</v>
      </c>
      <c r="Q4294" t="s">
        <v>2663</v>
      </c>
      <c r="R4294" t="s">
        <v>441</v>
      </c>
    </row>
    <row r="4295" spans="1:18" x14ac:dyDescent="0.25">
      <c r="A4295" s="28" t="str">
        <f t="shared" si="67"/>
        <v>00395013Robinson ESPo Box 308AryKY41712</v>
      </c>
      <c r="B4295" s="29" t="s">
        <v>8225</v>
      </c>
      <c r="C4295" t="s">
        <v>3215</v>
      </c>
      <c r="D4295" t="s">
        <v>7751</v>
      </c>
      <c r="E4295" t="s">
        <v>1736</v>
      </c>
      <c r="F4295" t="s">
        <v>4379</v>
      </c>
      <c r="G4295" t="s">
        <v>3716</v>
      </c>
      <c r="H4295" t="s">
        <v>54</v>
      </c>
      <c r="I4295" t="s">
        <v>3714</v>
      </c>
      <c r="J4295" t="s">
        <v>1736</v>
      </c>
      <c r="K4295" t="s">
        <v>4974</v>
      </c>
      <c r="L4295" t="s">
        <v>6828</v>
      </c>
      <c r="M4295" t="s">
        <v>3133</v>
      </c>
      <c r="N4295" t="s">
        <v>10</v>
      </c>
      <c r="O4295" t="s">
        <v>54</v>
      </c>
      <c r="P4295" t="s">
        <v>946</v>
      </c>
      <c r="Q4295" t="s">
        <v>2663</v>
      </c>
      <c r="R4295" t="s">
        <v>2418</v>
      </c>
    </row>
    <row r="4296" spans="1:18" x14ac:dyDescent="0.25">
      <c r="A4296" s="28" t="str">
        <f t="shared" si="67"/>
        <v>00379849Cannonsburg Elementary School12219 Midland Trail RdAshlandKY41102</v>
      </c>
      <c r="B4296" s="29" t="s">
        <v>8225</v>
      </c>
      <c r="C4296" t="s">
        <v>3215</v>
      </c>
      <c r="D4296" t="s">
        <v>7752</v>
      </c>
      <c r="E4296" t="s">
        <v>1736</v>
      </c>
      <c r="F4296" t="s">
        <v>286</v>
      </c>
      <c r="G4296" t="s">
        <v>84</v>
      </c>
      <c r="H4296" t="s">
        <v>54</v>
      </c>
      <c r="I4296" t="s">
        <v>98</v>
      </c>
      <c r="J4296" t="s">
        <v>1736</v>
      </c>
      <c r="K4296" t="s">
        <v>285</v>
      </c>
      <c r="L4296" t="s">
        <v>6828</v>
      </c>
      <c r="M4296" t="s">
        <v>3133</v>
      </c>
      <c r="N4296" t="s">
        <v>10</v>
      </c>
      <c r="O4296" t="s">
        <v>54</v>
      </c>
      <c r="P4296" t="s">
        <v>946</v>
      </c>
      <c r="Q4296" t="s">
        <v>2663</v>
      </c>
      <c r="R4296" t="s">
        <v>284</v>
      </c>
    </row>
    <row r="4297" spans="1:18" x14ac:dyDescent="0.25">
      <c r="A4297" s="28" t="str">
        <f t="shared" si="67"/>
        <v>00379928Catlettsburg Elementary School3348 Court StCatlettsburgKY41102</v>
      </c>
      <c r="B4297" s="29" t="s">
        <v>8225</v>
      </c>
      <c r="C4297" t="s">
        <v>3215</v>
      </c>
      <c r="D4297" t="s">
        <v>7753</v>
      </c>
      <c r="E4297" t="s">
        <v>1736</v>
      </c>
      <c r="F4297" t="s">
        <v>289</v>
      </c>
      <c r="G4297" t="s">
        <v>290</v>
      </c>
      <c r="H4297" t="s">
        <v>54</v>
      </c>
      <c r="I4297" t="s">
        <v>98</v>
      </c>
      <c r="J4297" t="s">
        <v>1736</v>
      </c>
      <c r="K4297" t="s">
        <v>288</v>
      </c>
      <c r="L4297" t="s">
        <v>6828</v>
      </c>
      <c r="M4297" t="s">
        <v>3133</v>
      </c>
      <c r="N4297" t="s">
        <v>10</v>
      </c>
      <c r="O4297" t="s">
        <v>54</v>
      </c>
      <c r="P4297" t="s">
        <v>946</v>
      </c>
      <c r="Q4297" t="s">
        <v>2663</v>
      </c>
      <c r="R4297" t="s">
        <v>287</v>
      </c>
    </row>
    <row r="4298" spans="1:18" x14ac:dyDescent="0.25">
      <c r="A4298" s="28" t="str">
        <f t="shared" si="67"/>
        <v>00379875Ponderosa Elementary School16701 Ponderosa DrCatlettsburgKY41102</v>
      </c>
      <c r="B4298" s="29" t="s">
        <v>8225</v>
      </c>
      <c r="C4298" t="s">
        <v>3215</v>
      </c>
      <c r="D4298" t="s">
        <v>7754</v>
      </c>
      <c r="E4298" t="s">
        <v>1736</v>
      </c>
      <c r="F4298" t="s">
        <v>294</v>
      </c>
      <c r="G4298" t="s">
        <v>290</v>
      </c>
      <c r="H4298" t="s">
        <v>54</v>
      </c>
      <c r="I4298" t="s">
        <v>98</v>
      </c>
      <c r="J4298" t="s">
        <v>1736</v>
      </c>
      <c r="K4298" t="s">
        <v>293</v>
      </c>
      <c r="L4298" t="s">
        <v>6828</v>
      </c>
      <c r="M4298" t="s">
        <v>3133</v>
      </c>
      <c r="N4298" t="s">
        <v>10</v>
      </c>
      <c r="O4298" t="s">
        <v>54</v>
      </c>
      <c r="P4298" t="s">
        <v>946</v>
      </c>
      <c r="Q4298" t="s">
        <v>2663</v>
      </c>
      <c r="R4298" t="s">
        <v>292</v>
      </c>
    </row>
    <row r="4299" spans="1:18" x14ac:dyDescent="0.25">
      <c r="A4299" s="28" t="str">
        <f t="shared" si="67"/>
        <v>00379916Summit Elementary School830 State Route 716AshlandKY41102</v>
      </c>
      <c r="B4299" s="29" t="s">
        <v>8225</v>
      </c>
      <c r="C4299" t="s">
        <v>3215</v>
      </c>
      <c r="D4299" t="s">
        <v>7755</v>
      </c>
      <c r="E4299" t="s">
        <v>1736</v>
      </c>
      <c r="F4299" t="s">
        <v>297</v>
      </c>
      <c r="G4299" t="s">
        <v>84</v>
      </c>
      <c r="H4299" t="s">
        <v>54</v>
      </c>
      <c r="I4299" t="s">
        <v>98</v>
      </c>
      <c r="J4299" t="s">
        <v>1736</v>
      </c>
      <c r="K4299" t="s">
        <v>296</v>
      </c>
      <c r="L4299" t="s">
        <v>6828</v>
      </c>
      <c r="M4299" t="s">
        <v>3133</v>
      </c>
      <c r="N4299" t="s">
        <v>10</v>
      </c>
      <c r="O4299" t="s">
        <v>54</v>
      </c>
      <c r="P4299" t="s">
        <v>946</v>
      </c>
      <c r="Q4299" t="s">
        <v>2663</v>
      </c>
      <c r="R4299" t="s">
        <v>295</v>
      </c>
    </row>
    <row r="4300" spans="1:18" x14ac:dyDescent="0.25">
      <c r="A4300" s="28" t="str">
        <f t="shared" si="67"/>
        <v>00391017Barbourville SchoolPo Box 520BarbourvilleKY40906</v>
      </c>
      <c r="B4300" s="29" t="s">
        <v>8225</v>
      </c>
      <c r="C4300" t="s">
        <v>3215</v>
      </c>
      <c r="D4300" t="s">
        <v>7756</v>
      </c>
      <c r="E4300" t="s">
        <v>1736</v>
      </c>
      <c r="F4300" t="s">
        <v>4089</v>
      </c>
      <c r="G4300" t="s">
        <v>116</v>
      </c>
      <c r="H4300" t="s">
        <v>54</v>
      </c>
      <c r="I4300" t="s">
        <v>117</v>
      </c>
      <c r="J4300" t="s">
        <v>1736</v>
      </c>
      <c r="K4300" t="s">
        <v>4088</v>
      </c>
      <c r="L4300" t="s">
        <v>6828</v>
      </c>
      <c r="M4300" t="s">
        <v>3133</v>
      </c>
      <c r="N4300" t="s">
        <v>10</v>
      </c>
      <c r="O4300" t="s">
        <v>54</v>
      </c>
      <c r="P4300" t="s">
        <v>946</v>
      </c>
      <c r="Q4300" t="s">
        <v>2663</v>
      </c>
      <c r="R4300" t="s">
        <v>115</v>
      </c>
    </row>
    <row r="4301" spans="1:18" x14ac:dyDescent="0.25">
      <c r="A4301" s="28" t="str">
        <f t="shared" si="67"/>
        <v>00391031Knox Co School District200 Daniel Boone DrBarbourvilleKY40906</v>
      </c>
      <c r="B4301" s="29" t="s">
        <v>8225</v>
      </c>
      <c r="C4301" t="s">
        <v>3215</v>
      </c>
      <c r="D4301" t="s">
        <v>7757</v>
      </c>
      <c r="E4301" t="s">
        <v>1736</v>
      </c>
      <c r="F4301" t="s">
        <v>3134</v>
      </c>
      <c r="G4301" t="s">
        <v>116</v>
      </c>
      <c r="H4301" t="s">
        <v>54</v>
      </c>
      <c r="I4301" t="s">
        <v>117</v>
      </c>
      <c r="J4301" t="s">
        <v>1736</v>
      </c>
      <c r="K4301" t="s">
        <v>1770</v>
      </c>
      <c r="L4301" t="s">
        <v>6828</v>
      </c>
      <c r="M4301" t="s">
        <v>3133</v>
      </c>
      <c r="N4301" t="s">
        <v>10</v>
      </c>
      <c r="O4301" t="s">
        <v>54</v>
      </c>
      <c r="P4301" t="s">
        <v>946</v>
      </c>
      <c r="Q4301" t="s">
        <v>2663</v>
      </c>
      <c r="R4301" t="s">
        <v>1769</v>
      </c>
    </row>
    <row r="4302" spans="1:18" x14ac:dyDescent="0.25">
      <c r="A4302" s="28" t="str">
        <f t="shared" si="67"/>
        <v>00391639Lee Co Elementary School1665 Highway 11 SBeattyvilleKY41311</v>
      </c>
      <c r="B4302" s="29" t="s">
        <v>8225</v>
      </c>
      <c r="C4302" t="s">
        <v>3215</v>
      </c>
      <c r="D4302" t="s">
        <v>7758</v>
      </c>
      <c r="E4302" t="s">
        <v>1736</v>
      </c>
      <c r="F4302" t="s">
        <v>1859</v>
      </c>
      <c r="G4302" t="s">
        <v>1860</v>
      </c>
      <c r="H4302" t="s">
        <v>54</v>
      </c>
      <c r="I4302" t="s">
        <v>1861</v>
      </c>
      <c r="J4302" t="s">
        <v>1736</v>
      </c>
      <c r="K4302" t="s">
        <v>1858</v>
      </c>
      <c r="L4302" t="s">
        <v>6828</v>
      </c>
      <c r="M4302" t="s">
        <v>3133</v>
      </c>
      <c r="N4302" t="s">
        <v>10</v>
      </c>
      <c r="O4302" t="s">
        <v>54</v>
      </c>
      <c r="P4302" t="s">
        <v>946</v>
      </c>
      <c r="Q4302" t="s">
        <v>2663</v>
      </c>
      <c r="R4302" t="s">
        <v>1857</v>
      </c>
    </row>
    <row r="4303" spans="1:18" x14ac:dyDescent="0.25">
      <c r="A4303" s="28" t="str">
        <f t="shared" si="67"/>
        <v>00396627Trimble Co School District116 Wentworth AveBedfordKY40006</v>
      </c>
      <c r="B4303" s="29" t="s">
        <v>8225</v>
      </c>
      <c r="C4303" t="s">
        <v>3215</v>
      </c>
      <c r="D4303" t="s">
        <v>7759</v>
      </c>
      <c r="E4303" t="s">
        <v>1736</v>
      </c>
      <c r="F4303" t="s">
        <v>3188</v>
      </c>
      <c r="G4303" t="s">
        <v>2714</v>
      </c>
      <c r="H4303" t="s">
        <v>54</v>
      </c>
      <c r="I4303" t="s">
        <v>2715</v>
      </c>
      <c r="J4303" t="s">
        <v>1736</v>
      </c>
      <c r="K4303" t="s">
        <v>2710</v>
      </c>
      <c r="L4303" t="s">
        <v>6828</v>
      </c>
      <c r="M4303" t="s">
        <v>3133</v>
      </c>
      <c r="N4303" t="s">
        <v>10</v>
      </c>
      <c r="O4303" t="s">
        <v>54</v>
      </c>
      <c r="P4303" t="s">
        <v>946</v>
      </c>
      <c r="Q4303" t="s">
        <v>2663</v>
      </c>
      <c r="R4303" t="s">
        <v>2709</v>
      </c>
    </row>
    <row r="4304" spans="1:18" x14ac:dyDescent="0.25">
      <c r="A4304" s="28" t="str">
        <f t="shared" si="67"/>
        <v>00392906Berea Ind School District3 Pirate PkwyBereaKY40403</v>
      </c>
      <c r="B4304" s="29" t="s">
        <v>8225</v>
      </c>
      <c r="C4304" t="s">
        <v>3215</v>
      </c>
      <c r="D4304" t="s">
        <v>7760</v>
      </c>
      <c r="E4304" t="s">
        <v>1736</v>
      </c>
      <c r="F4304" t="s">
        <v>3075</v>
      </c>
      <c r="G4304" t="s">
        <v>207</v>
      </c>
      <c r="H4304" t="s">
        <v>54</v>
      </c>
      <c r="I4304" t="s">
        <v>208</v>
      </c>
      <c r="J4304" t="s">
        <v>1736</v>
      </c>
      <c r="K4304" t="s">
        <v>204</v>
      </c>
      <c r="L4304" t="s">
        <v>6828</v>
      </c>
      <c r="M4304" t="s">
        <v>3133</v>
      </c>
      <c r="N4304" t="s">
        <v>10</v>
      </c>
      <c r="O4304" t="s">
        <v>54</v>
      </c>
      <c r="P4304" t="s">
        <v>946</v>
      </c>
      <c r="Q4304" t="s">
        <v>2663</v>
      </c>
      <c r="R4304" t="s">
        <v>203</v>
      </c>
    </row>
    <row r="4305" spans="1:18" x14ac:dyDescent="0.25">
      <c r="A4305" s="28" t="str">
        <f t="shared" si="67"/>
        <v>00392968Kingston Elementary School2845 Battlefield Memorial HwyBereaKY40403</v>
      </c>
      <c r="B4305" s="29" t="s">
        <v>8225</v>
      </c>
      <c r="C4305" t="s">
        <v>3215</v>
      </c>
      <c r="D4305" t="s">
        <v>7761</v>
      </c>
      <c r="E4305" t="s">
        <v>1736</v>
      </c>
      <c r="F4305" t="s">
        <v>1996</v>
      </c>
      <c r="G4305" t="s">
        <v>207</v>
      </c>
      <c r="H4305" t="s">
        <v>54</v>
      </c>
      <c r="I4305" t="s">
        <v>208</v>
      </c>
      <c r="J4305" t="s">
        <v>1736</v>
      </c>
      <c r="K4305" t="s">
        <v>1995</v>
      </c>
      <c r="L4305" t="s">
        <v>6828</v>
      </c>
      <c r="M4305" t="s">
        <v>3133</v>
      </c>
      <c r="N4305" t="s">
        <v>10</v>
      </c>
      <c r="O4305" t="s">
        <v>54</v>
      </c>
      <c r="P4305" t="s">
        <v>946</v>
      </c>
      <c r="Q4305" t="s">
        <v>2663</v>
      </c>
      <c r="R4305" t="s">
        <v>1994</v>
      </c>
    </row>
    <row r="4306" spans="1:18" x14ac:dyDescent="0.25">
      <c r="A4306" s="28" t="str">
        <f t="shared" si="67"/>
        <v>00396782Dishman McGinnis Elem School375 Glen Lily RdBowling GreenKY42101</v>
      </c>
      <c r="B4306" s="29" t="s">
        <v>8225</v>
      </c>
      <c r="C4306" t="s">
        <v>3215</v>
      </c>
      <c r="D4306" t="s">
        <v>7762</v>
      </c>
      <c r="E4306" t="s">
        <v>1736</v>
      </c>
      <c r="F4306" t="s">
        <v>266</v>
      </c>
      <c r="G4306" t="s">
        <v>267</v>
      </c>
      <c r="H4306" t="s">
        <v>54</v>
      </c>
      <c r="I4306" t="s">
        <v>268</v>
      </c>
      <c r="J4306" t="s">
        <v>1736</v>
      </c>
      <c r="K4306" t="s">
        <v>265</v>
      </c>
      <c r="L4306" t="s">
        <v>6828</v>
      </c>
      <c r="M4306" t="s">
        <v>3133</v>
      </c>
      <c r="N4306" t="s">
        <v>10</v>
      </c>
      <c r="O4306" t="s">
        <v>54</v>
      </c>
      <c r="P4306" t="s">
        <v>946</v>
      </c>
      <c r="Q4306" t="s">
        <v>2663</v>
      </c>
      <c r="R4306" t="s">
        <v>264</v>
      </c>
    </row>
    <row r="4307" spans="1:18" x14ac:dyDescent="0.25">
      <c r="A4307" s="28" t="str">
        <f t="shared" si="67"/>
        <v>00394899Buckhorn School18392 Ky Highway 28BuckhornKY41721</v>
      </c>
      <c r="B4307" s="29" t="s">
        <v>8225</v>
      </c>
      <c r="C4307" t="s">
        <v>3215</v>
      </c>
      <c r="D4307" t="s">
        <v>7763</v>
      </c>
      <c r="E4307" t="s">
        <v>1736</v>
      </c>
      <c r="F4307" t="s">
        <v>2405</v>
      </c>
      <c r="G4307" t="s">
        <v>2406</v>
      </c>
      <c r="H4307" t="s">
        <v>54</v>
      </c>
      <c r="I4307" t="s">
        <v>2407</v>
      </c>
      <c r="J4307" t="s">
        <v>1736</v>
      </c>
      <c r="K4307" t="s">
        <v>2404</v>
      </c>
      <c r="L4307" t="s">
        <v>6828</v>
      </c>
      <c r="M4307" t="s">
        <v>3133</v>
      </c>
      <c r="N4307" t="s">
        <v>10</v>
      </c>
      <c r="O4307" t="s">
        <v>54</v>
      </c>
      <c r="P4307" t="s">
        <v>946</v>
      </c>
      <c r="Q4307" t="s">
        <v>2663</v>
      </c>
      <c r="R4307" t="s">
        <v>2403</v>
      </c>
    </row>
    <row r="4308" spans="1:18" x14ac:dyDescent="0.25">
      <c r="A4308" s="28" t="str">
        <f t="shared" si="67"/>
        <v>00395049Willard ES625 Big Willard RdBusyKY41723</v>
      </c>
      <c r="B4308" s="29" t="s">
        <v>8225</v>
      </c>
      <c r="C4308" t="s">
        <v>3215</v>
      </c>
      <c r="D4308" t="s">
        <v>7764</v>
      </c>
      <c r="E4308" t="s">
        <v>1736</v>
      </c>
      <c r="F4308" t="s">
        <v>3851</v>
      </c>
      <c r="G4308" t="s">
        <v>3852</v>
      </c>
      <c r="H4308" t="s">
        <v>54</v>
      </c>
      <c r="I4308" t="s">
        <v>3850</v>
      </c>
      <c r="J4308" t="s">
        <v>1736</v>
      </c>
      <c r="K4308" t="s">
        <v>4980</v>
      </c>
      <c r="L4308" t="s">
        <v>6828</v>
      </c>
      <c r="M4308" t="s">
        <v>3133</v>
      </c>
      <c r="N4308" t="s">
        <v>10</v>
      </c>
      <c r="O4308" t="s">
        <v>54</v>
      </c>
      <c r="P4308" t="s">
        <v>946</v>
      </c>
      <c r="Q4308" t="s">
        <v>2663</v>
      </c>
      <c r="R4308" t="s">
        <v>3853</v>
      </c>
    </row>
    <row r="4309" spans="1:18" x14ac:dyDescent="0.25">
      <c r="A4309" s="28" t="str">
        <f t="shared" si="67"/>
        <v>00396598Trigg Co Primary School205 Main StCadizKY42211</v>
      </c>
      <c r="B4309" s="29" t="s">
        <v>8225</v>
      </c>
      <c r="C4309" t="s">
        <v>3215</v>
      </c>
      <c r="D4309" t="s">
        <v>7765</v>
      </c>
      <c r="E4309" t="s">
        <v>1736</v>
      </c>
      <c r="F4309" t="s">
        <v>2706</v>
      </c>
      <c r="G4309" t="s">
        <v>2707</v>
      </c>
      <c r="H4309" t="s">
        <v>54</v>
      </c>
      <c r="I4309" t="s">
        <v>2708</v>
      </c>
      <c r="J4309" t="s">
        <v>1736</v>
      </c>
      <c r="K4309" t="s">
        <v>2705</v>
      </c>
      <c r="L4309" t="s">
        <v>6828</v>
      </c>
      <c r="M4309" t="s">
        <v>3133</v>
      </c>
      <c r="N4309" t="s">
        <v>10</v>
      </c>
      <c r="O4309" t="s">
        <v>54</v>
      </c>
      <c r="P4309" t="s">
        <v>946</v>
      </c>
      <c r="Q4309" t="s">
        <v>2663</v>
      </c>
      <c r="R4309" t="s">
        <v>2704</v>
      </c>
    </row>
    <row r="4310" spans="1:18" x14ac:dyDescent="0.25">
      <c r="A4310" s="28" t="str">
        <f t="shared" si="67"/>
        <v>00392877Livermore Elementary SchoolPo Box 9LivermoreKY42327</v>
      </c>
      <c r="B4310" s="29" t="s">
        <v>8225</v>
      </c>
      <c r="C4310" t="s">
        <v>3215</v>
      </c>
      <c r="D4310" t="s">
        <v>7766</v>
      </c>
      <c r="E4310" t="s">
        <v>1736</v>
      </c>
      <c r="F4310" t="s">
        <v>4139</v>
      </c>
      <c r="G4310" t="s">
        <v>2125</v>
      </c>
      <c r="H4310" t="s">
        <v>54</v>
      </c>
      <c r="I4310" t="s">
        <v>2122</v>
      </c>
      <c r="J4310" t="s">
        <v>1736</v>
      </c>
      <c r="K4310" t="s">
        <v>2124</v>
      </c>
      <c r="L4310" t="s">
        <v>6828</v>
      </c>
      <c r="M4310" t="s">
        <v>3133</v>
      </c>
      <c r="N4310" t="s">
        <v>10</v>
      </c>
      <c r="O4310" t="s">
        <v>54</v>
      </c>
      <c r="P4310" t="s">
        <v>946</v>
      </c>
      <c r="Q4310" t="s">
        <v>2663</v>
      </c>
      <c r="R4310" t="s">
        <v>2123</v>
      </c>
    </row>
    <row r="4311" spans="1:18" x14ac:dyDescent="0.25">
      <c r="A4311" s="28" t="str">
        <f t="shared" si="67"/>
        <v>00392853Calhoun Elementary School755 Main StCalhounKY42327</v>
      </c>
      <c r="B4311" s="29" t="s">
        <v>8225</v>
      </c>
      <c r="C4311" t="s">
        <v>3215</v>
      </c>
      <c r="D4311" t="s">
        <v>7767</v>
      </c>
      <c r="E4311" t="s">
        <v>1736</v>
      </c>
      <c r="F4311" t="s">
        <v>2120</v>
      </c>
      <c r="G4311" t="s">
        <v>2121</v>
      </c>
      <c r="H4311" t="s">
        <v>54</v>
      </c>
      <c r="I4311" t="s">
        <v>2122</v>
      </c>
      <c r="J4311" t="s">
        <v>1736</v>
      </c>
      <c r="K4311" t="s">
        <v>2119</v>
      </c>
      <c r="L4311" t="s">
        <v>6828</v>
      </c>
      <c r="M4311" t="s">
        <v>3133</v>
      </c>
      <c r="N4311" t="s">
        <v>10</v>
      </c>
      <c r="O4311" t="s">
        <v>54</v>
      </c>
      <c r="P4311" t="s">
        <v>946</v>
      </c>
      <c r="Q4311" t="s">
        <v>2663</v>
      </c>
      <c r="R4311" t="s">
        <v>2118</v>
      </c>
    </row>
    <row r="4312" spans="1:18" x14ac:dyDescent="0.25">
      <c r="A4312" s="28" t="str">
        <f t="shared" si="67"/>
        <v>00392891Marie Gatton Phillips Elem SchPo Box 288SacramentoKY42327</v>
      </c>
      <c r="B4312" s="29" t="s">
        <v>8225</v>
      </c>
      <c r="C4312" t="s">
        <v>3215</v>
      </c>
      <c r="D4312" t="s">
        <v>7768</v>
      </c>
      <c r="E4312" t="s">
        <v>1736</v>
      </c>
      <c r="F4312" t="s">
        <v>4778</v>
      </c>
      <c r="G4312" t="s">
        <v>2129</v>
      </c>
      <c r="H4312" t="s">
        <v>54</v>
      </c>
      <c r="I4312" t="s">
        <v>2122</v>
      </c>
      <c r="J4312" t="s">
        <v>1736</v>
      </c>
      <c r="K4312" t="s">
        <v>2128</v>
      </c>
      <c r="L4312" t="s">
        <v>6828</v>
      </c>
      <c r="M4312" t="s">
        <v>3133</v>
      </c>
      <c r="N4312" t="s">
        <v>10</v>
      </c>
      <c r="O4312" t="s">
        <v>54</v>
      </c>
      <c r="P4312" t="s">
        <v>946</v>
      </c>
      <c r="Q4312" t="s">
        <v>2663</v>
      </c>
      <c r="R4312" t="s">
        <v>2127</v>
      </c>
    </row>
    <row r="4313" spans="1:18" x14ac:dyDescent="0.25">
      <c r="A4313" s="28" t="str">
        <f t="shared" si="67"/>
        <v>00396457Taylor Co School District1209 E Broadway StCampbellsvlleKY42718</v>
      </c>
      <c r="B4313" s="29" t="s">
        <v>8225</v>
      </c>
      <c r="C4313" t="s">
        <v>3215</v>
      </c>
      <c r="D4313" t="s">
        <v>7769</v>
      </c>
      <c r="E4313" t="s">
        <v>1736</v>
      </c>
      <c r="F4313" t="s">
        <v>3185</v>
      </c>
      <c r="G4313" t="s">
        <v>454</v>
      </c>
      <c r="H4313" t="s">
        <v>54</v>
      </c>
      <c r="I4313" t="s">
        <v>455</v>
      </c>
      <c r="J4313" t="s">
        <v>1736</v>
      </c>
      <c r="K4313" t="s">
        <v>2686</v>
      </c>
      <c r="L4313" t="s">
        <v>6828</v>
      </c>
      <c r="M4313" t="s">
        <v>3133</v>
      </c>
      <c r="N4313" t="s">
        <v>10</v>
      </c>
      <c r="O4313" t="s">
        <v>54</v>
      </c>
      <c r="P4313" t="s">
        <v>946</v>
      </c>
      <c r="Q4313" t="s">
        <v>2663</v>
      </c>
      <c r="R4313" t="s">
        <v>2685</v>
      </c>
    </row>
    <row r="4314" spans="1:18" x14ac:dyDescent="0.25">
      <c r="A4314" s="28" t="str">
        <f t="shared" si="67"/>
        <v>00396421Campbellsville ES315 Roberts RdCampbellsvlleKY42718</v>
      </c>
      <c r="B4314" s="29" t="s">
        <v>8225</v>
      </c>
      <c r="C4314" t="s">
        <v>3215</v>
      </c>
      <c r="D4314" t="s">
        <v>7770</v>
      </c>
      <c r="E4314" t="s">
        <v>1736</v>
      </c>
      <c r="F4314" t="s">
        <v>453</v>
      </c>
      <c r="G4314" t="s">
        <v>454</v>
      </c>
      <c r="H4314" t="s">
        <v>54</v>
      </c>
      <c r="I4314" t="s">
        <v>455</v>
      </c>
      <c r="J4314" t="s">
        <v>1736</v>
      </c>
      <c r="K4314" t="s">
        <v>4176</v>
      </c>
      <c r="L4314" t="s">
        <v>6828</v>
      </c>
      <c r="M4314" t="s">
        <v>3133</v>
      </c>
      <c r="N4314" t="s">
        <v>10</v>
      </c>
      <c r="O4314" t="s">
        <v>54</v>
      </c>
      <c r="P4314" t="s">
        <v>946</v>
      </c>
      <c r="Q4314" t="s">
        <v>2663</v>
      </c>
      <c r="R4314" t="s">
        <v>452</v>
      </c>
    </row>
    <row r="4315" spans="1:18" x14ac:dyDescent="0.25">
      <c r="A4315" s="28" t="str">
        <f t="shared" si="67"/>
        <v>00397504Wolfe Co School DistrictPo Box 160CamptonKY41301</v>
      </c>
      <c r="B4315" s="29" t="s">
        <v>8225</v>
      </c>
      <c r="C4315" t="s">
        <v>3215</v>
      </c>
      <c r="D4315" t="s">
        <v>7771</v>
      </c>
      <c r="E4315" t="s">
        <v>1736</v>
      </c>
      <c r="F4315" t="s">
        <v>4988</v>
      </c>
      <c r="G4315" t="s">
        <v>2866</v>
      </c>
      <c r="H4315" t="s">
        <v>54</v>
      </c>
      <c r="I4315" t="s">
        <v>2867</v>
      </c>
      <c r="J4315" t="s">
        <v>1736</v>
      </c>
      <c r="K4315" t="s">
        <v>2863</v>
      </c>
      <c r="L4315" t="s">
        <v>6828</v>
      </c>
      <c r="M4315" t="s">
        <v>3133</v>
      </c>
      <c r="N4315" t="s">
        <v>10</v>
      </c>
      <c r="O4315" t="s">
        <v>54</v>
      </c>
      <c r="P4315" t="s">
        <v>946</v>
      </c>
      <c r="Q4315" t="s">
        <v>2663</v>
      </c>
      <c r="R4315" t="s">
        <v>2862</v>
      </c>
    </row>
    <row r="4316" spans="1:18" x14ac:dyDescent="0.25">
      <c r="A4316" s="28" t="str">
        <f t="shared" si="67"/>
        <v>00384571Caneyville Elementary School521 E Maple StCaneyvilleKY42721</v>
      </c>
      <c r="B4316" s="29" t="s">
        <v>8225</v>
      </c>
      <c r="C4316" t="s">
        <v>3215</v>
      </c>
      <c r="D4316" t="s">
        <v>7772</v>
      </c>
      <c r="E4316" t="s">
        <v>1736</v>
      </c>
      <c r="F4316" t="s">
        <v>1089</v>
      </c>
      <c r="G4316" t="s">
        <v>1090</v>
      </c>
      <c r="H4316" t="s">
        <v>54</v>
      </c>
      <c r="I4316" t="s">
        <v>1091</v>
      </c>
      <c r="J4316" t="s">
        <v>1736</v>
      </c>
      <c r="K4316" t="s">
        <v>1088</v>
      </c>
      <c r="L4316" t="s">
        <v>6828</v>
      </c>
      <c r="M4316" t="s">
        <v>3133</v>
      </c>
      <c r="N4316" t="s">
        <v>10</v>
      </c>
      <c r="O4316" t="s">
        <v>54</v>
      </c>
      <c r="P4316" t="s">
        <v>946</v>
      </c>
      <c r="Q4316" t="s">
        <v>2663</v>
      </c>
      <c r="R4316" t="s">
        <v>1087</v>
      </c>
    </row>
    <row r="4317" spans="1:18" x14ac:dyDescent="0.25">
      <c r="A4317" s="28" t="str">
        <f t="shared" si="67"/>
        <v>00380434William Natcher Elem SchoolPo Box 37CloverportKY40111</v>
      </c>
      <c r="B4317" s="29" t="s">
        <v>8225</v>
      </c>
      <c r="C4317" t="s">
        <v>3215</v>
      </c>
      <c r="D4317" t="s">
        <v>7773</v>
      </c>
      <c r="E4317" t="s">
        <v>1736</v>
      </c>
      <c r="F4317" t="s">
        <v>4188</v>
      </c>
      <c r="G4317" t="s">
        <v>598</v>
      </c>
      <c r="H4317" t="s">
        <v>54</v>
      </c>
      <c r="I4317" t="s">
        <v>599</v>
      </c>
      <c r="J4317" t="s">
        <v>1736</v>
      </c>
      <c r="K4317" t="s">
        <v>597</v>
      </c>
      <c r="L4317" t="s">
        <v>6828</v>
      </c>
      <c r="M4317" t="s">
        <v>3133</v>
      </c>
      <c r="N4317" t="s">
        <v>10</v>
      </c>
      <c r="O4317" t="s">
        <v>54</v>
      </c>
      <c r="P4317" t="s">
        <v>946</v>
      </c>
      <c r="Q4317" t="s">
        <v>2663</v>
      </c>
      <c r="R4317" t="s">
        <v>596</v>
      </c>
    </row>
    <row r="4318" spans="1:18" x14ac:dyDescent="0.25">
      <c r="A4318" s="28" t="str">
        <f t="shared" si="67"/>
        <v>00389703Sixth District ES1901 Maryland AveCovingtonKY41014</v>
      </c>
      <c r="B4318" s="29" t="s">
        <v>8225</v>
      </c>
      <c r="C4318" t="s">
        <v>3215</v>
      </c>
      <c r="D4318" t="s">
        <v>7774</v>
      </c>
      <c r="E4318" t="s">
        <v>1736</v>
      </c>
      <c r="F4318" t="s">
        <v>628</v>
      </c>
      <c r="G4318" t="s">
        <v>614</v>
      </c>
      <c r="H4318" t="s">
        <v>54</v>
      </c>
      <c r="I4318" t="s">
        <v>615</v>
      </c>
      <c r="J4318" t="s">
        <v>1736</v>
      </c>
      <c r="K4318" t="s">
        <v>4190</v>
      </c>
      <c r="L4318" t="s">
        <v>6828</v>
      </c>
      <c r="M4318" t="s">
        <v>3133</v>
      </c>
      <c r="N4318" t="s">
        <v>10</v>
      </c>
      <c r="O4318" t="s">
        <v>54</v>
      </c>
      <c r="P4318" t="s">
        <v>946</v>
      </c>
      <c r="Q4318" t="s">
        <v>2663</v>
      </c>
      <c r="R4318" t="s">
        <v>627</v>
      </c>
    </row>
    <row r="4319" spans="1:18" x14ac:dyDescent="0.25">
      <c r="A4319" s="28" t="str">
        <f t="shared" si="67"/>
        <v>00389698Ninth District Elementary Sch2800 Indiana AveLatoniaKY41014</v>
      </c>
      <c r="B4319" s="29" t="s">
        <v>8225</v>
      </c>
      <c r="C4319" t="s">
        <v>3215</v>
      </c>
      <c r="D4319" t="s">
        <v>7775</v>
      </c>
      <c r="E4319" t="s">
        <v>1736</v>
      </c>
      <c r="F4319" t="s">
        <v>625</v>
      </c>
      <c r="G4319" t="s">
        <v>626</v>
      </c>
      <c r="H4319" t="s">
        <v>54</v>
      </c>
      <c r="I4319" t="s">
        <v>615</v>
      </c>
      <c r="J4319" t="s">
        <v>1736</v>
      </c>
      <c r="K4319" t="s">
        <v>624</v>
      </c>
      <c r="L4319" t="s">
        <v>6828</v>
      </c>
      <c r="M4319" t="s">
        <v>3133</v>
      </c>
      <c r="N4319" t="s">
        <v>10</v>
      </c>
      <c r="O4319" t="s">
        <v>54</v>
      </c>
      <c r="P4319" t="s">
        <v>946</v>
      </c>
      <c r="Q4319" t="s">
        <v>2663</v>
      </c>
      <c r="R4319" t="s">
        <v>623</v>
      </c>
    </row>
    <row r="4320" spans="1:18" x14ac:dyDescent="0.25">
      <c r="A4320" s="28" t="str">
        <f t="shared" si="67"/>
        <v>00389650Glenn O Swing Elem School501 W 19th StCovingtonKY41014</v>
      </c>
      <c r="B4320" s="29" t="s">
        <v>8225</v>
      </c>
      <c r="C4320" t="s">
        <v>3215</v>
      </c>
      <c r="D4320" t="s">
        <v>7776</v>
      </c>
      <c r="E4320" t="s">
        <v>1736</v>
      </c>
      <c r="F4320" t="s">
        <v>613</v>
      </c>
      <c r="G4320" t="s">
        <v>614</v>
      </c>
      <c r="H4320" t="s">
        <v>54</v>
      </c>
      <c r="I4320" t="s">
        <v>615</v>
      </c>
      <c r="J4320" t="s">
        <v>1736</v>
      </c>
      <c r="K4320" t="s">
        <v>612</v>
      </c>
      <c r="L4320" t="s">
        <v>6828</v>
      </c>
      <c r="M4320" t="s">
        <v>3133</v>
      </c>
      <c r="N4320" t="s">
        <v>10</v>
      </c>
      <c r="O4320" t="s">
        <v>54</v>
      </c>
      <c r="P4320" t="s">
        <v>946</v>
      </c>
      <c r="Q4320" t="s">
        <v>2663</v>
      </c>
      <c r="R4320" t="s">
        <v>611</v>
      </c>
    </row>
    <row r="4321" spans="1:18" x14ac:dyDescent="0.25">
      <c r="A4321" s="28" t="str">
        <f t="shared" si="67"/>
        <v>00389674John G Carlisle ES910 Holman AveCovingtonKY41014</v>
      </c>
      <c r="B4321" s="29" t="s">
        <v>8225</v>
      </c>
      <c r="C4321" t="s">
        <v>3215</v>
      </c>
      <c r="D4321" t="s">
        <v>7777</v>
      </c>
      <c r="E4321" t="s">
        <v>1736</v>
      </c>
      <c r="F4321" t="s">
        <v>617</v>
      </c>
      <c r="G4321" t="s">
        <v>614</v>
      </c>
      <c r="H4321" t="s">
        <v>54</v>
      </c>
      <c r="I4321" t="s">
        <v>615</v>
      </c>
      <c r="J4321" t="s">
        <v>1736</v>
      </c>
      <c r="K4321" t="s">
        <v>4191</v>
      </c>
      <c r="L4321" t="s">
        <v>6828</v>
      </c>
      <c r="M4321" t="s">
        <v>3133</v>
      </c>
      <c r="N4321" t="s">
        <v>10</v>
      </c>
      <c r="O4321" t="s">
        <v>54</v>
      </c>
      <c r="P4321" t="s">
        <v>946</v>
      </c>
      <c r="Q4321" t="s">
        <v>2663</v>
      </c>
      <c r="R4321" t="s">
        <v>616</v>
      </c>
    </row>
    <row r="4322" spans="1:18" x14ac:dyDescent="0.25">
      <c r="A4322" s="28" t="str">
        <f t="shared" si="67"/>
        <v>00389686Latonia Elementary School3901 Huntington AveCovingtonKY41014</v>
      </c>
      <c r="B4322" s="29" t="s">
        <v>8225</v>
      </c>
      <c r="C4322" t="s">
        <v>3215</v>
      </c>
      <c r="D4322" t="s">
        <v>7778</v>
      </c>
      <c r="E4322" t="s">
        <v>1736</v>
      </c>
      <c r="F4322" t="s">
        <v>621</v>
      </c>
      <c r="G4322" t="s">
        <v>614</v>
      </c>
      <c r="H4322" t="s">
        <v>54</v>
      </c>
      <c r="I4322" t="s">
        <v>615</v>
      </c>
      <c r="J4322" t="s">
        <v>1736</v>
      </c>
      <c r="K4322" t="s">
        <v>620</v>
      </c>
      <c r="L4322" t="s">
        <v>6828</v>
      </c>
      <c r="M4322" t="s">
        <v>3133</v>
      </c>
      <c r="N4322" t="s">
        <v>10</v>
      </c>
      <c r="O4322" t="s">
        <v>54</v>
      </c>
      <c r="P4322" t="s">
        <v>946</v>
      </c>
      <c r="Q4322" t="s">
        <v>2663</v>
      </c>
      <c r="R4322" t="s">
        <v>619</v>
      </c>
    </row>
    <row r="4323" spans="1:18" x14ac:dyDescent="0.25">
      <c r="A4323" s="28" t="str">
        <f t="shared" si="67"/>
        <v>00389973Ludlow Ind School District525 Elm StLudlowKY41016</v>
      </c>
      <c r="B4323" s="29" t="s">
        <v>8225</v>
      </c>
      <c r="C4323" t="s">
        <v>3215</v>
      </c>
      <c r="D4323" t="s">
        <v>7779</v>
      </c>
      <c r="E4323" t="s">
        <v>1736</v>
      </c>
      <c r="F4323" t="s">
        <v>3141</v>
      </c>
      <c r="G4323" t="s">
        <v>1983</v>
      </c>
      <c r="H4323" t="s">
        <v>54</v>
      </c>
      <c r="I4323" t="s">
        <v>1984</v>
      </c>
      <c r="J4323" t="s">
        <v>1736</v>
      </c>
      <c r="K4323" t="s">
        <v>1979</v>
      </c>
      <c r="L4323" t="s">
        <v>6828</v>
      </c>
      <c r="M4323" t="s">
        <v>3133</v>
      </c>
      <c r="N4323" t="s">
        <v>10</v>
      </c>
      <c r="O4323" t="s">
        <v>54</v>
      </c>
      <c r="P4323" t="s">
        <v>946</v>
      </c>
      <c r="Q4323" t="s">
        <v>2663</v>
      </c>
      <c r="R4323" t="s">
        <v>1978</v>
      </c>
    </row>
    <row r="4324" spans="1:18" x14ac:dyDescent="0.25">
      <c r="A4324" s="28" t="str">
        <f t="shared" si="67"/>
        <v>00380123Jennie Rogers Elem School410 E Main StDanvilleKY40422</v>
      </c>
      <c r="B4324" s="29" t="s">
        <v>8225</v>
      </c>
      <c r="C4324" t="s">
        <v>3215</v>
      </c>
      <c r="D4324" t="s">
        <v>7780</v>
      </c>
      <c r="E4324" t="s">
        <v>1736</v>
      </c>
      <c r="F4324" t="s">
        <v>649</v>
      </c>
      <c r="G4324" t="s">
        <v>312</v>
      </c>
      <c r="H4324" t="s">
        <v>54</v>
      </c>
      <c r="I4324" t="s">
        <v>313</v>
      </c>
      <c r="J4324" t="s">
        <v>1736</v>
      </c>
      <c r="K4324" t="s">
        <v>648</v>
      </c>
      <c r="L4324" t="s">
        <v>6828</v>
      </c>
      <c r="M4324" t="s">
        <v>3133</v>
      </c>
      <c r="N4324" t="s">
        <v>10</v>
      </c>
      <c r="O4324" t="s">
        <v>54</v>
      </c>
      <c r="P4324" t="s">
        <v>946</v>
      </c>
      <c r="Q4324" t="s">
        <v>2663</v>
      </c>
      <c r="R4324" t="s">
        <v>647</v>
      </c>
    </row>
    <row r="4325" spans="1:18" x14ac:dyDescent="0.25">
      <c r="A4325" s="28" t="str">
        <f t="shared" si="67"/>
        <v>00380111Hogsett Elementary School300 Waveland AveDanvilleKY40422</v>
      </c>
      <c r="B4325" s="29" t="s">
        <v>8225</v>
      </c>
      <c r="C4325" t="s">
        <v>3215</v>
      </c>
      <c r="D4325" t="s">
        <v>7781</v>
      </c>
      <c r="E4325" t="s">
        <v>1736</v>
      </c>
      <c r="F4325" t="s">
        <v>646</v>
      </c>
      <c r="G4325" t="s">
        <v>312</v>
      </c>
      <c r="H4325" t="s">
        <v>54</v>
      </c>
      <c r="I4325" t="s">
        <v>313</v>
      </c>
      <c r="J4325" t="s">
        <v>1736</v>
      </c>
      <c r="K4325" t="s">
        <v>645</v>
      </c>
      <c r="L4325" t="s">
        <v>6828</v>
      </c>
      <c r="M4325" t="s">
        <v>3133</v>
      </c>
      <c r="N4325" t="s">
        <v>10</v>
      </c>
      <c r="O4325" t="s">
        <v>54</v>
      </c>
      <c r="P4325" t="s">
        <v>946</v>
      </c>
      <c r="Q4325" t="s">
        <v>2663</v>
      </c>
      <c r="R4325" t="s">
        <v>644</v>
      </c>
    </row>
    <row r="4326" spans="1:18" x14ac:dyDescent="0.25">
      <c r="A4326" s="28" t="str">
        <f t="shared" si="67"/>
        <v>00380135Toliver Elementary School209 N Maple AveDanvilleKY40422</v>
      </c>
      <c r="B4326" s="29" t="s">
        <v>8225</v>
      </c>
      <c r="C4326" t="s">
        <v>3215</v>
      </c>
      <c r="D4326" t="s">
        <v>7782</v>
      </c>
      <c r="E4326" t="s">
        <v>1736</v>
      </c>
      <c r="F4326" t="s">
        <v>652</v>
      </c>
      <c r="G4326" t="s">
        <v>312</v>
      </c>
      <c r="H4326" t="s">
        <v>54</v>
      </c>
      <c r="I4326" t="s">
        <v>313</v>
      </c>
      <c r="J4326" t="s">
        <v>1736</v>
      </c>
      <c r="K4326" t="s">
        <v>651</v>
      </c>
      <c r="L4326" t="s">
        <v>6828</v>
      </c>
      <c r="M4326" t="s">
        <v>3133</v>
      </c>
      <c r="N4326" t="s">
        <v>10</v>
      </c>
      <c r="O4326" t="s">
        <v>54</v>
      </c>
      <c r="P4326" t="s">
        <v>946</v>
      </c>
      <c r="Q4326" t="s">
        <v>2663</v>
      </c>
      <c r="R4326" t="s">
        <v>650</v>
      </c>
    </row>
    <row r="4327" spans="1:18" x14ac:dyDescent="0.25">
      <c r="A4327" s="28" t="str">
        <f t="shared" si="67"/>
        <v>01345530Earlington Elementary School1967 Championship DrEarlingtonKY42410</v>
      </c>
      <c r="B4327" s="29" t="s">
        <v>8225</v>
      </c>
      <c r="C4327" t="s">
        <v>3215</v>
      </c>
      <c r="D4327" t="s">
        <v>7783</v>
      </c>
      <c r="E4327" t="s">
        <v>1736</v>
      </c>
      <c r="F4327" t="s">
        <v>1316</v>
      </c>
      <c r="G4327" t="s">
        <v>1317</v>
      </c>
      <c r="H4327" t="s">
        <v>54</v>
      </c>
      <c r="I4327" t="s">
        <v>1318</v>
      </c>
      <c r="J4327" t="s">
        <v>1736</v>
      </c>
      <c r="K4327" t="s">
        <v>1315</v>
      </c>
      <c r="L4327" t="s">
        <v>6828</v>
      </c>
      <c r="M4327" t="s">
        <v>3133</v>
      </c>
      <c r="N4327" t="s">
        <v>10</v>
      </c>
      <c r="O4327" t="s">
        <v>54</v>
      </c>
      <c r="P4327" t="s">
        <v>946</v>
      </c>
      <c r="Q4327" t="s">
        <v>2663</v>
      </c>
      <c r="R4327" t="s">
        <v>1314</v>
      </c>
    </row>
    <row r="4328" spans="1:18" x14ac:dyDescent="0.25">
      <c r="A4328" s="28" t="str">
        <f t="shared" si="67"/>
        <v>00385070G C Burkhead ES1323 Saint John RdElizabethtownKY42701</v>
      </c>
      <c r="B4328" s="29" t="s">
        <v>8225</v>
      </c>
      <c r="C4328" t="s">
        <v>3215</v>
      </c>
      <c r="D4328" t="s">
        <v>7784</v>
      </c>
      <c r="E4328" t="s">
        <v>1736</v>
      </c>
      <c r="F4328" t="s">
        <v>1154</v>
      </c>
      <c r="G4328" t="s">
        <v>727</v>
      </c>
      <c r="H4328" t="s">
        <v>54</v>
      </c>
      <c r="I4328" t="s">
        <v>728</v>
      </c>
      <c r="J4328" t="s">
        <v>1736</v>
      </c>
      <c r="K4328" t="s">
        <v>4327</v>
      </c>
      <c r="L4328" t="s">
        <v>6828</v>
      </c>
      <c r="M4328" t="s">
        <v>3133</v>
      </c>
      <c r="N4328" t="s">
        <v>10</v>
      </c>
      <c r="O4328" t="s">
        <v>54</v>
      </c>
      <c r="P4328" t="s">
        <v>946</v>
      </c>
      <c r="Q4328" t="s">
        <v>2663</v>
      </c>
      <c r="R4328" t="s">
        <v>1153</v>
      </c>
    </row>
    <row r="4329" spans="1:18" x14ac:dyDescent="0.25">
      <c r="A4329" s="28" t="str">
        <f t="shared" si="67"/>
        <v>00381012Moyer Elementary School219 Highland AveFort ThomasKY41075</v>
      </c>
      <c r="B4329" s="29" t="s">
        <v>8225</v>
      </c>
      <c r="C4329" t="s">
        <v>3215</v>
      </c>
      <c r="D4329" t="s">
        <v>7785</v>
      </c>
      <c r="E4329" t="s">
        <v>1736</v>
      </c>
      <c r="F4329" t="s">
        <v>992</v>
      </c>
      <c r="G4329" t="s">
        <v>988</v>
      </c>
      <c r="H4329" t="s">
        <v>54</v>
      </c>
      <c r="I4329" t="s">
        <v>989</v>
      </c>
      <c r="J4329" t="s">
        <v>1736</v>
      </c>
      <c r="K4329" t="s">
        <v>991</v>
      </c>
      <c r="L4329" t="s">
        <v>6828</v>
      </c>
      <c r="M4329" t="s">
        <v>3133</v>
      </c>
      <c r="N4329" t="s">
        <v>10</v>
      </c>
      <c r="O4329" t="s">
        <v>54</v>
      </c>
      <c r="P4329" t="s">
        <v>946</v>
      </c>
      <c r="Q4329" t="s">
        <v>2663</v>
      </c>
      <c r="R4329" t="s">
        <v>990</v>
      </c>
    </row>
    <row r="4330" spans="1:18" x14ac:dyDescent="0.25">
      <c r="A4330" s="28" t="str">
        <f t="shared" si="67"/>
        <v>00381024Woodfill Elementary School1025 Alexandria PikeFort ThomasKY41075</v>
      </c>
      <c r="B4330" s="29" t="s">
        <v>8225</v>
      </c>
      <c r="C4330" t="s">
        <v>3215</v>
      </c>
      <c r="D4330" t="s">
        <v>7786</v>
      </c>
      <c r="E4330" t="s">
        <v>1736</v>
      </c>
      <c r="F4330" t="s">
        <v>995</v>
      </c>
      <c r="G4330" t="s">
        <v>988</v>
      </c>
      <c r="H4330" t="s">
        <v>54</v>
      </c>
      <c r="I4330" t="s">
        <v>989</v>
      </c>
      <c r="J4330" t="s">
        <v>1736</v>
      </c>
      <c r="K4330" t="s">
        <v>994</v>
      </c>
      <c r="L4330" t="s">
        <v>6828</v>
      </c>
      <c r="M4330" t="s">
        <v>3133</v>
      </c>
      <c r="N4330" t="s">
        <v>10</v>
      </c>
      <c r="O4330" t="s">
        <v>54</v>
      </c>
      <c r="P4330" t="s">
        <v>946</v>
      </c>
      <c r="Q4330" t="s">
        <v>2663</v>
      </c>
      <c r="R4330" t="s">
        <v>993</v>
      </c>
    </row>
    <row r="4331" spans="1:18" x14ac:dyDescent="0.25">
      <c r="A4331" s="28" t="str">
        <f t="shared" si="67"/>
        <v>00379174Frakes School Center29 Henderson Settlement LoopFrakesKY40940</v>
      </c>
      <c r="B4331" s="29" t="s">
        <v>8225</v>
      </c>
      <c r="C4331" t="s">
        <v>3215</v>
      </c>
      <c r="D4331" t="s">
        <v>7787</v>
      </c>
      <c r="E4331" t="s">
        <v>1736</v>
      </c>
      <c r="F4331" t="s">
        <v>4100</v>
      </c>
      <c r="G4331" t="s">
        <v>177</v>
      </c>
      <c r="H4331" t="s">
        <v>54</v>
      </c>
      <c r="I4331" t="s">
        <v>178</v>
      </c>
      <c r="J4331" t="s">
        <v>1736</v>
      </c>
      <c r="K4331" t="s">
        <v>176</v>
      </c>
      <c r="L4331" t="s">
        <v>6828</v>
      </c>
      <c r="M4331" t="s">
        <v>3133</v>
      </c>
      <c r="N4331" t="s">
        <v>10</v>
      </c>
      <c r="O4331" t="s">
        <v>54</v>
      </c>
      <c r="P4331" t="s">
        <v>946</v>
      </c>
      <c r="Q4331" t="s">
        <v>2663</v>
      </c>
      <c r="R4331" t="s">
        <v>175</v>
      </c>
    </row>
    <row r="4332" spans="1:18" x14ac:dyDescent="0.25">
      <c r="A4332" s="28" t="str">
        <f t="shared" si="67"/>
        <v>00383967Westridge ES200 Oak Ridge DrFrankfortKY40601</v>
      </c>
      <c r="B4332" s="29" t="s">
        <v>8225</v>
      </c>
      <c r="C4332" t="s">
        <v>3215</v>
      </c>
      <c r="D4332" t="s">
        <v>7788</v>
      </c>
      <c r="E4332" t="s">
        <v>1736</v>
      </c>
      <c r="F4332" t="s">
        <v>959</v>
      </c>
      <c r="G4332" t="s">
        <v>10</v>
      </c>
      <c r="H4332" t="s">
        <v>54</v>
      </c>
      <c r="I4332" t="s">
        <v>946</v>
      </c>
      <c r="J4332" t="s">
        <v>1736</v>
      </c>
      <c r="K4332" t="s">
        <v>4281</v>
      </c>
      <c r="L4332" t="s">
        <v>6828</v>
      </c>
      <c r="M4332" t="s">
        <v>3133</v>
      </c>
      <c r="N4332" t="s">
        <v>10</v>
      </c>
      <c r="O4332" t="s">
        <v>54</v>
      </c>
      <c r="P4332" t="s">
        <v>946</v>
      </c>
      <c r="Q4332" t="s">
        <v>2663</v>
      </c>
      <c r="R4332" t="s">
        <v>958</v>
      </c>
    </row>
    <row r="4333" spans="1:18" x14ac:dyDescent="0.25">
      <c r="A4333" s="28" t="str">
        <f t="shared" si="67"/>
        <v>00389961Whites Tower ES2977 Harris PikeIndependenceKY40601</v>
      </c>
      <c r="B4333" s="29" t="s">
        <v>8225</v>
      </c>
      <c r="C4333" t="s">
        <v>3215</v>
      </c>
      <c r="D4333" t="s">
        <v>7789</v>
      </c>
      <c r="E4333" t="s">
        <v>1736</v>
      </c>
      <c r="F4333" t="s">
        <v>1734</v>
      </c>
      <c r="G4333" t="s">
        <v>1701</v>
      </c>
      <c r="H4333" t="s">
        <v>54</v>
      </c>
      <c r="I4333" t="s">
        <v>946</v>
      </c>
      <c r="J4333" t="s">
        <v>1736</v>
      </c>
      <c r="K4333" t="s">
        <v>4442</v>
      </c>
      <c r="L4333" t="s">
        <v>6828</v>
      </c>
      <c r="M4333" t="s">
        <v>3133</v>
      </c>
      <c r="N4333" t="s">
        <v>10</v>
      </c>
      <c r="O4333" t="s">
        <v>54</v>
      </c>
      <c r="P4333" t="s">
        <v>946</v>
      </c>
      <c r="Q4333" t="s">
        <v>2663</v>
      </c>
      <c r="R4333" t="s">
        <v>1733</v>
      </c>
    </row>
    <row r="4334" spans="1:18" x14ac:dyDescent="0.25">
      <c r="A4334" s="28" t="str">
        <f t="shared" si="67"/>
        <v>00396639Bedford Elementary School204 Mount Pleasant RdBedfordKY40601</v>
      </c>
      <c r="B4334" s="29" t="s">
        <v>8225</v>
      </c>
      <c r="C4334" t="s">
        <v>3215</v>
      </c>
      <c r="D4334" t="s">
        <v>7790</v>
      </c>
      <c r="E4334" t="s">
        <v>1736</v>
      </c>
      <c r="F4334" t="s">
        <v>2713</v>
      </c>
      <c r="G4334" t="s">
        <v>2714</v>
      </c>
      <c r="H4334" t="s">
        <v>54</v>
      </c>
      <c r="I4334" t="s">
        <v>946</v>
      </c>
      <c r="J4334" t="s">
        <v>1736</v>
      </c>
      <c r="K4334" t="s">
        <v>2712</v>
      </c>
      <c r="L4334" t="s">
        <v>6828</v>
      </c>
      <c r="M4334" t="s">
        <v>3133</v>
      </c>
      <c r="N4334" t="s">
        <v>10</v>
      </c>
      <c r="O4334" t="s">
        <v>54</v>
      </c>
      <c r="P4334" t="s">
        <v>946</v>
      </c>
      <c r="Q4334" t="s">
        <v>2663</v>
      </c>
      <c r="R4334" t="s">
        <v>2711</v>
      </c>
    </row>
    <row r="4335" spans="1:18" x14ac:dyDescent="0.25">
      <c r="A4335" s="28" t="str">
        <f t="shared" si="67"/>
        <v>00388163Shelby Traditional Acad735 Ziegler StLouisvilleKY40601</v>
      </c>
      <c r="B4335" s="29" t="s">
        <v>8225</v>
      </c>
      <c r="C4335" t="s">
        <v>3215</v>
      </c>
      <c r="D4335" t="s">
        <v>7791</v>
      </c>
      <c r="E4335" t="s">
        <v>1736</v>
      </c>
      <c r="F4335" t="s">
        <v>1612</v>
      </c>
      <c r="G4335" t="s">
        <v>382</v>
      </c>
      <c r="H4335" t="s">
        <v>54</v>
      </c>
      <c r="I4335" t="s">
        <v>946</v>
      </c>
      <c r="J4335" t="s">
        <v>1736</v>
      </c>
      <c r="K4335" t="s">
        <v>1611</v>
      </c>
      <c r="L4335" t="s">
        <v>6828</v>
      </c>
      <c r="M4335" t="s">
        <v>3133</v>
      </c>
      <c r="N4335" t="s">
        <v>10</v>
      </c>
      <c r="O4335" t="s">
        <v>54</v>
      </c>
      <c r="P4335" t="s">
        <v>946</v>
      </c>
      <c r="Q4335" t="s">
        <v>2663</v>
      </c>
      <c r="R4335" t="s">
        <v>1610</v>
      </c>
    </row>
    <row r="4336" spans="1:18" x14ac:dyDescent="0.25">
      <c r="A4336" s="28" t="str">
        <f t="shared" si="67"/>
        <v>00383929Frankfort Ind School District959 Leestown LnFrankfortKY40601</v>
      </c>
      <c r="B4336" s="29" t="s">
        <v>8225</v>
      </c>
      <c r="C4336" t="s">
        <v>3215</v>
      </c>
      <c r="D4336" t="s">
        <v>7792</v>
      </c>
      <c r="E4336" t="s">
        <v>1736</v>
      </c>
      <c r="F4336" t="s">
        <v>3104</v>
      </c>
      <c r="G4336" t="s">
        <v>10</v>
      </c>
      <c r="H4336" t="s">
        <v>54</v>
      </c>
      <c r="I4336" t="s">
        <v>946</v>
      </c>
      <c r="J4336" t="s">
        <v>1736</v>
      </c>
      <c r="K4336" t="s">
        <v>942</v>
      </c>
      <c r="L4336" t="s">
        <v>6828</v>
      </c>
      <c r="M4336" t="s">
        <v>3133</v>
      </c>
      <c r="N4336" t="s">
        <v>10</v>
      </c>
      <c r="O4336" t="s">
        <v>54</v>
      </c>
      <c r="P4336" t="s">
        <v>946</v>
      </c>
      <c r="Q4336" t="s">
        <v>2663</v>
      </c>
      <c r="R4336" t="s">
        <v>941</v>
      </c>
    </row>
    <row r="4337" spans="1:18" x14ac:dyDescent="0.25">
      <c r="A4337" s="28" t="str">
        <f t="shared" si="67"/>
        <v>00393704Botts Elementary SchoolPo Box 39DennistonKY40322</v>
      </c>
      <c r="B4337" s="29" t="s">
        <v>8225</v>
      </c>
      <c r="C4337" t="s">
        <v>3215</v>
      </c>
      <c r="D4337" t="s">
        <v>7793</v>
      </c>
      <c r="E4337" t="s">
        <v>1736</v>
      </c>
      <c r="F4337" t="s">
        <v>4143</v>
      </c>
      <c r="G4337" t="s">
        <v>2154</v>
      </c>
      <c r="H4337" t="s">
        <v>54</v>
      </c>
      <c r="I4337" t="s">
        <v>2160</v>
      </c>
      <c r="J4337" t="s">
        <v>1736</v>
      </c>
      <c r="K4337" t="s">
        <v>2153</v>
      </c>
      <c r="L4337" t="s">
        <v>6828</v>
      </c>
      <c r="M4337" t="s">
        <v>3133</v>
      </c>
      <c r="N4337" t="s">
        <v>10</v>
      </c>
      <c r="O4337" t="s">
        <v>54</v>
      </c>
      <c r="P4337" t="s">
        <v>946</v>
      </c>
      <c r="Q4337" t="s">
        <v>2663</v>
      </c>
      <c r="R4337" t="s">
        <v>2152</v>
      </c>
    </row>
    <row r="4338" spans="1:18" x14ac:dyDescent="0.25">
      <c r="A4338" s="28" t="str">
        <f t="shared" si="67"/>
        <v>00384088Carr Elementary School400 W State Line StFultonKY42041</v>
      </c>
      <c r="B4338" s="29" t="s">
        <v>8225</v>
      </c>
      <c r="C4338" t="s">
        <v>3215</v>
      </c>
      <c r="D4338" t="s">
        <v>7794</v>
      </c>
      <c r="E4338" t="s">
        <v>1736</v>
      </c>
      <c r="F4338" t="s">
        <v>1006</v>
      </c>
      <c r="G4338" t="s">
        <v>1007</v>
      </c>
      <c r="H4338" t="s">
        <v>54</v>
      </c>
      <c r="I4338" t="s">
        <v>1008</v>
      </c>
      <c r="J4338" t="s">
        <v>1736</v>
      </c>
      <c r="K4338" t="s">
        <v>1005</v>
      </c>
      <c r="L4338" t="s">
        <v>6828</v>
      </c>
      <c r="M4338" t="s">
        <v>3133</v>
      </c>
      <c r="N4338" t="s">
        <v>10</v>
      </c>
      <c r="O4338" t="s">
        <v>54</v>
      </c>
      <c r="P4338" t="s">
        <v>946</v>
      </c>
      <c r="Q4338" t="s">
        <v>2663</v>
      </c>
      <c r="R4338" t="s">
        <v>1004</v>
      </c>
    </row>
    <row r="4339" spans="1:18" x14ac:dyDescent="0.25">
      <c r="A4339" s="28" t="str">
        <f t="shared" si="67"/>
        <v>00396134Southern ES1200 Fairfax WayGeorgetownKY40324</v>
      </c>
      <c r="B4339" s="29" t="s">
        <v>8225</v>
      </c>
      <c r="C4339" t="s">
        <v>3215</v>
      </c>
      <c r="D4339" t="s">
        <v>7795</v>
      </c>
      <c r="E4339" t="s">
        <v>1736</v>
      </c>
      <c r="F4339" t="s">
        <v>2621</v>
      </c>
      <c r="G4339" t="s">
        <v>2610</v>
      </c>
      <c r="H4339" t="s">
        <v>54</v>
      </c>
      <c r="I4339" t="s">
        <v>2611</v>
      </c>
      <c r="J4339" t="s">
        <v>1736</v>
      </c>
      <c r="K4339" t="s">
        <v>5100</v>
      </c>
      <c r="L4339" t="s">
        <v>6828</v>
      </c>
      <c r="M4339" t="s">
        <v>3133</v>
      </c>
      <c r="N4339" t="s">
        <v>10</v>
      </c>
      <c r="O4339" t="s">
        <v>54</v>
      </c>
      <c r="P4339" t="s">
        <v>946</v>
      </c>
      <c r="Q4339" t="s">
        <v>2663</v>
      </c>
      <c r="R4339" t="s">
        <v>2620</v>
      </c>
    </row>
    <row r="4340" spans="1:18" x14ac:dyDescent="0.25">
      <c r="A4340" s="28" t="str">
        <f t="shared" si="67"/>
        <v>00381244Carter Co School District228 S Carol Malone BlvdGraysonKY41143</v>
      </c>
      <c r="B4340" s="29" t="s">
        <v>8225</v>
      </c>
      <c r="C4340" t="s">
        <v>3215</v>
      </c>
      <c r="D4340" t="s">
        <v>7796</v>
      </c>
      <c r="E4340" t="s">
        <v>1736</v>
      </c>
      <c r="F4340" t="s">
        <v>3086</v>
      </c>
      <c r="G4340" t="s">
        <v>475</v>
      </c>
      <c r="H4340" t="s">
        <v>54</v>
      </c>
      <c r="I4340" t="s">
        <v>476</v>
      </c>
      <c r="J4340" t="s">
        <v>1736</v>
      </c>
      <c r="K4340" t="s">
        <v>471</v>
      </c>
      <c r="L4340" t="s">
        <v>6828</v>
      </c>
      <c r="M4340" t="s">
        <v>3133</v>
      </c>
      <c r="N4340" t="s">
        <v>10</v>
      </c>
      <c r="O4340" t="s">
        <v>54</v>
      </c>
      <c r="P4340" t="s">
        <v>946</v>
      </c>
      <c r="Q4340" t="s">
        <v>2663</v>
      </c>
      <c r="R4340" t="s">
        <v>470</v>
      </c>
    </row>
    <row r="4341" spans="1:18" x14ac:dyDescent="0.25">
      <c r="A4341" s="28" t="str">
        <f t="shared" si="67"/>
        <v>00384686Argillite Elementary School4157 State Route 1ArgilliteKY41144</v>
      </c>
      <c r="B4341" s="29" t="s">
        <v>8225</v>
      </c>
      <c r="C4341" t="s">
        <v>3215</v>
      </c>
      <c r="D4341" t="s">
        <v>7797</v>
      </c>
      <c r="E4341" t="s">
        <v>1736</v>
      </c>
      <c r="F4341" t="s">
        <v>1114</v>
      </c>
      <c r="G4341" t="s">
        <v>1115</v>
      </c>
      <c r="H4341" t="s">
        <v>54</v>
      </c>
      <c r="I4341" t="s">
        <v>1121</v>
      </c>
      <c r="J4341" t="s">
        <v>1736</v>
      </c>
      <c r="K4341" t="s">
        <v>1113</v>
      </c>
      <c r="L4341" t="s">
        <v>6828</v>
      </c>
      <c r="M4341" t="s">
        <v>3133</v>
      </c>
      <c r="N4341" t="s">
        <v>10</v>
      </c>
      <c r="O4341" t="s">
        <v>54</v>
      </c>
      <c r="P4341" t="s">
        <v>946</v>
      </c>
      <c r="Q4341" t="s">
        <v>2663</v>
      </c>
      <c r="R4341" t="s">
        <v>1112</v>
      </c>
    </row>
    <row r="4342" spans="1:18" x14ac:dyDescent="0.25">
      <c r="A4342" s="28" t="str">
        <f t="shared" si="67"/>
        <v>00384727Greysbranch Elementary School1487 Ohio River RdGreenupKY41144</v>
      </c>
      <c r="B4342" s="29" t="s">
        <v>8225</v>
      </c>
      <c r="C4342" t="s">
        <v>3215</v>
      </c>
      <c r="D4342" t="s">
        <v>7798</v>
      </c>
      <c r="E4342" t="s">
        <v>1736</v>
      </c>
      <c r="F4342" t="s">
        <v>1119</v>
      </c>
      <c r="G4342" t="s">
        <v>1120</v>
      </c>
      <c r="H4342" t="s">
        <v>54</v>
      </c>
      <c r="I4342" t="s">
        <v>1121</v>
      </c>
      <c r="J4342" t="s">
        <v>1736</v>
      </c>
      <c r="K4342" t="s">
        <v>1118</v>
      </c>
      <c r="L4342" t="s">
        <v>6828</v>
      </c>
      <c r="M4342" t="s">
        <v>3133</v>
      </c>
      <c r="N4342" t="s">
        <v>10</v>
      </c>
      <c r="O4342" t="s">
        <v>54</v>
      </c>
      <c r="P4342" t="s">
        <v>946</v>
      </c>
      <c r="Q4342" t="s">
        <v>2663</v>
      </c>
      <c r="R4342" t="s">
        <v>1117</v>
      </c>
    </row>
    <row r="4343" spans="1:18" x14ac:dyDescent="0.25">
      <c r="A4343" s="28" t="str">
        <f t="shared" si="67"/>
        <v>03248287Wurtland Middle School700 Center StWurtlandKY41144</v>
      </c>
      <c r="B4343" s="29" t="s">
        <v>8225</v>
      </c>
      <c r="C4343" t="s">
        <v>3215</v>
      </c>
      <c r="D4343" t="s">
        <v>7799</v>
      </c>
      <c r="E4343" t="s">
        <v>1736</v>
      </c>
      <c r="F4343" t="s">
        <v>3861</v>
      </c>
      <c r="G4343" t="s">
        <v>1130</v>
      </c>
      <c r="H4343" t="s">
        <v>54</v>
      </c>
      <c r="I4343" t="s">
        <v>1121</v>
      </c>
      <c r="J4343" t="s">
        <v>1736</v>
      </c>
      <c r="K4343" t="s">
        <v>3860</v>
      </c>
      <c r="L4343" t="s">
        <v>6828</v>
      </c>
      <c r="M4343" t="s">
        <v>3133</v>
      </c>
      <c r="N4343" t="s">
        <v>10</v>
      </c>
      <c r="O4343" t="s">
        <v>54</v>
      </c>
      <c r="P4343" t="s">
        <v>946</v>
      </c>
      <c r="Q4343" t="s">
        <v>2663</v>
      </c>
      <c r="R4343" t="s">
        <v>3862</v>
      </c>
    </row>
    <row r="4344" spans="1:18" x14ac:dyDescent="0.25">
      <c r="A4344" s="28" t="str">
        <f t="shared" si="67"/>
        <v>00384741McKell Elementary School28978 Us 23 HwySouth ShoreKY41144</v>
      </c>
      <c r="B4344" s="29" t="s">
        <v>8225</v>
      </c>
      <c r="C4344" t="s">
        <v>3215</v>
      </c>
      <c r="D4344" t="s">
        <v>7800</v>
      </c>
      <c r="E4344" t="s">
        <v>1736</v>
      </c>
      <c r="F4344" t="s">
        <v>1124</v>
      </c>
      <c r="G4344" t="s">
        <v>1125</v>
      </c>
      <c r="H4344" t="s">
        <v>54</v>
      </c>
      <c r="I4344" t="s">
        <v>1121</v>
      </c>
      <c r="J4344" t="s">
        <v>1736</v>
      </c>
      <c r="K4344" t="s">
        <v>1123</v>
      </c>
      <c r="L4344" t="s">
        <v>6828</v>
      </c>
      <c r="M4344" t="s">
        <v>3133</v>
      </c>
      <c r="N4344" t="s">
        <v>10</v>
      </c>
      <c r="O4344" t="s">
        <v>54</v>
      </c>
      <c r="P4344" t="s">
        <v>946</v>
      </c>
      <c r="Q4344" t="s">
        <v>2663</v>
      </c>
      <c r="R4344" t="s">
        <v>1122</v>
      </c>
    </row>
    <row r="4345" spans="1:18" x14ac:dyDescent="0.25">
      <c r="A4345" s="28" t="str">
        <f t="shared" si="67"/>
        <v>11713852Harlow Early Learning Center530 Perryville StHarrodsburgKY40330</v>
      </c>
      <c r="B4345" s="29" t="s">
        <v>8225</v>
      </c>
      <c r="C4345" t="s">
        <v>3215</v>
      </c>
      <c r="D4345" t="s">
        <v>7801</v>
      </c>
      <c r="E4345" t="s">
        <v>1736</v>
      </c>
      <c r="F4345" t="s">
        <v>3151</v>
      </c>
      <c r="G4345" t="s">
        <v>2166</v>
      </c>
      <c r="H4345" t="s">
        <v>54</v>
      </c>
      <c r="I4345" t="s">
        <v>2167</v>
      </c>
      <c r="J4345" t="s">
        <v>1736</v>
      </c>
      <c r="K4345" t="s">
        <v>3427</v>
      </c>
      <c r="L4345" t="s">
        <v>6828</v>
      </c>
      <c r="M4345" t="s">
        <v>3133</v>
      </c>
      <c r="N4345" t="s">
        <v>10</v>
      </c>
      <c r="O4345" t="s">
        <v>54</v>
      </c>
      <c r="P4345" t="s">
        <v>946</v>
      </c>
      <c r="Q4345" t="s">
        <v>2663</v>
      </c>
      <c r="R4345" t="s">
        <v>3428</v>
      </c>
    </row>
    <row r="4346" spans="1:18" x14ac:dyDescent="0.25">
      <c r="A4346" s="28" t="str">
        <f t="shared" si="67"/>
        <v>00390893Cordia School6050 Lotts Creek RdHazardKY41822</v>
      </c>
      <c r="B4346" s="29" t="s">
        <v>8225</v>
      </c>
      <c r="C4346" t="s">
        <v>3215</v>
      </c>
      <c r="D4346" t="s">
        <v>7802</v>
      </c>
      <c r="E4346" t="s">
        <v>1736</v>
      </c>
      <c r="F4346" t="s">
        <v>1756</v>
      </c>
      <c r="G4346" t="s">
        <v>1258</v>
      </c>
      <c r="H4346" t="s">
        <v>54</v>
      </c>
      <c r="I4346" t="s">
        <v>1764</v>
      </c>
      <c r="J4346" t="s">
        <v>1736</v>
      </c>
      <c r="K4346" t="s">
        <v>1755</v>
      </c>
      <c r="L4346" t="s">
        <v>6828</v>
      </c>
      <c r="M4346" t="s">
        <v>3133</v>
      </c>
      <c r="N4346" t="s">
        <v>10</v>
      </c>
      <c r="O4346" t="s">
        <v>54</v>
      </c>
      <c r="P4346" t="s">
        <v>946</v>
      </c>
      <c r="Q4346" t="s">
        <v>2663</v>
      </c>
      <c r="R4346" t="s">
        <v>1754</v>
      </c>
    </row>
    <row r="4347" spans="1:18" x14ac:dyDescent="0.25">
      <c r="A4347" s="28" t="str">
        <f t="shared" si="67"/>
        <v>00390922Emmalena Elementary SchoolPo Box 149TinaKY41822</v>
      </c>
      <c r="B4347" s="29" t="s">
        <v>8225</v>
      </c>
      <c r="C4347" t="s">
        <v>3215</v>
      </c>
      <c r="D4347" t="s">
        <v>7803</v>
      </c>
      <c r="E4347" t="s">
        <v>1736</v>
      </c>
      <c r="F4347" t="s">
        <v>4611</v>
      </c>
      <c r="G4347" t="s">
        <v>4612</v>
      </c>
      <c r="H4347" t="s">
        <v>54</v>
      </c>
      <c r="I4347" t="s">
        <v>1764</v>
      </c>
      <c r="J4347" t="s">
        <v>1736</v>
      </c>
      <c r="K4347" t="s">
        <v>1758</v>
      </c>
      <c r="L4347" t="s">
        <v>6828</v>
      </c>
      <c r="M4347" t="s">
        <v>3133</v>
      </c>
      <c r="N4347" t="s">
        <v>10</v>
      </c>
      <c r="O4347" t="s">
        <v>54</v>
      </c>
      <c r="P4347" t="s">
        <v>946</v>
      </c>
      <c r="Q4347" t="s">
        <v>2663</v>
      </c>
      <c r="R4347" t="s">
        <v>1757</v>
      </c>
    </row>
    <row r="4348" spans="1:18" x14ac:dyDescent="0.25">
      <c r="A4348" s="28" t="str">
        <f t="shared" ref="A4348:A4411" si="68">R4348&amp;K4348&amp;F4348&amp;G4348&amp;H4348&amp;I4348</f>
        <v>00390934Hindman Elementary School875 W Main StHindmanKY41822</v>
      </c>
      <c r="B4348" s="29" t="s">
        <v>8225</v>
      </c>
      <c r="C4348" t="s">
        <v>3215</v>
      </c>
      <c r="D4348" t="s">
        <v>7804</v>
      </c>
      <c r="E4348" t="s">
        <v>1736</v>
      </c>
      <c r="F4348" t="s">
        <v>1762</v>
      </c>
      <c r="G4348" t="s">
        <v>1763</v>
      </c>
      <c r="H4348" t="s">
        <v>54</v>
      </c>
      <c r="I4348" t="s">
        <v>1764</v>
      </c>
      <c r="J4348" t="s">
        <v>1736</v>
      </c>
      <c r="K4348" t="s">
        <v>1761</v>
      </c>
      <c r="L4348" t="s">
        <v>6828</v>
      </c>
      <c r="M4348" t="s">
        <v>3133</v>
      </c>
      <c r="N4348" t="s">
        <v>10</v>
      </c>
      <c r="O4348" t="s">
        <v>54</v>
      </c>
      <c r="P4348" t="s">
        <v>946</v>
      </c>
      <c r="Q4348" t="s">
        <v>2663</v>
      </c>
      <c r="R4348" t="s">
        <v>1760</v>
      </c>
    </row>
    <row r="4349" spans="1:18" x14ac:dyDescent="0.25">
      <c r="A4349" s="28" t="str">
        <f t="shared" si="68"/>
        <v>00390958Jones Fork Elementary SchoolPo Box 129MousieKY41822</v>
      </c>
      <c r="B4349" s="29" t="s">
        <v>8225</v>
      </c>
      <c r="C4349" t="s">
        <v>3215</v>
      </c>
      <c r="D4349" t="s">
        <v>7805</v>
      </c>
      <c r="E4349" t="s">
        <v>1736</v>
      </c>
      <c r="F4349" t="s">
        <v>4270</v>
      </c>
      <c r="G4349" t="s">
        <v>1767</v>
      </c>
      <c r="H4349" t="s">
        <v>54</v>
      </c>
      <c r="I4349" t="s">
        <v>1764</v>
      </c>
      <c r="J4349" t="s">
        <v>1736</v>
      </c>
      <c r="K4349" t="s">
        <v>1766</v>
      </c>
      <c r="L4349" t="s">
        <v>6828</v>
      </c>
      <c r="M4349" t="s">
        <v>3133</v>
      </c>
      <c r="N4349" t="s">
        <v>10</v>
      </c>
      <c r="O4349" t="s">
        <v>54</v>
      </c>
      <c r="P4349" t="s">
        <v>946</v>
      </c>
      <c r="Q4349" t="s">
        <v>2663</v>
      </c>
      <c r="R4349" t="s">
        <v>1765</v>
      </c>
    </row>
    <row r="4350" spans="1:18" x14ac:dyDescent="0.25">
      <c r="A4350" s="28" t="str">
        <f t="shared" si="68"/>
        <v>00390881Carr Creek Elementary School8596 Highway 160 SLittcarrKY41822</v>
      </c>
      <c r="B4350" s="29" t="s">
        <v>8225</v>
      </c>
      <c r="C4350" t="s">
        <v>3215</v>
      </c>
      <c r="D4350" t="s">
        <v>7806</v>
      </c>
      <c r="E4350" t="s">
        <v>1736</v>
      </c>
      <c r="F4350" t="s">
        <v>1751</v>
      </c>
      <c r="G4350" t="s">
        <v>1752</v>
      </c>
      <c r="H4350" t="s">
        <v>54</v>
      </c>
      <c r="I4350" t="s">
        <v>1764</v>
      </c>
      <c r="J4350" t="s">
        <v>1736</v>
      </c>
      <c r="K4350" t="s">
        <v>1750</v>
      </c>
      <c r="L4350" t="s">
        <v>6828</v>
      </c>
      <c r="M4350" t="s">
        <v>3133</v>
      </c>
      <c r="N4350" t="s">
        <v>10</v>
      </c>
      <c r="O4350" t="s">
        <v>54</v>
      </c>
      <c r="P4350" t="s">
        <v>946</v>
      </c>
      <c r="Q4350" t="s">
        <v>2663</v>
      </c>
      <c r="R4350" t="s">
        <v>1749</v>
      </c>
    </row>
    <row r="4351" spans="1:18" x14ac:dyDescent="0.25">
      <c r="A4351" s="28" t="str">
        <f t="shared" si="68"/>
        <v>00390843Beaver Creek Elementary School8000 Highway 7 STopmostKY41822</v>
      </c>
      <c r="B4351" s="29" t="s">
        <v>8225</v>
      </c>
      <c r="C4351" t="s">
        <v>3215</v>
      </c>
      <c r="D4351" t="s">
        <v>7807</v>
      </c>
      <c r="E4351" t="s">
        <v>1736</v>
      </c>
      <c r="F4351" t="s">
        <v>1746</v>
      </c>
      <c r="G4351" t="s">
        <v>1747</v>
      </c>
      <c r="H4351" t="s">
        <v>54</v>
      </c>
      <c r="I4351" t="s">
        <v>1764</v>
      </c>
      <c r="J4351" t="s">
        <v>1736</v>
      </c>
      <c r="K4351" t="s">
        <v>1745</v>
      </c>
      <c r="L4351" t="s">
        <v>6828</v>
      </c>
      <c r="M4351" t="s">
        <v>3133</v>
      </c>
      <c r="N4351" t="s">
        <v>10</v>
      </c>
      <c r="O4351" t="s">
        <v>54</v>
      </c>
      <c r="P4351" t="s">
        <v>946</v>
      </c>
      <c r="Q4351" t="s">
        <v>2663</v>
      </c>
      <c r="R4351" t="s">
        <v>1744</v>
      </c>
    </row>
    <row r="4352" spans="1:18" x14ac:dyDescent="0.25">
      <c r="A4352" s="28" t="str">
        <f t="shared" si="68"/>
        <v>12105595Freedom Elementary School831 North DrHopkinsvilleKY42240</v>
      </c>
      <c r="B4352" s="29" t="s">
        <v>8225</v>
      </c>
      <c r="C4352" t="s">
        <v>3215</v>
      </c>
      <c r="D4352" t="s">
        <v>7808</v>
      </c>
      <c r="E4352" t="s">
        <v>1736</v>
      </c>
      <c r="F4352" t="s">
        <v>521</v>
      </c>
      <c r="G4352" t="s">
        <v>522</v>
      </c>
      <c r="H4352" t="s">
        <v>54</v>
      </c>
      <c r="I4352" t="s">
        <v>523</v>
      </c>
      <c r="J4352" t="s">
        <v>1736</v>
      </c>
      <c r="K4352" t="s">
        <v>372</v>
      </c>
      <c r="L4352" t="s">
        <v>6828</v>
      </c>
      <c r="M4352" t="s">
        <v>3133</v>
      </c>
      <c r="N4352" t="s">
        <v>10</v>
      </c>
      <c r="O4352" t="s">
        <v>54</v>
      </c>
      <c r="P4352" t="s">
        <v>946</v>
      </c>
      <c r="Q4352" t="s">
        <v>2663</v>
      </c>
      <c r="R4352" t="s">
        <v>520</v>
      </c>
    </row>
    <row r="4353" spans="1:18" x14ac:dyDescent="0.25">
      <c r="A4353" s="28" t="str">
        <f t="shared" si="68"/>
        <v>00396055Salem ES1409 S Highway 76Russell SpgsKY42629</v>
      </c>
      <c r="B4353" s="29" t="s">
        <v>8225</v>
      </c>
      <c r="C4353" t="s">
        <v>3215</v>
      </c>
      <c r="D4353" t="s">
        <v>7809</v>
      </c>
      <c r="E4353" t="s">
        <v>1736</v>
      </c>
      <c r="F4353" t="s">
        <v>2589</v>
      </c>
      <c r="G4353" t="s">
        <v>2586</v>
      </c>
      <c r="H4353" t="s">
        <v>54</v>
      </c>
      <c r="I4353" t="s">
        <v>2583</v>
      </c>
      <c r="J4353" t="s">
        <v>1736</v>
      </c>
      <c r="K4353" t="s">
        <v>5066</v>
      </c>
      <c r="L4353" t="s">
        <v>6828</v>
      </c>
      <c r="M4353" t="s">
        <v>3133</v>
      </c>
      <c r="N4353" t="s">
        <v>10</v>
      </c>
      <c r="O4353" t="s">
        <v>54</v>
      </c>
      <c r="P4353" t="s">
        <v>946</v>
      </c>
      <c r="Q4353" t="s">
        <v>2663</v>
      </c>
      <c r="R4353" t="s">
        <v>2588</v>
      </c>
    </row>
    <row r="4354" spans="1:18" x14ac:dyDescent="0.25">
      <c r="A4354" s="28" t="str">
        <f t="shared" si="68"/>
        <v>00396043Russell Springs ES1554 N Highway 127Russell SpgsKY42629</v>
      </c>
      <c r="B4354" s="29" t="s">
        <v>8225</v>
      </c>
      <c r="C4354" t="s">
        <v>3215</v>
      </c>
      <c r="D4354" t="s">
        <v>7810</v>
      </c>
      <c r="E4354" t="s">
        <v>1736</v>
      </c>
      <c r="F4354" t="s">
        <v>2585</v>
      </c>
      <c r="G4354" t="s">
        <v>2586</v>
      </c>
      <c r="H4354" t="s">
        <v>54</v>
      </c>
      <c r="I4354" t="s">
        <v>2583</v>
      </c>
      <c r="J4354" t="s">
        <v>1736</v>
      </c>
      <c r="K4354" t="s">
        <v>5065</v>
      </c>
      <c r="L4354" t="s">
        <v>6828</v>
      </c>
      <c r="M4354" t="s">
        <v>3133</v>
      </c>
      <c r="N4354" t="s">
        <v>10</v>
      </c>
      <c r="O4354" t="s">
        <v>54</v>
      </c>
      <c r="P4354" t="s">
        <v>946</v>
      </c>
      <c r="Q4354" t="s">
        <v>2663</v>
      </c>
      <c r="R4354" t="s">
        <v>2584</v>
      </c>
    </row>
    <row r="4355" spans="1:18" x14ac:dyDescent="0.25">
      <c r="A4355" s="28" t="str">
        <f t="shared" si="68"/>
        <v>00396029Jamestown Elementary School342 S Main StJamestownKY42629</v>
      </c>
      <c r="B4355" s="29" t="s">
        <v>8225</v>
      </c>
      <c r="C4355" t="s">
        <v>3215</v>
      </c>
      <c r="D4355" t="s">
        <v>7811</v>
      </c>
      <c r="E4355" t="s">
        <v>1736</v>
      </c>
      <c r="F4355" t="s">
        <v>2581</v>
      </c>
      <c r="G4355" t="s">
        <v>2582</v>
      </c>
      <c r="H4355" t="s">
        <v>54</v>
      </c>
      <c r="I4355" t="s">
        <v>2583</v>
      </c>
      <c r="J4355" t="s">
        <v>1736</v>
      </c>
      <c r="K4355" t="s">
        <v>2580</v>
      </c>
      <c r="L4355" t="s">
        <v>6828</v>
      </c>
      <c r="M4355" t="s">
        <v>3133</v>
      </c>
      <c r="N4355" t="s">
        <v>10</v>
      </c>
      <c r="O4355" t="s">
        <v>54</v>
      </c>
      <c r="P4355" t="s">
        <v>946</v>
      </c>
      <c r="Q4355" t="s">
        <v>2663</v>
      </c>
      <c r="R4355" t="s">
        <v>2579</v>
      </c>
    </row>
    <row r="4356" spans="1:18" x14ac:dyDescent="0.25">
      <c r="A4356" s="28" t="str">
        <f t="shared" si="68"/>
        <v>00378766Robert B Turner ES1411 Fox Creek RdLawrenceburgKY40342</v>
      </c>
      <c r="B4356" s="29" t="s">
        <v>8225</v>
      </c>
      <c r="C4356" t="s">
        <v>3215</v>
      </c>
      <c r="D4356" t="s">
        <v>7812</v>
      </c>
      <c r="E4356" t="s">
        <v>1736</v>
      </c>
      <c r="F4356" t="s">
        <v>78</v>
      </c>
      <c r="G4356" t="s">
        <v>75</v>
      </c>
      <c r="H4356" t="s">
        <v>54</v>
      </c>
      <c r="I4356" t="s">
        <v>76</v>
      </c>
      <c r="J4356" t="s">
        <v>1736</v>
      </c>
      <c r="K4356" t="s">
        <v>4084</v>
      </c>
      <c r="L4356" t="s">
        <v>6828</v>
      </c>
      <c r="M4356" t="s">
        <v>3133</v>
      </c>
      <c r="N4356" t="s">
        <v>10</v>
      </c>
      <c r="O4356" t="s">
        <v>54</v>
      </c>
      <c r="P4356" t="s">
        <v>946</v>
      </c>
      <c r="Q4356" t="s">
        <v>2663</v>
      </c>
      <c r="R4356" t="s">
        <v>77</v>
      </c>
    </row>
    <row r="4357" spans="1:18" x14ac:dyDescent="0.25">
      <c r="A4357" s="28" t="str">
        <f t="shared" si="68"/>
        <v>04754784Rosa Parks ES1251 Beaumont Centre LnLexingtonKY40505</v>
      </c>
      <c r="B4357" s="29" t="s">
        <v>8225</v>
      </c>
      <c r="C4357" t="s">
        <v>3215</v>
      </c>
      <c r="D4357" t="s">
        <v>7813</v>
      </c>
      <c r="E4357" t="s">
        <v>1736</v>
      </c>
      <c r="F4357" t="s">
        <v>857</v>
      </c>
      <c r="G4357" t="s">
        <v>776</v>
      </c>
      <c r="H4357" t="s">
        <v>54</v>
      </c>
      <c r="I4357" t="s">
        <v>781</v>
      </c>
      <c r="J4357" t="s">
        <v>1736</v>
      </c>
      <c r="K4357" t="s">
        <v>4239</v>
      </c>
      <c r="L4357" t="s">
        <v>6828</v>
      </c>
      <c r="M4357" t="s">
        <v>3133</v>
      </c>
      <c r="N4357" t="s">
        <v>10</v>
      </c>
      <c r="O4357" t="s">
        <v>54</v>
      </c>
      <c r="P4357" t="s">
        <v>946</v>
      </c>
      <c r="Q4357" t="s">
        <v>2663</v>
      </c>
      <c r="R4357" t="s">
        <v>856</v>
      </c>
    </row>
    <row r="4358" spans="1:18" x14ac:dyDescent="0.25">
      <c r="A4358" s="28" t="str">
        <f t="shared" si="68"/>
        <v>00383125Maxwell Spanish Immersion Sch301 Woodland AveLexingtonKY40505</v>
      </c>
      <c r="B4358" s="29" t="s">
        <v>8225</v>
      </c>
      <c r="C4358" t="s">
        <v>3215</v>
      </c>
      <c r="D4358" t="s">
        <v>7814</v>
      </c>
      <c r="E4358" t="s">
        <v>1736</v>
      </c>
      <c r="F4358" t="s">
        <v>846</v>
      </c>
      <c r="G4358" t="s">
        <v>776</v>
      </c>
      <c r="H4358" t="s">
        <v>54</v>
      </c>
      <c r="I4358" t="s">
        <v>781</v>
      </c>
      <c r="J4358" t="s">
        <v>1736</v>
      </c>
      <c r="K4358" t="s">
        <v>845</v>
      </c>
      <c r="L4358" t="s">
        <v>6828</v>
      </c>
      <c r="M4358" t="s">
        <v>3133</v>
      </c>
      <c r="N4358" t="s">
        <v>10</v>
      </c>
      <c r="O4358" t="s">
        <v>54</v>
      </c>
      <c r="P4358" t="s">
        <v>946</v>
      </c>
      <c r="Q4358" t="s">
        <v>2663</v>
      </c>
      <c r="R4358" t="s">
        <v>844</v>
      </c>
    </row>
    <row r="4359" spans="1:18" x14ac:dyDescent="0.25">
      <c r="A4359" s="28" t="str">
        <f t="shared" si="68"/>
        <v>00383498Northern Elementary School340 Rookwood PkwyLexingtonKY40505</v>
      </c>
      <c r="B4359" s="29" t="s">
        <v>8225</v>
      </c>
      <c r="C4359" t="s">
        <v>3215</v>
      </c>
      <c r="D4359" t="s">
        <v>7815</v>
      </c>
      <c r="E4359" t="s">
        <v>1736</v>
      </c>
      <c r="F4359" t="s">
        <v>852</v>
      </c>
      <c r="G4359" t="s">
        <v>776</v>
      </c>
      <c r="H4359" t="s">
        <v>54</v>
      </c>
      <c r="I4359" t="s">
        <v>781</v>
      </c>
      <c r="J4359" t="s">
        <v>1736</v>
      </c>
      <c r="K4359" t="s">
        <v>851</v>
      </c>
      <c r="L4359" t="s">
        <v>6828</v>
      </c>
      <c r="M4359" t="s">
        <v>3133</v>
      </c>
      <c r="N4359" t="s">
        <v>10</v>
      </c>
      <c r="O4359" t="s">
        <v>54</v>
      </c>
      <c r="P4359" t="s">
        <v>946</v>
      </c>
      <c r="Q4359" t="s">
        <v>2663</v>
      </c>
      <c r="R4359" t="s">
        <v>850</v>
      </c>
    </row>
    <row r="4360" spans="1:18" x14ac:dyDescent="0.25">
      <c r="A4360" s="28" t="str">
        <f t="shared" si="68"/>
        <v>00383242Cassidy Elementary School1125 Tates Creek RdLexingtonKY40505</v>
      </c>
      <c r="B4360" s="29" t="s">
        <v>8225</v>
      </c>
      <c r="C4360" t="s">
        <v>3215</v>
      </c>
      <c r="D4360" t="s">
        <v>7816</v>
      </c>
      <c r="E4360" t="s">
        <v>1736</v>
      </c>
      <c r="F4360" t="s">
        <v>802</v>
      </c>
      <c r="G4360" t="s">
        <v>776</v>
      </c>
      <c r="H4360" t="s">
        <v>54</v>
      </c>
      <c r="I4360" t="s">
        <v>781</v>
      </c>
      <c r="J4360" t="s">
        <v>1736</v>
      </c>
      <c r="K4360" t="s">
        <v>801</v>
      </c>
      <c r="L4360" t="s">
        <v>6828</v>
      </c>
      <c r="M4360" t="s">
        <v>3133</v>
      </c>
      <c r="N4360" t="s">
        <v>10</v>
      </c>
      <c r="O4360" t="s">
        <v>54</v>
      </c>
      <c r="P4360" t="s">
        <v>946</v>
      </c>
      <c r="Q4360" t="s">
        <v>2663</v>
      </c>
      <c r="R4360" t="s">
        <v>800</v>
      </c>
    </row>
    <row r="4361" spans="1:18" x14ac:dyDescent="0.25">
      <c r="A4361" s="28" t="str">
        <f t="shared" si="68"/>
        <v>00383462Sandersville ES3025 Sandersville RdLexingtonKY40505</v>
      </c>
      <c r="B4361" s="29" t="s">
        <v>8225</v>
      </c>
      <c r="C4361" t="s">
        <v>3215</v>
      </c>
      <c r="D4361" t="s">
        <v>7817</v>
      </c>
      <c r="E4361" t="s">
        <v>1736</v>
      </c>
      <c r="F4361" t="s">
        <v>862</v>
      </c>
      <c r="G4361" t="s">
        <v>776</v>
      </c>
      <c r="H4361" t="s">
        <v>54</v>
      </c>
      <c r="I4361" t="s">
        <v>781</v>
      </c>
      <c r="J4361" t="s">
        <v>1736</v>
      </c>
      <c r="K4361" t="s">
        <v>4241</v>
      </c>
      <c r="L4361" t="s">
        <v>6828</v>
      </c>
      <c r="M4361" t="s">
        <v>3133</v>
      </c>
      <c r="N4361" t="s">
        <v>10</v>
      </c>
      <c r="O4361" t="s">
        <v>54</v>
      </c>
      <c r="P4361" t="s">
        <v>946</v>
      </c>
      <c r="Q4361" t="s">
        <v>2663</v>
      </c>
      <c r="R4361" t="s">
        <v>861</v>
      </c>
    </row>
    <row r="4362" spans="1:18" x14ac:dyDescent="0.25">
      <c r="A4362" s="28" t="str">
        <f t="shared" si="68"/>
        <v>00383292Liberty Elementary School2585 Liberty RdLexingtonKY40505</v>
      </c>
      <c r="B4362" s="29" t="s">
        <v>8225</v>
      </c>
      <c r="C4362" t="s">
        <v>3215</v>
      </c>
      <c r="D4362" t="s">
        <v>7818</v>
      </c>
      <c r="E4362" t="s">
        <v>1736</v>
      </c>
      <c r="F4362" t="s">
        <v>840</v>
      </c>
      <c r="G4362" t="s">
        <v>776</v>
      </c>
      <c r="H4362" t="s">
        <v>54</v>
      </c>
      <c r="I4362" t="s">
        <v>781</v>
      </c>
      <c r="J4362" t="s">
        <v>1736</v>
      </c>
      <c r="K4362" t="s">
        <v>6</v>
      </c>
      <c r="L4362" t="s">
        <v>6828</v>
      </c>
      <c r="M4362" t="s">
        <v>3133</v>
      </c>
      <c r="N4362" t="s">
        <v>10</v>
      </c>
      <c r="O4362" t="s">
        <v>54</v>
      </c>
      <c r="P4362" t="s">
        <v>946</v>
      </c>
      <c r="Q4362" t="s">
        <v>2663</v>
      </c>
      <c r="R4362" t="s">
        <v>839</v>
      </c>
    </row>
    <row r="4363" spans="1:18" x14ac:dyDescent="0.25">
      <c r="A4363" s="28" t="str">
        <f t="shared" si="68"/>
        <v>00383266Glendover Elementary School710 Glendover RdLexingtonKY40505</v>
      </c>
      <c r="B4363" s="29" t="s">
        <v>8225</v>
      </c>
      <c r="C4363" t="s">
        <v>3215</v>
      </c>
      <c r="D4363" t="s">
        <v>7819</v>
      </c>
      <c r="E4363" t="s">
        <v>1736</v>
      </c>
      <c r="F4363" t="s">
        <v>825</v>
      </c>
      <c r="G4363" t="s">
        <v>776</v>
      </c>
      <c r="H4363" t="s">
        <v>54</v>
      </c>
      <c r="I4363" t="s">
        <v>781</v>
      </c>
      <c r="J4363" t="s">
        <v>1736</v>
      </c>
      <c r="K4363" t="s">
        <v>824</v>
      </c>
      <c r="L4363" t="s">
        <v>6828</v>
      </c>
      <c r="M4363" t="s">
        <v>3133</v>
      </c>
      <c r="N4363" t="s">
        <v>10</v>
      </c>
      <c r="O4363" t="s">
        <v>54</v>
      </c>
      <c r="P4363" t="s">
        <v>946</v>
      </c>
      <c r="Q4363" t="s">
        <v>2663</v>
      </c>
      <c r="R4363" t="s">
        <v>823</v>
      </c>
    </row>
    <row r="4364" spans="1:18" x14ac:dyDescent="0.25">
      <c r="A4364" s="28" t="str">
        <f t="shared" si="68"/>
        <v>00383424Deep Springs Elementary School1919 Brynell DrLexingtonKY40505</v>
      </c>
      <c r="B4364" s="29" t="s">
        <v>8225</v>
      </c>
      <c r="C4364" t="s">
        <v>3215</v>
      </c>
      <c r="D4364" t="s">
        <v>7820</v>
      </c>
      <c r="E4364" t="s">
        <v>1736</v>
      </c>
      <c r="F4364" t="s">
        <v>813</v>
      </c>
      <c r="G4364" t="s">
        <v>776</v>
      </c>
      <c r="H4364" t="s">
        <v>54</v>
      </c>
      <c r="I4364" t="s">
        <v>781</v>
      </c>
      <c r="J4364" t="s">
        <v>1736</v>
      </c>
      <c r="K4364" t="s">
        <v>812</v>
      </c>
      <c r="L4364" t="s">
        <v>6828</v>
      </c>
      <c r="M4364" t="s">
        <v>3133</v>
      </c>
      <c r="N4364" t="s">
        <v>10</v>
      </c>
      <c r="O4364" t="s">
        <v>54</v>
      </c>
      <c r="P4364" t="s">
        <v>946</v>
      </c>
      <c r="Q4364" t="s">
        <v>2663</v>
      </c>
      <c r="R4364" t="s">
        <v>811</v>
      </c>
    </row>
    <row r="4365" spans="1:18" x14ac:dyDescent="0.25">
      <c r="A4365" s="28" t="str">
        <f t="shared" si="68"/>
        <v>00383216Athens-Chilesburg Elem School930 Jouett Creek DrLexingtonKY40505</v>
      </c>
      <c r="B4365" s="29" t="s">
        <v>8225</v>
      </c>
      <c r="C4365" t="s">
        <v>3215</v>
      </c>
      <c r="D4365" t="s">
        <v>7821</v>
      </c>
      <c r="E4365" t="s">
        <v>1736</v>
      </c>
      <c r="F4365" t="s">
        <v>788</v>
      </c>
      <c r="G4365" t="s">
        <v>776</v>
      </c>
      <c r="H4365" t="s">
        <v>54</v>
      </c>
      <c r="I4365" t="s">
        <v>781</v>
      </c>
      <c r="J4365" t="s">
        <v>1736</v>
      </c>
      <c r="K4365" t="s">
        <v>787</v>
      </c>
      <c r="L4365" t="s">
        <v>6828</v>
      </c>
      <c r="M4365" t="s">
        <v>3133</v>
      </c>
      <c r="N4365" t="s">
        <v>10</v>
      </c>
      <c r="O4365" t="s">
        <v>54</v>
      </c>
      <c r="P4365" t="s">
        <v>946</v>
      </c>
      <c r="Q4365" t="s">
        <v>2663</v>
      </c>
      <c r="R4365" t="s">
        <v>786</v>
      </c>
    </row>
    <row r="4366" spans="1:18" x14ac:dyDescent="0.25">
      <c r="A4366" s="28" t="str">
        <f t="shared" si="68"/>
        <v>00383486Meadowthorpe Elementary School1710 N Forbes RdLexingtonKY40505</v>
      </c>
      <c r="B4366" s="29" t="s">
        <v>8225</v>
      </c>
      <c r="C4366" t="s">
        <v>3215</v>
      </c>
      <c r="D4366" t="s">
        <v>7822</v>
      </c>
      <c r="E4366" t="s">
        <v>1736</v>
      </c>
      <c r="F4366" t="s">
        <v>849</v>
      </c>
      <c r="G4366" t="s">
        <v>776</v>
      </c>
      <c r="H4366" t="s">
        <v>54</v>
      </c>
      <c r="I4366" t="s">
        <v>781</v>
      </c>
      <c r="J4366" t="s">
        <v>1736</v>
      </c>
      <c r="K4366" t="s">
        <v>848</v>
      </c>
      <c r="L4366" t="s">
        <v>6828</v>
      </c>
      <c r="M4366" t="s">
        <v>3133</v>
      </c>
      <c r="N4366" t="s">
        <v>10</v>
      </c>
      <c r="O4366" t="s">
        <v>54</v>
      </c>
      <c r="P4366" t="s">
        <v>946</v>
      </c>
      <c r="Q4366" t="s">
        <v>2663</v>
      </c>
      <c r="R4366" t="s">
        <v>847</v>
      </c>
    </row>
    <row r="4367" spans="1:18" x14ac:dyDescent="0.25">
      <c r="A4367" s="28" t="str">
        <f t="shared" si="68"/>
        <v>04756598Veterans Park Elem School4351 Clearwater WayLexingtonKY40505</v>
      </c>
      <c r="B4367" s="29" t="s">
        <v>8225</v>
      </c>
      <c r="C4367" t="s">
        <v>3215</v>
      </c>
      <c r="D4367" t="s">
        <v>7823</v>
      </c>
      <c r="E4367" t="s">
        <v>1736</v>
      </c>
      <c r="F4367" t="s">
        <v>878</v>
      </c>
      <c r="G4367" t="s">
        <v>776</v>
      </c>
      <c r="H4367" t="s">
        <v>54</v>
      </c>
      <c r="I4367" t="s">
        <v>781</v>
      </c>
      <c r="J4367" t="s">
        <v>1736</v>
      </c>
      <c r="K4367" t="s">
        <v>877</v>
      </c>
      <c r="L4367" t="s">
        <v>6828</v>
      </c>
      <c r="M4367" t="s">
        <v>3133</v>
      </c>
      <c r="N4367" t="s">
        <v>10</v>
      </c>
      <c r="O4367" t="s">
        <v>54</v>
      </c>
      <c r="P4367" t="s">
        <v>946</v>
      </c>
      <c r="Q4367" t="s">
        <v>2663</v>
      </c>
      <c r="R4367" t="s">
        <v>876</v>
      </c>
    </row>
    <row r="4368" spans="1:18" x14ac:dyDescent="0.25">
      <c r="A4368" s="28" t="str">
        <f t="shared" si="68"/>
        <v>00383072Cardinal Valley Elem School218 Mandalay RdLexingtonKY40505</v>
      </c>
      <c r="B4368" s="29" t="s">
        <v>8225</v>
      </c>
      <c r="C4368" t="s">
        <v>3215</v>
      </c>
      <c r="D4368" t="s">
        <v>7824</v>
      </c>
      <c r="E4368" t="s">
        <v>1736</v>
      </c>
      <c r="F4368" t="s">
        <v>798</v>
      </c>
      <c r="G4368" t="s">
        <v>776</v>
      </c>
      <c r="H4368" t="s">
        <v>54</v>
      </c>
      <c r="I4368" t="s">
        <v>781</v>
      </c>
      <c r="J4368" t="s">
        <v>1736</v>
      </c>
      <c r="K4368" t="s">
        <v>797</v>
      </c>
      <c r="L4368" t="s">
        <v>6828</v>
      </c>
      <c r="M4368" t="s">
        <v>3133</v>
      </c>
      <c r="N4368" t="s">
        <v>10</v>
      </c>
      <c r="O4368" t="s">
        <v>54</v>
      </c>
      <c r="P4368" t="s">
        <v>946</v>
      </c>
      <c r="Q4368" t="s">
        <v>2663</v>
      </c>
      <c r="R4368" t="s">
        <v>796</v>
      </c>
    </row>
    <row r="4369" spans="1:18" x14ac:dyDescent="0.25">
      <c r="A4369" s="28" t="str">
        <f t="shared" si="68"/>
        <v>00391366Colony Elementary School3656 Somerset RdLondonKY40741</v>
      </c>
      <c r="B4369" s="29" t="s">
        <v>8225</v>
      </c>
      <c r="C4369" t="s">
        <v>3215</v>
      </c>
      <c r="D4369" t="s">
        <v>7825</v>
      </c>
      <c r="E4369" t="s">
        <v>1736</v>
      </c>
      <c r="F4369" t="s">
        <v>1817</v>
      </c>
      <c r="G4369" t="s">
        <v>1806</v>
      </c>
      <c r="H4369" t="s">
        <v>54</v>
      </c>
      <c r="I4369" t="s">
        <v>1807</v>
      </c>
      <c r="J4369" t="s">
        <v>1736</v>
      </c>
      <c r="K4369" t="s">
        <v>1816</v>
      </c>
      <c r="L4369" t="s">
        <v>6828</v>
      </c>
      <c r="M4369" t="s">
        <v>3133</v>
      </c>
      <c r="N4369" t="s">
        <v>10</v>
      </c>
      <c r="O4369" t="s">
        <v>54</v>
      </c>
      <c r="P4369" t="s">
        <v>946</v>
      </c>
      <c r="Q4369" t="s">
        <v>2663</v>
      </c>
      <c r="R4369" t="s">
        <v>1815</v>
      </c>
    </row>
    <row r="4370" spans="1:18" x14ac:dyDescent="0.25">
      <c r="A4370" s="28" t="str">
        <f t="shared" si="68"/>
        <v>00391536Fallsburg Elementary School6869 N Highway 3LouisaKY41230</v>
      </c>
      <c r="B4370" s="29" t="s">
        <v>8225</v>
      </c>
      <c r="C4370" t="s">
        <v>3215</v>
      </c>
      <c r="D4370" t="s">
        <v>7826</v>
      </c>
      <c r="E4370" t="s">
        <v>1736</v>
      </c>
      <c r="F4370" t="s">
        <v>1849</v>
      </c>
      <c r="G4370" t="s">
        <v>1850</v>
      </c>
      <c r="H4370" t="s">
        <v>54</v>
      </c>
      <c r="I4370" t="s">
        <v>1851</v>
      </c>
      <c r="J4370" t="s">
        <v>1736</v>
      </c>
      <c r="K4370" t="s">
        <v>1848</v>
      </c>
      <c r="L4370" t="s">
        <v>6828</v>
      </c>
      <c r="M4370" t="s">
        <v>3133</v>
      </c>
      <c r="N4370" t="s">
        <v>10</v>
      </c>
      <c r="O4370" t="s">
        <v>54</v>
      </c>
      <c r="P4370" t="s">
        <v>946</v>
      </c>
      <c r="Q4370" t="s">
        <v>2663</v>
      </c>
      <c r="R4370" t="s">
        <v>1847</v>
      </c>
    </row>
    <row r="4371" spans="1:18" x14ac:dyDescent="0.25">
      <c r="A4371" s="28" t="str">
        <f t="shared" si="68"/>
        <v>11220594Western Day Treatment Program1900 S 7th StLouisvilleKY40210</v>
      </c>
      <c r="B4371" s="29" t="s">
        <v>8225</v>
      </c>
      <c r="C4371" t="s">
        <v>3215</v>
      </c>
      <c r="D4371" t="s">
        <v>7827</v>
      </c>
      <c r="E4371" t="s">
        <v>1736</v>
      </c>
      <c r="F4371" t="s">
        <v>1566</v>
      </c>
      <c r="G4371" t="s">
        <v>382</v>
      </c>
      <c r="H4371" t="s">
        <v>54</v>
      </c>
      <c r="I4371" t="s">
        <v>1643</v>
      </c>
      <c r="J4371" t="s">
        <v>1736</v>
      </c>
      <c r="K4371" t="s">
        <v>1640</v>
      </c>
      <c r="L4371" t="s">
        <v>6828</v>
      </c>
      <c r="M4371" t="s">
        <v>3133</v>
      </c>
      <c r="N4371" t="s">
        <v>10</v>
      </c>
      <c r="O4371" t="s">
        <v>54</v>
      </c>
      <c r="P4371" t="s">
        <v>946</v>
      </c>
      <c r="Q4371" t="s">
        <v>2663</v>
      </c>
      <c r="R4371" t="s">
        <v>1639</v>
      </c>
    </row>
    <row r="4372" spans="1:18" x14ac:dyDescent="0.25">
      <c r="A4372" s="28" t="str">
        <f t="shared" si="68"/>
        <v>00387585Atkinson Academy2811 Duncan StLouisvilleKY40212</v>
      </c>
      <c r="B4372" s="29" t="s">
        <v>8225</v>
      </c>
      <c r="C4372" t="s">
        <v>3215</v>
      </c>
      <c r="D4372" t="s">
        <v>7828</v>
      </c>
      <c r="E4372" t="s">
        <v>1736</v>
      </c>
      <c r="F4372" t="s">
        <v>1370</v>
      </c>
      <c r="G4372" t="s">
        <v>382</v>
      </c>
      <c r="H4372" t="s">
        <v>54</v>
      </c>
      <c r="I4372" t="s">
        <v>1371</v>
      </c>
      <c r="J4372" t="s">
        <v>1736</v>
      </c>
      <c r="K4372" t="s">
        <v>1369</v>
      </c>
      <c r="L4372" t="s">
        <v>6828</v>
      </c>
      <c r="M4372" t="s">
        <v>3133</v>
      </c>
      <c r="N4372" t="s">
        <v>10</v>
      </c>
      <c r="O4372" t="s">
        <v>54</v>
      </c>
      <c r="P4372" t="s">
        <v>946</v>
      </c>
      <c r="Q4372" t="s">
        <v>2663</v>
      </c>
      <c r="R4372" t="s">
        <v>1368</v>
      </c>
    </row>
    <row r="4373" spans="1:18" x14ac:dyDescent="0.25">
      <c r="A4373" s="28" t="str">
        <f t="shared" si="68"/>
        <v>04452182Alex R Kennedy ES4515 Taylorsville RdLouisvilleKY40220</v>
      </c>
      <c r="B4373" s="29" t="s">
        <v>8225</v>
      </c>
      <c r="C4373" t="s">
        <v>3215</v>
      </c>
      <c r="D4373" t="s">
        <v>7829</v>
      </c>
      <c r="E4373" t="s">
        <v>1736</v>
      </c>
      <c r="F4373" t="s">
        <v>1366</v>
      </c>
      <c r="G4373" t="s">
        <v>382</v>
      </c>
      <c r="H4373" t="s">
        <v>54</v>
      </c>
      <c r="I4373" t="s">
        <v>1367</v>
      </c>
      <c r="J4373" t="s">
        <v>1736</v>
      </c>
      <c r="K4373" t="s">
        <v>4418</v>
      </c>
      <c r="L4373" t="s">
        <v>6828</v>
      </c>
      <c r="M4373" t="s">
        <v>3133</v>
      </c>
      <c r="N4373" t="s">
        <v>10</v>
      </c>
      <c r="O4373" t="s">
        <v>54</v>
      </c>
      <c r="P4373" t="s">
        <v>946</v>
      </c>
      <c r="Q4373" t="s">
        <v>2663</v>
      </c>
      <c r="R4373" t="s">
        <v>1365</v>
      </c>
    </row>
    <row r="4374" spans="1:18" x14ac:dyDescent="0.25">
      <c r="A4374" s="28" t="str">
        <f t="shared" si="68"/>
        <v>00395776Robertson Co School1760 Sardis RdMount OlivetKY41064</v>
      </c>
      <c r="B4374" s="29" t="s">
        <v>8225</v>
      </c>
      <c r="C4374" t="s">
        <v>3215</v>
      </c>
      <c r="D4374" t="s">
        <v>7830</v>
      </c>
      <c r="E4374" t="s">
        <v>1736</v>
      </c>
      <c r="F4374" t="s">
        <v>2544</v>
      </c>
      <c r="G4374" t="s">
        <v>2545</v>
      </c>
      <c r="H4374" t="s">
        <v>54</v>
      </c>
      <c r="I4374" t="s">
        <v>2546</v>
      </c>
      <c r="J4374" t="s">
        <v>1736</v>
      </c>
      <c r="K4374" t="s">
        <v>2543</v>
      </c>
      <c r="L4374" t="s">
        <v>6828</v>
      </c>
      <c r="M4374" t="s">
        <v>3133</v>
      </c>
      <c r="N4374" t="s">
        <v>10</v>
      </c>
      <c r="O4374" t="s">
        <v>54</v>
      </c>
      <c r="P4374" t="s">
        <v>946</v>
      </c>
      <c r="Q4374" t="s">
        <v>2663</v>
      </c>
      <c r="R4374" t="s">
        <v>2542</v>
      </c>
    </row>
    <row r="4375" spans="1:18" x14ac:dyDescent="0.25">
      <c r="A4375" s="28" t="str">
        <f t="shared" si="68"/>
        <v>00385616Bonnieville Elementary School7874 N Dixie HwyBonnievilleKY42765</v>
      </c>
      <c r="B4375" s="29" t="s">
        <v>8225</v>
      </c>
      <c r="C4375" t="s">
        <v>3215</v>
      </c>
      <c r="D4375" t="s">
        <v>7831</v>
      </c>
      <c r="E4375" t="s">
        <v>1736</v>
      </c>
      <c r="F4375" t="s">
        <v>1231</v>
      </c>
      <c r="G4375" t="s">
        <v>1232</v>
      </c>
      <c r="H4375" t="s">
        <v>54</v>
      </c>
      <c r="I4375" t="s">
        <v>1253</v>
      </c>
      <c r="J4375" t="s">
        <v>1736</v>
      </c>
      <c r="K4375" t="s">
        <v>1230</v>
      </c>
      <c r="L4375" t="s">
        <v>6828</v>
      </c>
      <c r="M4375" t="s">
        <v>3133</v>
      </c>
      <c r="N4375" t="s">
        <v>10</v>
      </c>
      <c r="O4375" t="s">
        <v>54</v>
      </c>
      <c r="P4375" t="s">
        <v>946</v>
      </c>
      <c r="Q4375" t="s">
        <v>2663</v>
      </c>
      <c r="R4375" t="s">
        <v>1229</v>
      </c>
    </row>
    <row r="4376" spans="1:18" x14ac:dyDescent="0.25">
      <c r="A4376" s="28" t="str">
        <f t="shared" si="68"/>
        <v>00385628Cub Run Elementary School170 E Gap Hill RdCub RunKY42765</v>
      </c>
      <c r="B4376" s="29" t="s">
        <v>8225</v>
      </c>
      <c r="C4376" t="s">
        <v>3215</v>
      </c>
      <c r="D4376" t="s">
        <v>7832</v>
      </c>
      <c r="E4376" t="s">
        <v>1736</v>
      </c>
      <c r="F4376" t="s">
        <v>1236</v>
      </c>
      <c r="G4376" t="s">
        <v>1237</v>
      </c>
      <c r="H4376" t="s">
        <v>54</v>
      </c>
      <c r="I4376" t="s">
        <v>1253</v>
      </c>
      <c r="J4376" t="s">
        <v>1736</v>
      </c>
      <c r="K4376" t="s">
        <v>1235</v>
      </c>
      <c r="L4376" t="s">
        <v>6828</v>
      </c>
      <c r="M4376" t="s">
        <v>3133</v>
      </c>
      <c r="N4376" t="s">
        <v>10</v>
      </c>
      <c r="O4376" t="s">
        <v>54</v>
      </c>
      <c r="P4376" t="s">
        <v>946</v>
      </c>
      <c r="Q4376" t="s">
        <v>2663</v>
      </c>
      <c r="R4376" t="s">
        <v>1234</v>
      </c>
    </row>
    <row r="4377" spans="1:18" x14ac:dyDescent="0.25">
      <c r="A4377" s="28" t="str">
        <f t="shared" si="68"/>
        <v>00385642Legrande Elementary School70 Legrande School RdHorse CaveKY42765</v>
      </c>
      <c r="B4377" s="29" t="s">
        <v>8225</v>
      </c>
      <c r="C4377" t="s">
        <v>3215</v>
      </c>
      <c r="D4377" t="s">
        <v>7833</v>
      </c>
      <c r="E4377" t="s">
        <v>1736</v>
      </c>
      <c r="F4377" t="s">
        <v>1241</v>
      </c>
      <c r="G4377" t="s">
        <v>1242</v>
      </c>
      <c r="H4377" t="s">
        <v>54</v>
      </c>
      <c r="I4377" t="s">
        <v>1253</v>
      </c>
      <c r="J4377" t="s">
        <v>1736</v>
      </c>
      <c r="K4377" t="s">
        <v>1240</v>
      </c>
      <c r="L4377" t="s">
        <v>6828</v>
      </c>
      <c r="M4377" t="s">
        <v>3133</v>
      </c>
      <c r="N4377" t="s">
        <v>10</v>
      </c>
      <c r="O4377" t="s">
        <v>54</v>
      </c>
      <c r="P4377" t="s">
        <v>946</v>
      </c>
      <c r="Q4377" t="s">
        <v>2663</v>
      </c>
      <c r="R4377" t="s">
        <v>1239</v>
      </c>
    </row>
    <row r="4378" spans="1:18" x14ac:dyDescent="0.25">
      <c r="A4378" s="28" t="str">
        <f t="shared" si="68"/>
        <v>00385654Memorial Elementary School1400 N Jackson HwyHardyvilleKY42765</v>
      </c>
      <c r="B4378" s="29" t="s">
        <v>8225</v>
      </c>
      <c r="C4378" t="s">
        <v>3215</v>
      </c>
      <c r="D4378" t="s">
        <v>7834</v>
      </c>
      <c r="E4378" t="s">
        <v>1736</v>
      </c>
      <c r="F4378" t="s">
        <v>1246</v>
      </c>
      <c r="G4378" t="s">
        <v>1247</v>
      </c>
      <c r="H4378" t="s">
        <v>54</v>
      </c>
      <c r="I4378" t="s">
        <v>1253</v>
      </c>
      <c r="J4378" t="s">
        <v>1736</v>
      </c>
      <c r="K4378" t="s">
        <v>1245</v>
      </c>
      <c r="L4378" t="s">
        <v>6828</v>
      </c>
      <c r="M4378" t="s">
        <v>3133</v>
      </c>
      <c r="N4378" t="s">
        <v>10</v>
      </c>
      <c r="O4378" t="s">
        <v>54</v>
      </c>
      <c r="P4378" t="s">
        <v>946</v>
      </c>
      <c r="Q4378" t="s">
        <v>2663</v>
      </c>
      <c r="R4378" t="s">
        <v>1244</v>
      </c>
    </row>
    <row r="4379" spans="1:18" x14ac:dyDescent="0.25">
      <c r="A4379" s="28" t="str">
        <f t="shared" si="68"/>
        <v>00385666Munfordville Elementary School505 W Union StMunfordvilleKY42765</v>
      </c>
      <c r="B4379" s="29" t="s">
        <v>8225</v>
      </c>
      <c r="C4379" t="s">
        <v>3215</v>
      </c>
      <c r="D4379" t="s">
        <v>7835</v>
      </c>
      <c r="E4379" t="s">
        <v>1736</v>
      </c>
      <c r="F4379" t="s">
        <v>1251</v>
      </c>
      <c r="G4379" t="s">
        <v>1252</v>
      </c>
      <c r="H4379" t="s">
        <v>54</v>
      </c>
      <c r="I4379" t="s">
        <v>1253</v>
      </c>
      <c r="J4379" t="s">
        <v>1736</v>
      </c>
      <c r="K4379" t="s">
        <v>1250</v>
      </c>
      <c r="L4379" t="s">
        <v>6828</v>
      </c>
      <c r="M4379" t="s">
        <v>3133</v>
      </c>
      <c r="N4379" t="s">
        <v>10</v>
      </c>
      <c r="O4379" t="s">
        <v>54</v>
      </c>
      <c r="P4379" t="s">
        <v>946</v>
      </c>
      <c r="Q4379" t="s">
        <v>2663</v>
      </c>
      <c r="R4379" t="s">
        <v>1249</v>
      </c>
    </row>
    <row r="4380" spans="1:18" x14ac:dyDescent="0.25">
      <c r="A4380" s="28" t="str">
        <f t="shared" si="68"/>
        <v>00385915Henry Co Public School Dist326 S Main StNew CastleKY40050</v>
      </c>
      <c r="B4380" s="29" t="s">
        <v>8225</v>
      </c>
      <c r="C4380" t="s">
        <v>3215</v>
      </c>
      <c r="D4380" t="s">
        <v>7836</v>
      </c>
      <c r="E4380" t="s">
        <v>1736</v>
      </c>
      <c r="F4380" t="s">
        <v>3123</v>
      </c>
      <c r="G4380" t="s">
        <v>16</v>
      </c>
      <c r="H4380" t="s">
        <v>54</v>
      </c>
      <c r="I4380" t="s">
        <v>1304</v>
      </c>
      <c r="J4380" t="s">
        <v>1736</v>
      </c>
      <c r="K4380" t="s">
        <v>1292</v>
      </c>
      <c r="L4380" t="s">
        <v>6828</v>
      </c>
      <c r="M4380" t="s">
        <v>3133</v>
      </c>
      <c r="N4380" t="s">
        <v>10</v>
      </c>
      <c r="O4380" t="s">
        <v>54</v>
      </c>
      <c r="P4380" t="s">
        <v>946</v>
      </c>
      <c r="Q4380" t="s">
        <v>2663</v>
      </c>
      <c r="R4380" t="s">
        <v>1291</v>
      </c>
    </row>
    <row r="4381" spans="1:18" x14ac:dyDescent="0.25">
      <c r="A4381" s="28" t="str">
        <f t="shared" si="68"/>
        <v>00385927Campbellsburg Elem School270 Cardinal DrCampbellsburgKY40050</v>
      </c>
      <c r="B4381" s="29" t="s">
        <v>8225</v>
      </c>
      <c r="C4381" t="s">
        <v>3215</v>
      </c>
      <c r="D4381" t="s">
        <v>7837</v>
      </c>
      <c r="E4381" t="s">
        <v>1736</v>
      </c>
      <c r="F4381" t="s">
        <v>1295</v>
      </c>
      <c r="G4381" t="s">
        <v>17</v>
      </c>
      <c r="H4381" t="s">
        <v>54</v>
      </c>
      <c r="I4381" t="s">
        <v>1304</v>
      </c>
      <c r="J4381" t="s">
        <v>1736</v>
      </c>
      <c r="K4381" t="s">
        <v>1294</v>
      </c>
      <c r="L4381" t="s">
        <v>6828</v>
      </c>
      <c r="M4381" t="s">
        <v>3133</v>
      </c>
      <c r="N4381" t="s">
        <v>10</v>
      </c>
      <c r="O4381" t="s">
        <v>54</v>
      </c>
      <c r="P4381" t="s">
        <v>946</v>
      </c>
      <c r="Q4381" t="s">
        <v>2663</v>
      </c>
      <c r="R4381" t="s">
        <v>1293</v>
      </c>
    </row>
    <row r="4382" spans="1:18" x14ac:dyDescent="0.25">
      <c r="A4382" s="28" t="str">
        <f t="shared" si="68"/>
        <v>00382432Sutton ES2060 Lewis LnOwensboroKY42301</v>
      </c>
      <c r="B4382" s="29" t="s">
        <v>8225</v>
      </c>
      <c r="C4382" t="s">
        <v>3215</v>
      </c>
      <c r="D4382" t="s">
        <v>7838</v>
      </c>
      <c r="E4382" t="s">
        <v>1736</v>
      </c>
      <c r="F4382" t="s">
        <v>2369</v>
      </c>
      <c r="G4382" t="s">
        <v>658</v>
      </c>
      <c r="H4382" t="s">
        <v>54</v>
      </c>
      <c r="I4382" t="s">
        <v>659</v>
      </c>
      <c r="J4382" t="s">
        <v>1736</v>
      </c>
      <c r="K4382" t="s">
        <v>4933</v>
      </c>
      <c r="L4382" t="s">
        <v>6828</v>
      </c>
      <c r="M4382" t="s">
        <v>3133</v>
      </c>
      <c r="N4382" t="s">
        <v>10</v>
      </c>
      <c r="O4382" t="s">
        <v>54</v>
      </c>
      <c r="P4382" t="s">
        <v>946</v>
      </c>
      <c r="Q4382" t="s">
        <v>2663</v>
      </c>
      <c r="R4382" t="s">
        <v>2368</v>
      </c>
    </row>
    <row r="4383" spans="1:18" x14ac:dyDescent="0.25">
      <c r="A4383" s="28" t="str">
        <f t="shared" si="68"/>
        <v>00395439Pikeville Elementary School105 Bailey BlvdPikevilleKY41501</v>
      </c>
      <c r="B4383" s="29" t="s">
        <v>8225</v>
      </c>
      <c r="C4383" t="s">
        <v>3215</v>
      </c>
      <c r="D4383" t="s">
        <v>7839</v>
      </c>
      <c r="E4383" t="s">
        <v>1736</v>
      </c>
      <c r="F4383" t="s">
        <v>2482</v>
      </c>
      <c r="G4383" t="s">
        <v>2455</v>
      </c>
      <c r="H4383" t="s">
        <v>54</v>
      </c>
      <c r="I4383" t="s">
        <v>2456</v>
      </c>
      <c r="J4383" t="s">
        <v>1736</v>
      </c>
      <c r="K4383" t="s">
        <v>2481</v>
      </c>
      <c r="L4383" t="s">
        <v>6828</v>
      </c>
      <c r="M4383" t="s">
        <v>3133</v>
      </c>
      <c r="N4383" t="s">
        <v>10</v>
      </c>
      <c r="O4383" t="s">
        <v>54</v>
      </c>
      <c r="P4383" t="s">
        <v>946</v>
      </c>
      <c r="Q4383" t="s">
        <v>2663</v>
      </c>
      <c r="R4383" t="s">
        <v>2480</v>
      </c>
    </row>
    <row r="4384" spans="1:18" x14ac:dyDescent="0.25">
      <c r="A4384" s="28" t="str">
        <f t="shared" si="68"/>
        <v>00395269Johns Creek Elementary School8302 Meta HwyPikevilleKY41501</v>
      </c>
      <c r="B4384" s="29" t="s">
        <v>8225</v>
      </c>
      <c r="C4384" t="s">
        <v>3215</v>
      </c>
      <c r="D4384" t="s">
        <v>7840</v>
      </c>
      <c r="E4384" t="s">
        <v>1736</v>
      </c>
      <c r="F4384" t="s">
        <v>2454</v>
      </c>
      <c r="G4384" t="s">
        <v>2455</v>
      </c>
      <c r="H4384" t="s">
        <v>54</v>
      </c>
      <c r="I4384" t="s">
        <v>2456</v>
      </c>
      <c r="J4384" t="s">
        <v>1736</v>
      </c>
      <c r="K4384" t="s">
        <v>2453</v>
      </c>
      <c r="L4384" t="s">
        <v>6828</v>
      </c>
      <c r="M4384" t="s">
        <v>3133</v>
      </c>
      <c r="N4384" t="s">
        <v>10</v>
      </c>
      <c r="O4384" t="s">
        <v>54</v>
      </c>
      <c r="P4384" t="s">
        <v>946</v>
      </c>
      <c r="Q4384" t="s">
        <v>2663</v>
      </c>
      <c r="R4384" t="s">
        <v>2452</v>
      </c>
    </row>
    <row r="4385" spans="1:18" x14ac:dyDescent="0.25">
      <c r="A4385" s="28" t="str">
        <f t="shared" si="68"/>
        <v>00394174Muhlenberg South Middle School200 Pritchett DrGreenvilleKY42367</v>
      </c>
      <c r="B4385" s="29" t="s">
        <v>8225</v>
      </c>
      <c r="C4385" t="s">
        <v>3215</v>
      </c>
      <c r="D4385" t="s">
        <v>7841</v>
      </c>
      <c r="E4385" t="s">
        <v>1736</v>
      </c>
      <c r="F4385" t="s">
        <v>3644</v>
      </c>
      <c r="G4385" t="s">
        <v>2240</v>
      </c>
      <c r="H4385" t="s">
        <v>54</v>
      </c>
      <c r="I4385" t="s">
        <v>3159</v>
      </c>
      <c r="J4385" t="s">
        <v>1736</v>
      </c>
      <c r="K4385" t="s">
        <v>3643</v>
      </c>
      <c r="L4385" t="s">
        <v>6828</v>
      </c>
      <c r="M4385" t="s">
        <v>3133</v>
      </c>
      <c r="N4385" t="s">
        <v>10</v>
      </c>
      <c r="O4385" t="s">
        <v>54</v>
      </c>
      <c r="P4385" t="s">
        <v>946</v>
      </c>
      <c r="Q4385" t="s">
        <v>2663</v>
      </c>
      <c r="R4385" t="s">
        <v>3645</v>
      </c>
    </row>
    <row r="4386" spans="1:18" x14ac:dyDescent="0.25">
      <c r="A4386" s="28" t="str">
        <f t="shared" si="68"/>
        <v>00394289Longest Elementary School1020 N Main StGreenvilleKY42367</v>
      </c>
      <c r="B4386" s="29" t="s">
        <v>8225</v>
      </c>
      <c r="C4386" t="s">
        <v>3215</v>
      </c>
      <c r="D4386" t="s">
        <v>7842</v>
      </c>
      <c r="E4386" t="s">
        <v>1736</v>
      </c>
      <c r="F4386" t="s">
        <v>2244</v>
      </c>
      <c r="G4386" t="s">
        <v>2240</v>
      </c>
      <c r="H4386" t="s">
        <v>54</v>
      </c>
      <c r="I4386" t="s">
        <v>3159</v>
      </c>
      <c r="J4386" t="s">
        <v>1736</v>
      </c>
      <c r="K4386" t="s">
        <v>2243</v>
      </c>
      <c r="L4386" t="s">
        <v>6828</v>
      </c>
      <c r="M4386" t="s">
        <v>3133</v>
      </c>
      <c r="N4386" t="s">
        <v>10</v>
      </c>
      <c r="O4386" t="s">
        <v>54</v>
      </c>
      <c r="P4386" t="s">
        <v>946</v>
      </c>
      <c r="Q4386" t="s">
        <v>2663</v>
      </c>
      <c r="R4386" t="s">
        <v>2242</v>
      </c>
    </row>
    <row r="4387" spans="1:18" x14ac:dyDescent="0.25">
      <c r="A4387" s="28" t="str">
        <f t="shared" si="68"/>
        <v>00394162Greenville Elementary School201 E Main Cross StGreenvilleKY42367</v>
      </c>
      <c r="B4387" s="29" t="s">
        <v>8225</v>
      </c>
      <c r="C4387" t="s">
        <v>3215</v>
      </c>
      <c r="D4387" t="s">
        <v>7843</v>
      </c>
      <c r="E4387" t="s">
        <v>1736</v>
      </c>
      <c r="F4387" t="s">
        <v>2239</v>
      </c>
      <c r="G4387" t="s">
        <v>2240</v>
      </c>
      <c r="H4387" t="s">
        <v>54</v>
      </c>
      <c r="I4387" t="s">
        <v>3159</v>
      </c>
      <c r="J4387" t="s">
        <v>1736</v>
      </c>
      <c r="K4387" t="s">
        <v>2238</v>
      </c>
      <c r="L4387" t="s">
        <v>6828</v>
      </c>
      <c r="M4387" t="s">
        <v>3133</v>
      </c>
      <c r="N4387" t="s">
        <v>10</v>
      </c>
      <c r="O4387" t="s">
        <v>54</v>
      </c>
      <c r="P4387" t="s">
        <v>946</v>
      </c>
      <c r="Q4387" t="s">
        <v>2663</v>
      </c>
      <c r="R4387" t="s">
        <v>2237</v>
      </c>
    </row>
    <row r="4388" spans="1:18" x14ac:dyDescent="0.25">
      <c r="A4388" s="28" t="str">
        <f t="shared" si="68"/>
        <v>00394136Central City Elementary School1501 N 2nd StCentral CityKY42367</v>
      </c>
      <c r="B4388" s="29" t="s">
        <v>8225</v>
      </c>
      <c r="C4388" t="s">
        <v>3215</v>
      </c>
      <c r="D4388" t="s">
        <v>7844</v>
      </c>
      <c r="E4388" t="s">
        <v>1736</v>
      </c>
      <c r="F4388" t="s">
        <v>2234</v>
      </c>
      <c r="G4388" t="s">
        <v>2235</v>
      </c>
      <c r="H4388" t="s">
        <v>54</v>
      </c>
      <c r="I4388" t="s">
        <v>3159</v>
      </c>
      <c r="J4388" t="s">
        <v>1736</v>
      </c>
      <c r="K4388" t="s">
        <v>2233</v>
      </c>
      <c r="L4388" t="s">
        <v>6828</v>
      </c>
      <c r="M4388" t="s">
        <v>3133</v>
      </c>
      <c r="N4388" t="s">
        <v>10</v>
      </c>
      <c r="O4388" t="s">
        <v>54</v>
      </c>
      <c r="P4388" t="s">
        <v>946</v>
      </c>
      <c r="Q4388" t="s">
        <v>2663</v>
      </c>
      <c r="R4388" t="s">
        <v>2232</v>
      </c>
    </row>
    <row r="4389" spans="1:18" x14ac:dyDescent="0.25">
      <c r="A4389" s="28" t="str">
        <f t="shared" si="68"/>
        <v>00394203Bremen Elementary School5000 Main StBremenKY42367</v>
      </c>
      <c r="B4389" s="29" t="s">
        <v>8225</v>
      </c>
      <c r="C4389" t="s">
        <v>3215</v>
      </c>
      <c r="D4389" t="s">
        <v>7845</v>
      </c>
      <c r="E4389" t="s">
        <v>1736</v>
      </c>
      <c r="F4389" t="s">
        <v>2229</v>
      </c>
      <c r="G4389" t="s">
        <v>2230</v>
      </c>
      <c r="H4389" t="s">
        <v>54</v>
      </c>
      <c r="I4389" t="s">
        <v>3159</v>
      </c>
      <c r="J4389" t="s">
        <v>1736</v>
      </c>
      <c r="K4389" t="s">
        <v>2228</v>
      </c>
      <c r="L4389" t="s">
        <v>6828</v>
      </c>
      <c r="M4389" t="s">
        <v>3133</v>
      </c>
      <c r="N4389" t="s">
        <v>10</v>
      </c>
      <c r="O4389" t="s">
        <v>54</v>
      </c>
      <c r="P4389" t="s">
        <v>946</v>
      </c>
      <c r="Q4389" t="s">
        <v>2663</v>
      </c>
      <c r="R4389" t="s">
        <v>2227</v>
      </c>
    </row>
    <row r="4390" spans="1:18" x14ac:dyDescent="0.25">
      <c r="A4390" s="28" t="str">
        <f t="shared" si="68"/>
        <v>00393041Madison Kindergarten Academy300 Bond StRichmondKY40475</v>
      </c>
      <c r="B4390" s="29" t="s">
        <v>8225</v>
      </c>
      <c r="C4390" t="s">
        <v>3215</v>
      </c>
      <c r="D4390" t="s">
        <v>7846</v>
      </c>
      <c r="E4390" t="s">
        <v>1736</v>
      </c>
      <c r="F4390" t="s">
        <v>2002</v>
      </c>
      <c r="G4390" t="s">
        <v>1740</v>
      </c>
      <c r="H4390" t="s">
        <v>54</v>
      </c>
      <c r="I4390" t="s">
        <v>1741</v>
      </c>
      <c r="J4390" t="s">
        <v>1736</v>
      </c>
      <c r="K4390" t="s">
        <v>2001</v>
      </c>
      <c r="L4390" t="s">
        <v>6828</v>
      </c>
      <c r="M4390" t="s">
        <v>3133</v>
      </c>
      <c r="N4390" t="s">
        <v>10</v>
      </c>
      <c r="O4390" t="s">
        <v>54</v>
      </c>
      <c r="P4390" t="s">
        <v>946</v>
      </c>
      <c r="Q4390" t="s">
        <v>2663</v>
      </c>
      <c r="R4390" t="s">
        <v>2000</v>
      </c>
    </row>
    <row r="4391" spans="1:18" x14ac:dyDescent="0.25">
      <c r="A4391" s="28" t="str">
        <f t="shared" si="68"/>
        <v>00392396R E Stevenson ES1000 N Main StRussellvilleKY42276</v>
      </c>
      <c r="B4391" s="29" t="s">
        <v>8225</v>
      </c>
      <c r="C4391" t="s">
        <v>3215</v>
      </c>
      <c r="D4391" t="s">
        <v>7847</v>
      </c>
      <c r="E4391" t="s">
        <v>1736</v>
      </c>
      <c r="F4391" t="s">
        <v>2599</v>
      </c>
      <c r="G4391" t="s">
        <v>1966</v>
      </c>
      <c r="H4391" t="s">
        <v>54</v>
      </c>
      <c r="I4391" t="s">
        <v>1967</v>
      </c>
      <c r="J4391" t="s">
        <v>1736</v>
      </c>
      <c r="K4391" t="s">
        <v>5076</v>
      </c>
      <c r="L4391" t="s">
        <v>6828</v>
      </c>
      <c r="M4391" t="s">
        <v>3133</v>
      </c>
      <c r="N4391" t="s">
        <v>10</v>
      </c>
      <c r="O4391" t="s">
        <v>54</v>
      </c>
      <c r="P4391" t="s">
        <v>946</v>
      </c>
      <c r="Q4391" t="s">
        <v>2663</v>
      </c>
      <c r="R4391" t="s">
        <v>2598</v>
      </c>
    </row>
    <row r="4392" spans="1:18" x14ac:dyDescent="0.25">
      <c r="A4392" s="28" t="str">
        <f t="shared" si="68"/>
        <v>02125644Wright Elementary School500 Rocket LnShelbyvilleKY40065</v>
      </c>
      <c r="B4392" s="29" t="s">
        <v>8225</v>
      </c>
      <c r="C4392" t="s">
        <v>3215</v>
      </c>
      <c r="D4392" t="s">
        <v>7848</v>
      </c>
      <c r="E4392" t="s">
        <v>1736</v>
      </c>
      <c r="F4392" t="s">
        <v>2651</v>
      </c>
      <c r="G4392" t="s">
        <v>2634</v>
      </c>
      <c r="H4392" t="s">
        <v>54</v>
      </c>
      <c r="I4392" t="s">
        <v>2635</v>
      </c>
      <c r="J4392" t="s">
        <v>1736</v>
      </c>
      <c r="K4392" t="s">
        <v>2650</v>
      </c>
      <c r="L4392" t="s">
        <v>6828</v>
      </c>
      <c r="M4392" t="s">
        <v>3133</v>
      </c>
      <c r="N4392" t="s">
        <v>10</v>
      </c>
      <c r="O4392" t="s">
        <v>54</v>
      </c>
      <c r="P4392" t="s">
        <v>946</v>
      </c>
      <c r="Q4392" t="s">
        <v>2663</v>
      </c>
      <c r="R4392" t="s">
        <v>2649</v>
      </c>
    </row>
    <row r="4393" spans="1:18" x14ac:dyDescent="0.25">
      <c r="A4393" s="28" t="str">
        <f t="shared" si="68"/>
        <v>00395714Hopkins Elementary School210 May StSomersetKY42501</v>
      </c>
      <c r="B4393" s="29" t="s">
        <v>8225</v>
      </c>
      <c r="C4393" t="s">
        <v>3215</v>
      </c>
      <c r="D4393" t="s">
        <v>7849</v>
      </c>
      <c r="E4393" t="s">
        <v>1736</v>
      </c>
      <c r="F4393" t="s">
        <v>2669</v>
      </c>
      <c r="G4393" t="s">
        <v>2520</v>
      </c>
      <c r="H4393" t="s">
        <v>54</v>
      </c>
      <c r="I4393" t="s">
        <v>2532</v>
      </c>
      <c r="J4393" t="s">
        <v>1736</v>
      </c>
      <c r="K4393" t="s">
        <v>2668</v>
      </c>
      <c r="L4393" t="s">
        <v>6828</v>
      </c>
      <c r="M4393" t="s">
        <v>3133</v>
      </c>
      <c r="N4393" t="s">
        <v>10</v>
      </c>
      <c r="O4393" t="s">
        <v>54</v>
      </c>
      <c r="P4393" t="s">
        <v>946</v>
      </c>
      <c r="Q4393" t="s">
        <v>2663</v>
      </c>
      <c r="R4393" t="s">
        <v>2667</v>
      </c>
    </row>
    <row r="4394" spans="1:18" x14ac:dyDescent="0.25">
      <c r="A4394" s="28" t="str">
        <f t="shared" si="68"/>
        <v>00385161Creekside ES151 Horseshoe Bend RdSonoraKY42776</v>
      </c>
      <c r="B4394" s="29" t="s">
        <v>8225</v>
      </c>
      <c r="C4394" t="s">
        <v>3215</v>
      </c>
      <c r="D4394" t="s">
        <v>7850</v>
      </c>
      <c r="E4394" t="s">
        <v>1736</v>
      </c>
      <c r="F4394" t="s">
        <v>1150</v>
      </c>
      <c r="G4394" t="s">
        <v>1151</v>
      </c>
      <c r="H4394" t="s">
        <v>54</v>
      </c>
      <c r="I4394" t="s">
        <v>1152</v>
      </c>
      <c r="J4394" t="s">
        <v>1736</v>
      </c>
      <c r="K4394" t="s">
        <v>4326</v>
      </c>
      <c r="L4394" t="s">
        <v>6828</v>
      </c>
      <c r="M4394" t="s">
        <v>3133</v>
      </c>
      <c r="N4394" t="s">
        <v>10</v>
      </c>
      <c r="O4394" t="s">
        <v>54</v>
      </c>
      <c r="P4394" t="s">
        <v>946</v>
      </c>
      <c r="Q4394" t="s">
        <v>2663</v>
      </c>
      <c r="R4394" t="s">
        <v>1149</v>
      </c>
    </row>
    <row r="4395" spans="1:18" x14ac:dyDescent="0.25">
      <c r="A4395" s="28" t="str">
        <f t="shared" si="68"/>
        <v>01170828Gamaliel Elementary School320 W Main StGamalielKY42167</v>
      </c>
      <c r="B4395" s="29" t="s">
        <v>8225</v>
      </c>
      <c r="C4395" t="s">
        <v>3215</v>
      </c>
      <c r="D4395" t="s">
        <v>7851</v>
      </c>
      <c r="E4395" t="s">
        <v>1736</v>
      </c>
      <c r="F4395" t="s">
        <v>2183</v>
      </c>
      <c r="G4395" t="s">
        <v>2184</v>
      </c>
      <c r="H4395" t="s">
        <v>54</v>
      </c>
      <c r="I4395" t="s">
        <v>2190</v>
      </c>
      <c r="J4395" t="s">
        <v>1736</v>
      </c>
      <c r="K4395" t="s">
        <v>2182</v>
      </c>
      <c r="L4395" t="s">
        <v>6828</v>
      </c>
      <c r="M4395" t="s">
        <v>3133</v>
      </c>
      <c r="N4395" t="s">
        <v>10</v>
      </c>
      <c r="O4395" t="s">
        <v>54</v>
      </c>
      <c r="P4395" t="s">
        <v>946</v>
      </c>
      <c r="Q4395" t="s">
        <v>2663</v>
      </c>
      <c r="R4395" t="s">
        <v>2181</v>
      </c>
    </row>
    <row r="4396" spans="1:18" x14ac:dyDescent="0.25">
      <c r="A4396" s="28" t="str">
        <f t="shared" si="68"/>
        <v>00393936Tompkinsville Elem School420 Elementary School RdTompkinsvilleKY42167</v>
      </c>
      <c r="B4396" s="29" t="s">
        <v>8225</v>
      </c>
      <c r="C4396" t="s">
        <v>3215</v>
      </c>
      <c r="D4396" t="s">
        <v>7852</v>
      </c>
      <c r="E4396" t="s">
        <v>1736</v>
      </c>
      <c r="F4396" t="s">
        <v>2193</v>
      </c>
      <c r="G4396" t="s">
        <v>2189</v>
      </c>
      <c r="H4396" t="s">
        <v>54</v>
      </c>
      <c r="I4396" t="s">
        <v>2190</v>
      </c>
      <c r="J4396" t="s">
        <v>1736</v>
      </c>
      <c r="K4396" t="s">
        <v>2192</v>
      </c>
      <c r="L4396" t="s">
        <v>6828</v>
      </c>
      <c r="M4396" t="s">
        <v>3133</v>
      </c>
      <c r="N4396" t="s">
        <v>10</v>
      </c>
      <c r="O4396" t="s">
        <v>54</v>
      </c>
      <c r="P4396" t="s">
        <v>946</v>
      </c>
      <c r="Q4396" t="s">
        <v>2663</v>
      </c>
      <c r="R4396" t="s">
        <v>2191</v>
      </c>
    </row>
    <row r="4397" spans="1:18" x14ac:dyDescent="0.25">
      <c r="A4397" s="28" t="str">
        <f t="shared" si="68"/>
        <v>00393924Joe Harrison Carter Elem Sch3888 Edmonton RdTompkinsvilleKY42167</v>
      </c>
      <c r="B4397" s="29" t="s">
        <v>8225</v>
      </c>
      <c r="C4397" t="s">
        <v>3215</v>
      </c>
      <c r="D4397" t="s">
        <v>7853</v>
      </c>
      <c r="E4397" t="s">
        <v>1736</v>
      </c>
      <c r="F4397" t="s">
        <v>2188</v>
      </c>
      <c r="G4397" t="s">
        <v>2189</v>
      </c>
      <c r="H4397" t="s">
        <v>54</v>
      </c>
      <c r="I4397" t="s">
        <v>2190</v>
      </c>
      <c r="J4397" t="s">
        <v>1736</v>
      </c>
      <c r="K4397" t="s">
        <v>2187</v>
      </c>
      <c r="L4397" t="s">
        <v>6828</v>
      </c>
      <c r="M4397" t="s">
        <v>3133</v>
      </c>
      <c r="N4397" t="s">
        <v>10</v>
      </c>
      <c r="O4397" t="s">
        <v>54</v>
      </c>
      <c r="P4397" t="s">
        <v>946</v>
      </c>
      <c r="Q4397" t="s">
        <v>2663</v>
      </c>
      <c r="R4397" t="s">
        <v>2186</v>
      </c>
    </row>
    <row r="4398" spans="1:18" x14ac:dyDescent="0.25">
      <c r="A4398" s="28" t="str">
        <f t="shared" si="68"/>
        <v>00392011Garrison ESPo Box 547GarrisonKY41179</v>
      </c>
      <c r="B4398" s="29" t="s">
        <v>8225</v>
      </c>
      <c r="C4398" t="s">
        <v>3215</v>
      </c>
      <c r="D4398" t="s">
        <v>7854</v>
      </c>
      <c r="E4398" t="s">
        <v>1736</v>
      </c>
      <c r="F4398" t="s">
        <v>4643</v>
      </c>
      <c r="G4398" t="s">
        <v>1904</v>
      </c>
      <c r="H4398" t="s">
        <v>54</v>
      </c>
      <c r="I4398" t="s">
        <v>1909</v>
      </c>
      <c r="J4398" t="s">
        <v>1736</v>
      </c>
      <c r="K4398" t="s">
        <v>4642</v>
      </c>
      <c r="L4398" t="s">
        <v>6828</v>
      </c>
      <c r="M4398" t="s">
        <v>3133</v>
      </c>
      <c r="N4398" t="s">
        <v>10</v>
      </c>
      <c r="O4398" t="s">
        <v>54</v>
      </c>
      <c r="P4398" t="s">
        <v>946</v>
      </c>
      <c r="Q4398" t="s">
        <v>2663</v>
      </c>
      <c r="R4398" t="s">
        <v>1903</v>
      </c>
    </row>
    <row r="4399" spans="1:18" x14ac:dyDescent="0.25">
      <c r="A4399" s="28" t="str">
        <f t="shared" si="68"/>
        <v>00391964West Whitesburg ES330 Parks StWhitesburgKY41858</v>
      </c>
      <c r="B4399" s="29" t="s">
        <v>8225</v>
      </c>
      <c r="C4399" t="s">
        <v>3215</v>
      </c>
      <c r="D4399" t="s">
        <v>7855</v>
      </c>
      <c r="E4399" t="s">
        <v>1736</v>
      </c>
      <c r="F4399" t="s">
        <v>1900</v>
      </c>
      <c r="G4399" t="s">
        <v>1889</v>
      </c>
      <c r="H4399" t="s">
        <v>54</v>
      </c>
      <c r="I4399" t="s">
        <v>1890</v>
      </c>
      <c r="J4399" t="s">
        <v>1736</v>
      </c>
      <c r="K4399" t="s">
        <v>4641</v>
      </c>
      <c r="L4399" t="s">
        <v>6828</v>
      </c>
      <c r="M4399" t="s">
        <v>3133</v>
      </c>
      <c r="N4399" t="s">
        <v>10</v>
      </c>
      <c r="O4399" t="s">
        <v>54</v>
      </c>
      <c r="P4399" t="s">
        <v>946</v>
      </c>
      <c r="Q4399" t="s">
        <v>2663</v>
      </c>
      <c r="R4399" t="s">
        <v>1899</v>
      </c>
    </row>
    <row r="4400" spans="1:18" x14ac:dyDescent="0.25">
      <c r="A4400" s="28" t="str">
        <f t="shared" si="68"/>
        <v>00391940Martha Jane Potter School55 Kona DrWhitesburgKY41858</v>
      </c>
      <c r="B4400" s="29" t="s">
        <v>8225</v>
      </c>
      <c r="C4400" t="s">
        <v>3215</v>
      </c>
      <c r="D4400" t="s">
        <v>7856</v>
      </c>
      <c r="E4400" t="s">
        <v>1736</v>
      </c>
      <c r="F4400" t="s">
        <v>1898</v>
      </c>
      <c r="G4400" t="s">
        <v>1889</v>
      </c>
      <c r="H4400" t="s">
        <v>54</v>
      </c>
      <c r="I4400" t="s">
        <v>1890</v>
      </c>
      <c r="J4400" t="s">
        <v>1736</v>
      </c>
      <c r="K4400" t="s">
        <v>1897</v>
      </c>
      <c r="L4400" t="s">
        <v>6828</v>
      </c>
      <c r="M4400" t="s">
        <v>3133</v>
      </c>
      <c r="N4400" t="s">
        <v>10</v>
      </c>
      <c r="O4400" t="s">
        <v>54</v>
      </c>
      <c r="P4400" t="s">
        <v>946</v>
      </c>
      <c r="Q4400" t="s">
        <v>2663</v>
      </c>
      <c r="R4400" t="s">
        <v>1896</v>
      </c>
    </row>
    <row r="4401" spans="1:18" x14ac:dyDescent="0.25">
      <c r="A4401" s="28" t="str">
        <f t="shared" si="68"/>
        <v>00395104Letcher Co Area Tech Center515 Cougar DrWhitesburgKY41858</v>
      </c>
      <c r="B4401" s="29" t="s">
        <v>8225</v>
      </c>
      <c r="C4401" t="s">
        <v>3215</v>
      </c>
      <c r="D4401" t="s">
        <v>7857</v>
      </c>
      <c r="E4401" t="s">
        <v>1736</v>
      </c>
      <c r="F4401" t="s">
        <v>3583</v>
      </c>
      <c r="G4401" t="s">
        <v>1889</v>
      </c>
      <c r="H4401" t="s">
        <v>54</v>
      </c>
      <c r="I4401" t="s">
        <v>1890</v>
      </c>
      <c r="J4401" t="s">
        <v>1736</v>
      </c>
      <c r="K4401" t="s">
        <v>3582</v>
      </c>
      <c r="L4401" t="s">
        <v>6828</v>
      </c>
      <c r="M4401" t="s">
        <v>3133</v>
      </c>
      <c r="N4401" t="s">
        <v>10</v>
      </c>
      <c r="O4401" t="s">
        <v>54</v>
      </c>
      <c r="P4401" t="s">
        <v>946</v>
      </c>
      <c r="Q4401" t="s">
        <v>2663</v>
      </c>
      <c r="R4401" t="s">
        <v>3584</v>
      </c>
    </row>
    <row r="4402" spans="1:18" x14ac:dyDescent="0.25">
      <c r="A4402" s="28" t="str">
        <f t="shared" si="68"/>
        <v>00391859Cowan Elementary School3125 Highway 931 SWhitesburgKY41858</v>
      </c>
      <c r="B4402" s="29" t="s">
        <v>8225</v>
      </c>
      <c r="C4402" t="s">
        <v>3215</v>
      </c>
      <c r="D4402" t="s">
        <v>7858</v>
      </c>
      <c r="E4402" t="s">
        <v>1736</v>
      </c>
      <c r="F4402" t="s">
        <v>1888</v>
      </c>
      <c r="G4402" t="s">
        <v>1889</v>
      </c>
      <c r="H4402" t="s">
        <v>54</v>
      </c>
      <c r="I4402" t="s">
        <v>1890</v>
      </c>
      <c r="J4402" t="s">
        <v>1736</v>
      </c>
      <c r="K4402" t="s">
        <v>1887</v>
      </c>
      <c r="L4402" t="s">
        <v>6828</v>
      </c>
      <c r="M4402" t="s">
        <v>3133</v>
      </c>
      <c r="N4402" t="s">
        <v>10</v>
      </c>
      <c r="O4402" t="s">
        <v>54</v>
      </c>
      <c r="P4402" t="s">
        <v>946</v>
      </c>
      <c r="Q4402" t="s">
        <v>2663</v>
      </c>
      <c r="R4402" t="s">
        <v>1886</v>
      </c>
    </row>
    <row r="4403" spans="1:18" x14ac:dyDescent="0.25">
      <c r="A4403" s="28" t="str">
        <f t="shared" si="68"/>
        <v>00391861Arlie Boggs Elementary SchoolPo Box 87EoliaKY41858</v>
      </c>
      <c r="B4403" s="29" t="s">
        <v>8225</v>
      </c>
      <c r="C4403" t="s">
        <v>3215</v>
      </c>
      <c r="D4403" t="s">
        <v>7859</v>
      </c>
      <c r="E4403" t="s">
        <v>1736</v>
      </c>
      <c r="F4403" t="s">
        <v>4640</v>
      </c>
      <c r="G4403" t="s">
        <v>1884</v>
      </c>
      <c r="H4403" t="s">
        <v>54</v>
      </c>
      <c r="I4403" t="s">
        <v>1890</v>
      </c>
      <c r="J4403" t="s">
        <v>1736</v>
      </c>
      <c r="K4403" t="s">
        <v>1883</v>
      </c>
      <c r="L4403" t="s">
        <v>6828</v>
      </c>
      <c r="M4403" t="s">
        <v>3133</v>
      </c>
      <c r="N4403" t="s">
        <v>10</v>
      </c>
      <c r="O4403" t="s">
        <v>54</v>
      </c>
      <c r="P4403" t="s">
        <v>946</v>
      </c>
      <c r="Q4403" t="s">
        <v>2663</v>
      </c>
      <c r="R4403" t="s">
        <v>1882</v>
      </c>
    </row>
    <row r="4404" spans="1:18" x14ac:dyDescent="0.25">
      <c r="A4404" s="28" t="str">
        <f t="shared" si="68"/>
        <v>00397401Pleasant View ES5554 Hwy 25w SouthWilliamsburgKY40769</v>
      </c>
      <c r="B4404" s="29" t="s">
        <v>8225</v>
      </c>
      <c r="C4404" t="s">
        <v>3215</v>
      </c>
      <c r="D4404" t="s">
        <v>7860</v>
      </c>
      <c r="E4404" t="s">
        <v>1736</v>
      </c>
      <c r="F4404" t="s">
        <v>2843</v>
      </c>
      <c r="G4404" t="s">
        <v>2837</v>
      </c>
      <c r="H4404" t="s">
        <v>54</v>
      </c>
      <c r="I4404" t="s">
        <v>2838</v>
      </c>
      <c r="J4404" t="s">
        <v>1736</v>
      </c>
      <c r="K4404" t="s">
        <v>5259</v>
      </c>
      <c r="L4404" t="s">
        <v>6828</v>
      </c>
      <c r="M4404" t="s">
        <v>3133</v>
      </c>
      <c r="N4404" t="s">
        <v>10</v>
      </c>
      <c r="O4404" t="s">
        <v>54</v>
      </c>
      <c r="P4404" t="s">
        <v>946</v>
      </c>
      <c r="Q4404" t="s">
        <v>2663</v>
      </c>
      <c r="R4404" t="s">
        <v>2842</v>
      </c>
    </row>
    <row r="4405" spans="1:18" x14ac:dyDescent="0.25">
      <c r="A4405" s="28" t="str">
        <f t="shared" si="68"/>
        <v>00378522Kentucky Dept of Education300 Sower Blvd 5th FlFrankfortKY40601</v>
      </c>
      <c r="B4405" s="29" t="s">
        <v>8225</v>
      </c>
      <c r="C4405" t="s">
        <v>3215</v>
      </c>
      <c r="D4405" t="s">
        <v>3554</v>
      </c>
      <c r="E4405" t="s">
        <v>1736</v>
      </c>
      <c r="F4405" t="s">
        <v>3133</v>
      </c>
      <c r="G4405" t="s">
        <v>10</v>
      </c>
      <c r="H4405" t="s">
        <v>54</v>
      </c>
      <c r="I4405" t="s">
        <v>946</v>
      </c>
      <c r="J4405" t="s">
        <v>1736</v>
      </c>
      <c r="K4405" t="s">
        <v>1736</v>
      </c>
      <c r="L4405" t="s">
        <v>6828</v>
      </c>
      <c r="M4405" t="s">
        <v>3133</v>
      </c>
      <c r="N4405" t="s">
        <v>10</v>
      </c>
      <c r="O4405" t="s">
        <v>54</v>
      </c>
      <c r="P4405" t="s">
        <v>946</v>
      </c>
      <c r="Q4405" t="s">
        <v>2663</v>
      </c>
      <c r="R4405" t="s">
        <v>1735</v>
      </c>
    </row>
    <row r="4406" spans="1:18" x14ac:dyDescent="0.25">
      <c r="A4406" s="28" t="str">
        <f t="shared" si="68"/>
        <v>00396627Trimble Co School District116 Wentworth AveBedfordKY40006</v>
      </c>
      <c r="B4406" s="29" t="s">
        <v>8225</v>
      </c>
      <c r="C4406" t="s">
        <v>3215</v>
      </c>
      <c r="D4406" t="s">
        <v>3809</v>
      </c>
      <c r="E4406" t="s">
        <v>1736</v>
      </c>
      <c r="F4406" t="s">
        <v>3188</v>
      </c>
      <c r="G4406" t="s">
        <v>2714</v>
      </c>
      <c r="H4406" t="s">
        <v>54</v>
      </c>
      <c r="I4406" t="s">
        <v>2715</v>
      </c>
      <c r="J4406" t="s">
        <v>1736</v>
      </c>
      <c r="K4406" t="s">
        <v>2710</v>
      </c>
      <c r="L4406" t="s">
        <v>6828</v>
      </c>
      <c r="M4406" t="s">
        <v>3133</v>
      </c>
      <c r="N4406" t="s">
        <v>10</v>
      </c>
      <c r="O4406" t="s">
        <v>54</v>
      </c>
      <c r="P4406" t="s">
        <v>946</v>
      </c>
      <c r="Q4406" t="s">
        <v>2663</v>
      </c>
      <c r="R4406" t="s">
        <v>2709</v>
      </c>
    </row>
    <row r="4407" spans="1:18" x14ac:dyDescent="0.25">
      <c r="A4407" s="28" t="str">
        <f t="shared" si="68"/>
        <v>11200439Corbin Preschool Center614 Master StCorbinKY40701</v>
      </c>
      <c r="B4407" s="29" t="s">
        <v>8225</v>
      </c>
      <c r="C4407" t="s">
        <v>3215</v>
      </c>
      <c r="D4407" t="s">
        <v>3391</v>
      </c>
      <c r="E4407" t="s">
        <v>1736</v>
      </c>
      <c r="F4407" t="s">
        <v>603</v>
      </c>
      <c r="G4407" t="s">
        <v>604</v>
      </c>
      <c r="H4407" t="s">
        <v>54</v>
      </c>
      <c r="I4407" t="s">
        <v>605</v>
      </c>
      <c r="J4407" t="s">
        <v>1736</v>
      </c>
      <c r="K4407" t="s">
        <v>4189</v>
      </c>
      <c r="L4407" t="s">
        <v>6828</v>
      </c>
      <c r="M4407" t="s">
        <v>3133</v>
      </c>
      <c r="N4407" t="s">
        <v>10</v>
      </c>
      <c r="O4407" t="s">
        <v>54</v>
      </c>
      <c r="P4407" t="s">
        <v>946</v>
      </c>
      <c r="Q4407" t="s">
        <v>2663</v>
      </c>
      <c r="R4407" t="s">
        <v>602</v>
      </c>
    </row>
    <row r="4408" spans="1:18" x14ac:dyDescent="0.25">
      <c r="A4408" s="28" t="str">
        <f t="shared" si="68"/>
        <v>00394681Oldham Co Middle School4305 Brown BlvdLa GrangeKY40031</v>
      </c>
      <c r="B4408" s="29" t="s">
        <v>8225</v>
      </c>
      <c r="C4408" t="s">
        <v>3215</v>
      </c>
      <c r="D4408" t="s">
        <v>7861</v>
      </c>
      <c r="E4408" t="s">
        <v>4912</v>
      </c>
      <c r="F4408" t="s">
        <v>4913</v>
      </c>
      <c r="G4408" t="s">
        <v>2325</v>
      </c>
      <c r="H4408" t="s">
        <v>54</v>
      </c>
      <c r="I4408" t="s">
        <v>2326</v>
      </c>
      <c r="J4408" t="s">
        <v>2321</v>
      </c>
      <c r="K4408" t="s">
        <v>4912</v>
      </c>
      <c r="L4408" t="s">
        <v>7862</v>
      </c>
      <c r="M4408" t="s">
        <v>4913</v>
      </c>
      <c r="N4408" t="s">
        <v>2325</v>
      </c>
      <c r="O4408" t="s">
        <v>54</v>
      </c>
      <c r="P4408" t="s">
        <v>2326</v>
      </c>
      <c r="Q4408" t="s">
        <v>3313</v>
      </c>
      <c r="R4408" t="s">
        <v>4911</v>
      </c>
    </row>
    <row r="4409" spans="1:18" x14ac:dyDescent="0.25">
      <c r="A4409" s="28" t="str">
        <f t="shared" si="68"/>
        <v>00382913Elliott Co School DistrictPo Box 767Sandy HookKY41171</v>
      </c>
      <c r="B4409" s="29" t="s">
        <v>8225</v>
      </c>
      <c r="C4409" t="s">
        <v>3215</v>
      </c>
      <c r="D4409" t="s">
        <v>7863</v>
      </c>
      <c r="E4409" t="s">
        <v>730</v>
      </c>
      <c r="F4409" t="s">
        <v>5302</v>
      </c>
      <c r="G4409" t="s">
        <v>737</v>
      </c>
      <c r="H4409" t="s">
        <v>54</v>
      </c>
      <c r="I4409" t="s">
        <v>738</v>
      </c>
      <c r="J4409" t="s">
        <v>730</v>
      </c>
      <c r="K4409" t="s">
        <v>730</v>
      </c>
      <c r="L4409" t="s">
        <v>7864</v>
      </c>
      <c r="M4409" t="s">
        <v>5302</v>
      </c>
      <c r="N4409" t="s">
        <v>737</v>
      </c>
      <c r="O4409" t="s">
        <v>54</v>
      </c>
      <c r="P4409" t="s">
        <v>738</v>
      </c>
      <c r="Q4409" t="s">
        <v>3527</v>
      </c>
      <c r="R4409" t="s">
        <v>729</v>
      </c>
    </row>
    <row r="4410" spans="1:18" x14ac:dyDescent="0.25">
      <c r="A4410" s="28" t="str">
        <f t="shared" si="68"/>
        <v>00382937Isonville ES5980 S Kentucky 32IsonvilleKY41149</v>
      </c>
      <c r="B4410" s="29" t="s">
        <v>8225</v>
      </c>
      <c r="C4410" t="s">
        <v>3215</v>
      </c>
      <c r="D4410" t="s">
        <v>7865</v>
      </c>
      <c r="E4410" t="s">
        <v>730</v>
      </c>
      <c r="F4410" t="s">
        <v>732</v>
      </c>
      <c r="G4410" t="s">
        <v>733</v>
      </c>
      <c r="H4410" t="s">
        <v>54</v>
      </c>
      <c r="I4410" t="s">
        <v>734</v>
      </c>
      <c r="J4410" t="s">
        <v>730</v>
      </c>
      <c r="K4410" t="s">
        <v>4211</v>
      </c>
      <c r="L4410" t="s">
        <v>7864</v>
      </c>
      <c r="M4410" t="s">
        <v>5302</v>
      </c>
      <c r="N4410" t="s">
        <v>737</v>
      </c>
      <c r="O4410" t="s">
        <v>54</v>
      </c>
      <c r="P4410" t="s">
        <v>738</v>
      </c>
      <c r="Q4410" t="s">
        <v>3527</v>
      </c>
      <c r="R4410" t="s">
        <v>731</v>
      </c>
    </row>
    <row r="4411" spans="1:18" x14ac:dyDescent="0.25">
      <c r="A4411" s="28" t="str">
        <f t="shared" si="68"/>
        <v>00382949Elliott Co Primary School155 Lakeside School RdSandy HookKY41171</v>
      </c>
      <c r="B4411" s="29" t="s">
        <v>8225</v>
      </c>
      <c r="C4411" t="s">
        <v>3215</v>
      </c>
      <c r="D4411" t="s">
        <v>7866</v>
      </c>
      <c r="E4411" t="s">
        <v>730</v>
      </c>
      <c r="F4411" t="s">
        <v>736</v>
      </c>
      <c r="G4411" t="s">
        <v>737</v>
      </c>
      <c r="H4411" t="s">
        <v>54</v>
      </c>
      <c r="I4411" t="s">
        <v>738</v>
      </c>
      <c r="J4411" t="s">
        <v>730</v>
      </c>
      <c r="K4411" t="s">
        <v>4214</v>
      </c>
      <c r="L4411" t="s">
        <v>7864</v>
      </c>
      <c r="M4411" t="s">
        <v>5302</v>
      </c>
      <c r="N4411" t="s">
        <v>737</v>
      </c>
      <c r="O4411" t="s">
        <v>54</v>
      </c>
      <c r="P4411" t="s">
        <v>738</v>
      </c>
      <c r="Q4411" t="s">
        <v>3527</v>
      </c>
      <c r="R4411" t="s">
        <v>735</v>
      </c>
    </row>
    <row r="4412" spans="1:18" x14ac:dyDescent="0.25">
      <c r="A4412" s="28" t="str">
        <f t="shared" ref="A4412:A4475" si="69">R4412&amp;K4412&amp;F4412&amp;G4412&amp;H4412&amp;I4412</f>
        <v>00382951Elliott Co ISPo Box 708Sandy HookKY41171</v>
      </c>
      <c r="B4412" s="29" t="s">
        <v>8225</v>
      </c>
      <c r="C4412" t="s">
        <v>3215</v>
      </c>
      <c r="D4412" t="s">
        <v>7867</v>
      </c>
      <c r="E4412" t="s">
        <v>730</v>
      </c>
      <c r="F4412" t="s">
        <v>4213</v>
      </c>
      <c r="G4412" t="s">
        <v>737</v>
      </c>
      <c r="H4412" t="s">
        <v>54</v>
      </c>
      <c r="I4412" t="s">
        <v>738</v>
      </c>
      <c r="J4412" t="s">
        <v>730</v>
      </c>
      <c r="K4412" t="s">
        <v>4212</v>
      </c>
      <c r="L4412" t="s">
        <v>7864</v>
      </c>
      <c r="M4412" t="s">
        <v>5302</v>
      </c>
      <c r="N4412" t="s">
        <v>737</v>
      </c>
      <c r="O4412" t="s">
        <v>54</v>
      </c>
      <c r="P4412" t="s">
        <v>738</v>
      </c>
      <c r="Q4412" t="s">
        <v>3527</v>
      </c>
      <c r="R4412" t="s">
        <v>739</v>
      </c>
    </row>
    <row r="4413" spans="1:18" x14ac:dyDescent="0.25">
      <c r="A4413" s="28" t="str">
        <f t="shared" si="69"/>
        <v>00382925Elliott Co HSPo Box 687Sandy HookKY41171</v>
      </c>
      <c r="B4413" s="29" t="s">
        <v>8225</v>
      </c>
      <c r="C4413" t="s">
        <v>3215</v>
      </c>
      <c r="D4413" t="s">
        <v>7868</v>
      </c>
      <c r="E4413" t="s">
        <v>730</v>
      </c>
      <c r="F4413" t="s">
        <v>4220</v>
      </c>
      <c r="G4413" t="s">
        <v>737</v>
      </c>
      <c r="H4413" t="s">
        <v>54</v>
      </c>
      <c r="I4413" t="s">
        <v>738</v>
      </c>
      <c r="J4413" t="s">
        <v>730</v>
      </c>
      <c r="K4413" t="s">
        <v>4219</v>
      </c>
      <c r="L4413" t="s">
        <v>7864</v>
      </c>
      <c r="M4413" t="s">
        <v>5302</v>
      </c>
      <c r="N4413" t="s">
        <v>737</v>
      </c>
      <c r="O4413" t="s">
        <v>54</v>
      </c>
      <c r="P4413" t="s">
        <v>738</v>
      </c>
      <c r="Q4413" t="s">
        <v>3527</v>
      </c>
      <c r="R4413" t="s">
        <v>4218</v>
      </c>
    </row>
    <row r="4414" spans="1:18" x14ac:dyDescent="0.25">
      <c r="A4414" s="28" t="str">
        <f t="shared" si="69"/>
        <v>12469602Elliott Co Middle School351 S Kentucky 7Sandy HookKY41171</v>
      </c>
      <c r="B4414" s="29" t="s">
        <v>8225</v>
      </c>
      <c r="C4414" t="s">
        <v>3215</v>
      </c>
      <c r="D4414" t="s">
        <v>7869</v>
      </c>
      <c r="E4414" t="s">
        <v>730</v>
      </c>
      <c r="F4414" t="s">
        <v>4217</v>
      </c>
      <c r="G4414" t="s">
        <v>737</v>
      </c>
      <c r="H4414" t="s">
        <v>54</v>
      </c>
      <c r="I4414" t="s">
        <v>738</v>
      </c>
      <c r="J4414" t="s">
        <v>730</v>
      </c>
      <c r="K4414" t="s">
        <v>4216</v>
      </c>
      <c r="L4414" t="s">
        <v>7864</v>
      </c>
      <c r="M4414" t="s">
        <v>5302</v>
      </c>
      <c r="N4414" t="s">
        <v>737</v>
      </c>
      <c r="O4414" t="s">
        <v>54</v>
      </c>
      <c r="P4414" t="s">
        <v>738</v>
      </c>
      <c r="Q4414" t="s">
        <v>3527</v>
      </c>
      <c r="R4414" t="s">
        <v>4215</v>
      </c>
    </row>
    <row r="4415" spans="1:18" x14ac:dyDescent="0.25">
      <c r="A4415" s="28" t="str">
        <f t="shared" si="69"/>
        <v>00382949Elliott Co Primary School155 Lakeside School RdSandy HookKY41171</v>
      </c>
      <c r="B4415" s="29" t="s">
        <v>8225</v>
      </c>
      <c r="C4415" t="s">
        <v>3215</v>
      </c>
      <c r="D4415" t="s">
        <v>7870</v>
      </c>
      <c r="E4415" t="s">
        <v>730</v>
      </c>
      <c r="F4415" t="s">
        <v>736</v>
      </c>
      <c r="G4415" t="s">
        <v>737</v>
      </c>
      <c r="H4415" t="s">
        <v>54</v>
      </c>
      <c r="I4415" t="s">
        <v>738</v>
      </c>
      <c r="J4415" t="s">
        <v>730</v>
      </c>
      <c r="K4415" t="s">
        <v>4214</v>
      </c>
      <c r="L4415" t="s">
        <v>7864</v>
      </c>
      <c r="M4415" t="s">
        <v>5302</v>
      </c>
      <c r="N4415" t="s">
        <v>737</v>
      </c>
      <c r="O4415" t="s">
        <v>54</v>
      </c>
      <c r="P4415" t="s">
        <v>738</v>
      </c>
      <c r="Q4415" t="s">
        <v>3527</v>
      </c>
      <c r="R4415" t="s">
        <v>735</v>
      </c>
    </row>
    <row r="4416" spans="1:18" x14ac:dyDescent="0.25">
      <c r="A4416" s="28" t="str">
        <f t="shared" si="69"/>
        <v>00382913Elliott Co School DistrictPo Box 767Sandy HookKY41171</v>
      </c>
      <c r="B4416" s="29" t="s">
        <v>8225</v>
      </c>
      <c r="C4416" t="s">
        <v>3215</v>
      </c>
      <c r="D4416" t="s">
        <v>7871</v>
      </c>
      <c r="E4416" t="s">
        <v>730</v>
      </c>
      <c r="F4416" t="s">
        <v>5302</v>
      </c>
      <c r="G4416" t="s">
        <v>737</v>
      </c>
      <c r="H4416" t="s">
        <v>54</v>
      </c>
      <c r="I4416" t="s">
        <v>738</v>
      </c>
      <c r="J4416" t="s">
        <v>730</v>
      </c>
      <c r="K4416" t="s">
        <v>730</v>
      </c>
      <c r="L4416" t="s">
        <v>7864</v>
      </c>
      <c r="M4416" t="s">
        <v>5302</v>
      </c>
      <c r="N4416" t="s">
        <v>737</v>
      </c>
      <c r="O4416" t="s">
        <v>54</v>
      </c>
      <c r="P4416" t="s">
        <v>738</v>
      </c>
      <c r="Q4416" t="s">
        <v>3527</v>
      </c>
      <c r="R4416" t="s">
        <v>729</v>
      </c>
    </row>
    <row r="4417" spans="1:18" x14ac:dyDescent="0.25">
      <c r="A4417" s="28" t="str">
        <f t="shared" si="69"/>
        <v>00382951Elliott Co ISPo Box 708Sandy HookKY41171</v>
      </c>
      <c r="B4417" s="29" t="s">
        <v>8225</v>
      </c>
      <c r="C4417" t="s">
        <v>3215</v>
      </c>
      <c r="D4417" t="s">
        <v>7872</v>
      </c>
      <c r="E4417" t="s">
        <v>730</v>
      </c>
      <c r="F4417" t="s">
        <v>4213</v>
      </c>
      <c r="G4417" t="s">
        <v>737</v>
      </c>
      <c r="H4417" t="s">
        <v>54</v>
      </c>
      <c r="I4417" t="s">
        <v>738</v>
      </c>
      <c r="J4417" t="s">
        <v>730</v>
      </c>
      <c r="K4417" t="s">
        <v>4212</v>
      </c>
      <c r="L4417" t="s">
        <v>7864</v>
      </c>
      <c r="M4417" t="s">
        <v>5302</v>
      </c>
      <c r="N4417" t="s">
        <v>737</v>
      </c>
      <c r="O4417" t="s">
        <v>54</v>
      </c>
      <c r="P4417" t="s">
        <v>738</v>
      </c>
      <c r="Q4417" t="s">
        <v>3527</v>
      </c>
      <c r="R4417" t="s">
        <v>739</v>
      </c>
    </row>
    <row r="4418" spans="1:18" x14ac:dyDescent="0.25">
      <c r="A4418" s="28" t="str">
        <f t="shared" si="69"/>
        <v>00382949Elliott Co Primary School155 Lakeside School RdSandy HookKY41171</v>
      </c>
      <c r="B4418" s="29" t="s">
        <v>8225</v>
      </c>
      <c r="C4418" t="s">
        <v>3215</v>
      </c>
      <c r="D4418" t="s">
        <v>7873</v>
      </c>
      <c r="E4418" t="s">
        <v>730</v>
      </c>
      <c r="F4418" t="s">
        <v>736</v>
      </c>
      <c r="G4418" t="s">
        <v>737</v>
      </c>
      <c r="H4418" t="s">
        <v>54</v>
      </c>
      <c r="I4418" t="s">
        <v>738</v>
      </c>
      <c r="J4418" t="s">
        <v>730</v>
      </c>
      <c r="K4418" t="s">
        <v>4214</v>
      </c>
      <c r="L4418" t="s">
        <v>7864</v>
      </c>
      <c r="M4418" t="s">
        <v>5302</v>
      </c>
      <c r="N4418" t="s">
        <v>737</v>
      </c>
      <c r="O4418" t="s">
        <v>54</v>
      </c>
      <c r="P4418" t="s">
        <v>738</v>
      </c>
      <c r="Q4418" t="s">
        <v>3527</v>
      </c>
      <c r="R4418" t="s">
        <v>735</v>
      </c>
    </row>
    <row r="4419" spans="1:18" x14ac:dyDescent="0.25">
      <c r="A4419" s="28" t="str">
        <f t="shared" si="69"/>
        <v>00382951Elliott Co ISPo Box 708Sandy HookKY41171</v>
      </c>
      <c r="B4419" s="29" t="s">
        <v>8225</v>
      </c>
      <c r="C4419" t="s">
        <v>3215</v>
      </c>
      <c r="D4419" t="s">
        <v>7874</v>
      </c>
      <c r="E4419" t="s">
        <v>730</v>
      </c>
      <c r="F4419" t="s">
        <v>4213</v>
      </c>
      <c r="G4419" t="s">
        <v>737</v>
      </c>
      <c r="H4419" t="s">
        <v>54</v>
      </c>
      <c r="I4419" t="s">
        <v>738</v>
      </c>
      <c r="J4419" t="s">
        <v>730</v>
      </c>
      <c r="K4419" t="s">
        <v>4212</v>
      </c>
      <c r="L4419" t="s">
        <v>7864</v>
      </c>
      <c r="M4419" t="s">
        <v>5302</v>
      </c>
      <c r="N4419" t="s">
        <v>737</v>
      </c>
      <c r="O4419" t="s">
        <v>54</v>
      </c>
      <c r="P4419" t="s">
        <v>738</v>
      </c>
      <c r="Q4419" t="s">
        <v>3527</v>
      </c>
      <c r="R4419" t="s">
        <v>739</v>
      </c>
    </row>
    <row r="4420" spans="1:18" x14ac:dyDescent="0.25">
      <c r="A4420" s="28" t="str">
        <f t="shared" si="69"/>
        <v>00387157Norton Elementary School8101 Brownsboro RdLouisvilleKY40241</v>
      </c>
      <c r="B4420" s="29" t="s">
        <v>8225</v>
      </c>
      <c r="C4420" t="s">
        <v>3215</v>
      </c>
      <c r="D4420" t="s">
        <v>7875</v>
      </c>
      <c r="E4420" t="s">
        <v>1585</v>
      </c>
      <c r="F4420" t="s">
        <v>1586</v>
      </c>
      <c r="G4420" t="s">
        <v>382</v>
      </c>
      <c r="H4420" t="s">
        <v>54</v>
      </c>
      <c r="I4420" t="s">
        <v>1560</v>
      </c>
      <c r="J4420" t="s">
        <v>3223</v>
      </c>
      <c r="K4420" t="s">
        <v>1585</v>
      </c>
      <c r="L4420" t="s">
        <v>7876</v>
      </c>
      <c r="M4420" t="s">
        <v>1586</v>
      </c>
      <c r="N4420" t="s">
        <v>382</v>
      </c>
      <c r="O4420" t="s">
        <v>54</v>
      </c>
      <c r="P4420" t="s">
        <v>1560</v>
      </c>
      <c r="Q4420" t="s">
        <v>3224</v>
      </c>
      <c r="R4420" t="s">
        <v>1584</v>
      </c>
    </row>
    <row r="4421" spans="1:18" x14ac:dyDescent="0.25">
      <c r="A4421" s="28" t="str">
        <f t="shared" si="69"/>
        <v>00392138Hustonville ES93 College StHustonvilleKY40437</v>
      </c>
      <c r="B4421" s="29" t="s">
        <v>8225</v>
      </c>
      <c r="C4421" t="s">
        <v>3215</v>
      </c>
      <c r="D4421" t="s">
        <v>7877</v>
      </c>
      <c r="E4421" t="s">
        <v>4661</v>
      </c>
      <c r="F4421" t="s">
        <v>1927</v>
      </c>
      <c r="G4421" t="s">
        <v>1928</v>
      </c>
      <c r="H4421" t="s">
        <v>54</v>
      </c>
      <c r="I4421" t="s">
        <v>1929</v>
      </c>
      <c r="J4421" t="s">
        <v>1918</v>
      </c>
      <c r="K4421" t="s">
        <v>4661</v>
      </c>
      <c r="L4421" t="s">
        <v>7878</v>
      </c>
      <c r="M4421" t="s">
        <v>1927</v>
      </c>
      <c r="N4421" t="s">
        <v>1928</v>
      </c>
      <c r="O4421" t="s">
        <v>54</v>
      </c>
      <c r="P4421" t="s">
        <v>1929</v>
      </c>
      <c r="Q4421" t="s">
        <v>3399</v>
      </c>
      <c r="R4421" t="s">
        <v>1926</v>
      </c>
    </row>
    <row r="4422" spans="1:18" x14ac:dyDescent="0.25">
      <c r="A4422" s="28" t="str">
        <f t="shared" si="69"/>
        <v>00397243Sebree ES61 N State StSebreeKY42455</v>
      </c>
      <c r="B4422" s="29" t="s">
        <v>8225</v>
      </c>
      <c r="C4422" t="s">
        <v>3215</v>
      </c>
      <c r="D4422" t="s">
        <v>7879</v>
      </c>
      <c r="E4422" t="s">
        <v>5250</v>
      </c>
      <c r="F4422" t="s">
        <v>2824</v>
      </c>
      <c r="G4422" t="s">
        <v>2825</v>
      </c>
      <c r="H4422" t="s">
        <v>54</v>
      </c>
      <c r="I4422" t="s">
        <v>2826</v>
      </c>
      <c r="J4422" t="s">
        <v>2807</v>
      </c>
      <c r="K4422" t="s">
        <v>5250</v>
      </c>
      <c r="L4422" t="s">
        <v>7880</v>
      </c>
      <c r="M4422" t="s">
        <v>2824</v>
      </c>
      <c r="N4422" t="s">
        <v>2825</v>
      </c>
      <c r="O4422" t="s">
        <v>54</v>
      </c>
      <c r="P4422" t="s">
        <v>2826</v>
      </c>
      <c r="Q4422" t="s">
        <v>3382</v>
      </c>
      <c r="R4422" t="s">
        <v>2823</v>
      </c>
    </row>
    <row r="4423" spans="1:18" x14ac:dyDescent="0.25">
      <c r="A4423" s="28" t="str">
        <f t="shared" si="69"/>
        <v>00397243Sebree ES61 N State StSebreeKY42455</v>
      </c>
      <c r="B4423" s="29" t="s">
        <v>8225</v>
      </c>
      <c r="C4423" t="s">
        <v>3215</v>
      </c>
      <c r="D4423" t="s">
        <v>7881</v>
      </c>
      <c r="E4423" t="s">
        <v>5250</v>
      </c>
      <c r="F4423" t="s">
        <v>2824</v>
      </c>
      <c r="G4423" t="s">
        <v>2825</v>
      </c>
      <c r="H4423" t="s">
        <v>54</v>
      </c>
      <c r="I4423" t="s">
        <v>2826</v>
      </c>
      <c r="J4423" t="s">
        <v>2807</v>
      </c>
      <c r="K4423" t="s">
        <v>5250</v>
      </c>
      <c r="L4423" t="s">
        <v>7880</v>
      </c>
      <c r="M4423" t="s">
        <v>2824</v>
      </c>
      <c r="N4423" t="s">
        <v>2825</v>
      </c>
      <c r="O4423" t="s">
        <v>54</v>
      </c>
      <c r="P4423" t="s">
        <v>2826</v>
      </c>
      <c r="Q4423" t="s">
        <v>3382</v>
      </c>
      <c r="R4423" t="s">
        <v>2823</v>
      </c>
    </row>
    <row r="4424" spans="1:18" x14ac:dyDescent="0.25">
      <c r="A4424" s="28" t="str">
        <f t="shared" si="69"/>
        <v>00381749Conkwright Elementary School360 Mount Sterling RdWinchesterKY40391</v>
      </c>
      <c r="B4424" s="29" t="s">
        <v>8225</v>
      </c>
      <c r="C4424" t="s">
        <v>3215</v>
      </c>
      <c r="D4424" t="s">
        <v>7882</v>
      </c>
      <c r="E4424" t="s">
        <v>548</v>
      </c>
      <c r="F4424" t="s">
        <v>549</v>
      </c>
      <c r="G4424" t="s">
        <v>550</v>
      </c>
      <c r="H4424" t="s">
        <v>54</v>
      </c>
      <c r="I4424" t="s">
        <v>551</v>
      </c>
      <c r="J4424" t="s">
        <v>546</v>
      </c>
      <c r="K4424" t="s">
        <v>548</v>
      </c>
      <c r="L4424" t="s">
        <v>7883</v>
      </c>
      <c r="M4424" t="s">
        <v>549</v>
      </c>
      <c r="N4424" t="s">
        <v>550</v>
      </c>
      <c r="O4424" t="s">
        <v>54</v>
      </c>
      <c r="P4424" t="s">
        <v>551</v>
      </c>
      <c r="Q4424" t="s">
        <v>3365</v>
      </c>
      <c r="R4424" t="s">
        <v>547</v>
      </c>
    </row>
    <row r="4425" spans="1:18" x14ac:dyDescent="0.25">
      <c r="A4425" s="28" t="str">
        <f t="shared" si="69"/>
        <v>00454217Govans ES 2135801 York RdBaltimoreMD21212</v>
      </c>
      <c r="B4425" s="29" t="s">
        <v>8225</v>
      </c>
      <c r="C4425" t="s">
        <v>3215</v>
      </c>
      <c r="D4425" t="s">
        <v>7884</v>
      </c>
      <c r="E4425" t="s">
        <v>548</v>
      </c>
      <c r="F4425" t="s">
        <v>7886</v>
      </c>
      <c r="G4425" t="s">
        <v>7887</v>
      </c>
      <c r="H4425" t="s">
        <v>7888</v>
      </c>
      <c r="I4425" t="s">
        <v>7889</v>
      </c>
      <c r="J4425" t="s">
        <v>546</v>
      </c>
      <c r="K4425" t="s">
        <v>7885</v>
      </c>
      <c r="L4425" t="s">
        <v>7883</v>
      </c>
      <c r="M4425" t="s">
        <v>549</v>
      </c>
      <c r="N4425" t="s">
        <v>550</v>
      </c>
      <c r="O4425" t="s">
        <v>54</v>
      </c>
      <c r="P4425" t="s">
        <v>551</v>
      </c>
      <c r="Q4425" t="s">
        <v>3365</v>
      </c>
      <c r="R4425" t="s">
        <v>8221</v>
      </c>
    </row>
    <row r="4426" spans="1:18" x14ac:dyDescent="0.25">
      <c r="A4426" s="28" t="str">
        <f t="shared" si="69"/>
        <v>00397322Whitley Co School District300 Main StWilliamsburgKY40769</v>
      </c>
      <c r="B4426" s="29" t="s">
        <v>8225</v>
      </c>
      <c r="C4426" t="s">
        <v>3215</v>
      </c>
      <c r="D4426" t="s">
        <v>7890</v>
      </c>
      <c r="E4426" t="s">
        <v>2833</v>
      </c>
      <c r="F4426" t="s">
        <v>3196</v>
      </c>
      <c r="G4426" t="s">
        <v>2837</v>
      </c>
      <c r="H4426" t="s">
        <v>54</v>
      </c>
      <c r="I4426" t="s">
        <v>2838</v>
      </c>
      <c r="J4426" t="s">
        <v>2833</v>
      </c>
      <c r="K4426" t="s">
        <v>2833</v>
      </c>
      <c r="L4426" t="s">
        <v>7891</v>
      </c>
      <c r="M4426" t="s">
        <v>3196</v>
      </c>
      <c r="N4426" t="s">
        <v>2837</v>
      </c>
      <c r="O4426" t="s">
        <v>54</v>
      </c>
      <c r="P4426" t="s">
        <v>2838</v>
      </c>
      <c r="Q4426" t="s">
        <v>3295</v>
      </c>
      <c r="R4426" t="s">
        <v>2832</v>
      </c>
    </row>
    <row r="4427" spans="1:18" x14ac:dyDescent="0.25">
      <c r="A4427" s="28" t="str">
        <f t="shared" si="69"/>
        <v>03251935Whitley Central Primary School520 Boulevard Of Champions RdWilliamsburgKY40769</v>
      </c>
      <c r="B4427" s="29" t="s">
        <v>8225</v>
      </c>
      <c r="C4427" t="s">
        <v>3215</v>
      </c>
      <c r="D4427" t="s">
        <v>7892</v>
      </c>
      <c r="E4427" t="s">
        <v>2833</v>
      </c>
      <c r="F4427" t="s">
        <v>2846</v>
      </c>
      <c r="G4427" t="s">
        <v>2837</v>
      </c>
      <c r="H4427" t="s">
        <v>54</v>
      </c>
      <c r="I4427" t="s">
        <v>2838</v>
      </c>
      <c r="J4427" t="s">
        <v>2833</v>
      </c>
      <c r="K4427" t="s">
        <v>2845</v>
      </c>
      <c r="L4427" t="s">
        <v>7891</v>
      </c>
      <c r="M4427" t="s">
        <v>3196</v>
      </c>
      <c r="N4427" t="s">
        <v>2837</v>
      </c>
      <c r="O4427" t="s">
        <v>54</v>
      </c>
      <c r="P4427" t="s">
        <v>2838</v>
      </c>
      <c r="Q4427" t="s">
        <v>3295</v>
      </c>
      <c r="R4427" t="s">
        <v>2844</v>
      </c>
    </row>
    <row r="4428" spans="1:18" x14ac:dyDescent="0.25">
      <c r="A4428" s="28" t="str">
        <f t="shared" si="69"/>
        <v>00397437Whitley Co HS350 Boulevard Of Champions RdWilliamsburgKY40769</v>
      </c>
      <c r="B4428" s="29" t="s">
        <v>8225</v>
      </c>
      <c r="C4428" t="s">
        <v>3215</v>
      </c>
      <c r="D4428" t="s">
        <v>7893</v>
      </c>
      <c r="E4428" t="s">
        <v>2833</v>
      </c>
      <c r="F4428" t="s">
        <v>5255</v>
      </c>
      <c r="G4428" t="s">
        <v>2837</v>
      </c>
      <c r="H4428" t="s">
        <v>54</v>
      </c>
      <c r="I4428" t="s">
        <v>2838</v>
      </c>
      <c r="J4428" t="s">
        <v>2833</v>
      </c>
      <c r="K4428" t="s">
        <v>5254</v>
      </c>
      <c r="L4428" t="s">
        <v>7891</v>
      </c>
      <c r="M4428" t="s">
        <v>3196</v>
      </c>
      <c r="N4428" t="s">
        <v>2837</v>
      </c>
      <c r="O4428" t="s">
        <v>54</v>
      </c>
      <c r="P4428" t="s">
        <v>2838</v>
      </c>
      <c r="Q4428" t="s">
        <v>3295</v>
      </c>
      <c r="R4428" t="s">
        <v>5253</v>
      </c>
    </row>
    <row r="4429" spans="1:18" x14ac:dyDescent="0.25">
      <c r="A4429" s="28" t="str">
        <f t="shared" si="69"/>
        <v>12371407Colonel Academy300 Main StWilliamsburgKY40769</v>
      </c>
      <c r="B4429" s="29" t="s">
        <v>8225</v>
      </c>
      <c r="C4429" t="s">
        <v>3215</v>
      </c>
      <c r="D4429" t="s">
        <v>7894</v>
      </c>
      <c r="E4429" t="s">
        <v>2833</v>
      </c>
      <c r="F4429" t="s">
        <v>3196</v>
      </c>
      <c r="G4429" t="s">
        <v>2837</v>
      </c>
      <c r="H4429" t="s">
        <v>54</v>
      </c>
      <c r="I4429" t="s">
        <v>2838</v>
      </c>
      <c r="J4429" t="s">
        <v>2833</v>
      </c>
      <c r="K4429" t="s">
        <v>5258</v>
      </c>
      <c r="L4429" t="s">
        <v>7891</v>
      </c>
      <c r="M4429" t="s">
        <v>3196</v>
      </c>
      <c r="N4429" t="s">
        <v>2837</v>
      </c>
      <c r="O4429" t="s">
        <v>54</v>
      </c>
      <c r="P4429" t="s">
        <v>2838</v>
      </c>
      <c r="Q4429" t="s">
        <v>3295</v>
      </c>
      <c r="R4429" t="s">
        <v>5257</v>
      </c>
    </row>
    <row r="4430" spans="1:18" x14ac:dyDescent="0.25">
      <c r="A4430" s="28" t="str">
        <f t="shared" si="69"/>
        <v>00397322Whitley Co School District300 Main StWilliamsburgKY40769</v>
      </c>
      <c r="B4430" s="29" t="s">
        <v>8225</v>
      </c>
      <c r="C4430" t="s">
        <v>3215</v>
      </c>
      <c r="D4430" t="s">
        <v>7895</v>
      </c>
      <c r="E4430" t="s">
        <v>2833</v>
      </c>
      <c r="F4430" t="s">
        <v>3196</v>
      </c>
      <c r="G4430" t="s">
        <v>2837</v>
      </c>
      <c r="H4430" t="s">
        <v>54</v>
      </c>
      <c r="I4430" t="s">
        <v>2838</v>
      </c>
      <c r="J4430" t="s">
        <v>2833</v>
      </c>
      <c r="K4430" t="s">
        <v>2833</v>
      </c>
      <c r="L4430" t="s">
        <v>7891</v>
      </c>
      <c r="M4430" t="s">
        <v>3196</v>
      </c>
      <c r="N4430" t="s">
        <v>2837</v>
      </c>
      <c r="O4430" t="s">
        <v>54</v>
      </c>
      <c r="P4430" t="s">
        <v>2838</v>
      </c>
      <c r="Q4430" t="s">
        <v>3295</v>
      </c>
      <c r="R4430" t="s">
        <v>2832</v>
      </c>
    </row>
    <row r="4431" spans="1:18" x14ac:dyDescent="0.25">
      <c r="A4431" s="28" t="str">
        <f t="shared" si="69"/>
        <v>00397413Whitley East ESPo Box 949SilerKY40769</v>
      </c>
      <c r="B4431" s="29" t="s">
        <v>8225</v>
      </c>
      <c r="C4431" t="s">
        <v>3215</v>
      </c>
      <c r="D4431" t="s">
        <v>7896</v>
      </c>
      <c r="E4431" t="s">
        <v>2833</v>
      </c>
      <c r="F4431" t="s">
        <v>5264</v>
      </c>
      <c r="G4431" t="s">
        <v>5265</v>
      </c>
      <c r="H4431" t="s">
        <v>54</v>
      </c>
      <c r="I4431" t="s">
        <v>2838</v>
      </c>
      <c r="J4431" t="s">
        <v>2833</v>
      </c>
      <c r="K4431" t="s">
        <v>5263</v>
      </c>
      <c r="L4431" t="s">
        <v>7891</v>
      </c>
      <c r="M4431" t="s">
        <v>3196</v>
      </c>
      <c r="N4431" t="s">
        <v>2837</v>
      </c>
      <c r="O4431" t="s">
        <v>54</v>
      </c>
      <c r="P4431" t="s">
        <v>2838</v>
      </c>
      <c r="Q4431" t="s">
        <v>3295</v>
      </c>
      <c r="R4431" t="s">
        <v>2851</v>
      </c>
    </row>
    <row r="4432" spans="1:18" x14ac:dyDescent="0.25">
      <c r="A4432" s="28" t="str">
        <f t="shared" si="69"/>
        <v>00397449Whitley Co MS351 Boulevard Of Champions RdWilliamsburgKY40769</v>
      </c>
      <c r="B4432" s="29" t="s">
        <v>8225</v>
      </c>
      <c r="C4432" t="s">
        <v>3215</v>
      </c>
      <c r="D4432" t="s">
        <v>7897</v>
      </c>
      <c r="E4432" t="s">
        <v>2833</v>
      </c>
      <c r="F4432" t="s">
        <v>5262</v>
      </c>
      <c r="G4432" t="s">
        <v>2837</v>
      </c>
      <c r="H4432" t="s">
        <v>54</v>
      </c>
      <c r="I4432" t="s">
        <v>2838</v>
      </c>
      <c r="J4432" t="s">
        <v>2833</v>
      </c>
      <c r="K4432" t="s">
        <v>5261</v>
      </c>
      <c r="L4432" t="s">
        <v>7891</v>
      </c>
      <c r="M4432" t="s">
        <v>3196</v>
      </c>
      <c r="N4432" t="s">
        <v>2837</v>
      </c>
      <c r="O4432" t="s">
        <v>54</v>
      </c>
      <c r="P4432" t="s">
        <v>2838</v>
      </c>
      <c r="Q4432" t="s">
        <v>3295</v>
      </c>
      <c r="R4432" t="s">
        <v>5260</v>
      </c>
    </row>
    <row r="4433" spans="1:18" x14ac:dyDescent="0.25">
      <c r="A4433" s="28" t="str">
        <f t="shared" si="69"/>
        <v>00397322Whitley Co School District300 Main StWilliamsburgKY40769</v>
      </c>
      <c r="B4433" s="29" t="s">
        <v>8225</v>
      </c>
      <c r="C4433" t="s">
        <v>3215</v>
      </c>
      <c r="D4433" t="s">
        <v>7898</v>
      </c>
      <c r="E4433" t="s">
        <v>2833</v>
      </c>
      <c r="F4433" t="s">
        <v>3196</v>
      </c>
      <c r="G4433" t="s">
        <v>2837</v>
      </c>
      <c r="H4433" t="s">
        <v>54</v>
      </c>
      <c r="I4433" t="s">
        <v>2838</v>
      </c>
      <c r="J4433" t="s">
        <v>2833</v>
      </c>
      <c r="K4433" t="s">
        <v>2833</v>
      </c>
      <c r="L4433" t="s">
        <v>7891</v>
      </c>
      <c r="M4433" t="s">
        <v>3196</v>
      </c>
      <c r="N4433" t="s">
        <v>2837</v>
      </c>
      <c r="O4433" t="s">
        <v>54</v>
      </c>
      <c r="P4433" t="s">
        <v>2838</v>
      </c>
      <c r="Q4433" t="s">
        <v>3295</v>
      </c>
      <c r="R4433" t="s">
        <v>2832</v>
      </c>
    </row>
    <row r="4434" spans="1:18" x14ac:dyDescent="0.25">
      <c r="A4434" s="28" t="str">
        <f t="shared" si="69"/>
        <v>00397334Boston Elementary School3291 Highway 1804WilliamsburgKY40769</v>
      </c>
      <c r="B4434" s="29" t="s">
        <v>8225</v>
      </c>
      <c r="C4434" t="s">
        <v>3215</v>
      </c>
      <c r="D4434" t="s">
        <v>7899</v>
      </c>
      <c r="E4434" t="s">
        <v>2833</v>
      </c>
      <c r="F4434" t="s">
        <v>2836</v>
      </c>
      <c r="G4434" t="s">
        <v>2837</v>
      </c>
      <c r="H4434" t="s">
        <v>54</v>
      </c>
      <c r="I4434" t="s">
        <v>2838</v>
      </c>
      <c r="J4434" t="s">
        <v>2833</v>
      </c>
      <c r="K4434" t="s">
        <v>2835</v>
      </c>
      <c r="L4434" t="s">
        <v>7891</v>
      </c>
      <c r="M4434" t="s">
        <v>3196</v>
      </c>
      <c r="N4434" t="s">
        <v>2837</v>
      </c>
      <c r="O4434" t="s">
        <v>54</v>
      </c>
      <c r="P4434" t="s">
        <v>2838</v>
      </c>
      <c r="Q4434" t="s">
        <v>3295</v>
      </c>
      <c r="R4434" t="s">
        <v>2834</v>
      </c>
    </row>
    <row r="4435" spans="1:18" x14ac:dyDescent="0.25">
      <c r="A4435" s="28" t="str">
        <f t="shared" si="69"/>
        <v>00397425Whitley Co North ES6670 Highway 26RockholdsKY40759</v>
      </c>
      <c r="B4435" s="29" t="s">
        <v>8225</v>
      </c>
      <c r="C4435" t="s">
        <v>3215</v>
      </c>
      <c r="D4435" t="s">
        <v>7900</v>
      </c>
      <c r="E4435" t="s">
        <v>2833</v>
      </c>
      <c r="F4435" t="s">
        <v>2848</v>
      </c>
      <c r="G4435" t="s">
        <v>2849</v>
      </c>
      <c r="H4435" t="s">
        <v>54</v>
      </c>
      <c r="I4435" t="s">
        <v>2850</v>
      </c>
      <c r="J4435" t="s">
        <v>2833</v>
      </c>
      <c r="K4435" t="s">
        <v>5256</v>
      </c>
      <c r="L4435" t="s">
        <v>7891</v>
      </c>
      <c r="M4435" t="s">
        <v>3196</v>
      </c>
      <c r="N4435" t="s">
        <v>2837</v>
      </c>
      <c r="O4435" t="s">
        <v>54</v>
      </c>
      <c r="P4435" t="s">
        <v>2838</v>
      </c>
      <c r="Q4435" t="s">
        <v>3295</v>
      </c>
      <c r="R4435" t="s">
        <v>2847</v>
      </c>
    </row>
    <row r="4436" spans="1:18" x14ac:dyDescent="0.25">
      <c r="A4436" s="28" t="str">
        <f t="shared" si="69"/>
        <v>05274359Whitley Central IS2940 N Highway 25 WWilliamsburgKY40769</v>
      </c>
      <c r="B4436" s="29" t="s">
        <v>8225</v>
      </c>
      <c r="C4436" t="s">
        <v>3215</v>
      </c>
      <c r="D4436" t="s">
        <v>7901</v>
      </c>
      <c r="E4436" t="s">
        <v>2833</v>
      </c>
      <c r="F4436" t="s">
        <v>5269</v>
      </c>
      <c r="G4436" t="s">
        <v>2837</v>
      </c>
      <c r="H4436" t="s">
        <v>54</v>
      </c>
      <c r="I4436" t="s">
        <v>2838</v>
      </c>
      <c r="J4436" t="s">
        <v>2833</v>
      </c>
      <c r="K4436" t="s">
        <v>5268</v>
      </c>
      <c r="L4436" t="s">
        <v>7891</v>
      </c>
      <c r="M4436" t="s">
        <v>3196</v>
      </c>
      <c r="N4436" t="s">
        <v>2837</v>
      </c>
      <c r="O4436" t="s">
        <v>54</v>
      </c>
      <c r="P4436" t="s">
        <v>2838</v>
      </c>
      <c r="Q4436" t="s">
        <v>3295</v>
      </c>
      <c r="R4436" t="s">
        <v>5267</v>
      </c>
    </row>
    <row r="4437" spans="1:18" x14ac:dyDescent="0.25">
      <c r="A4437" s="28" t="str">
        <f t="shared" si="69"/>
        <v>00384624Green Co School DistrictPo Box 100GreensburgKY42743</v>
      </c>
      <c r="B4437" s="29" t="s">
        <v>8225</v>
      </c>
      <c r="C4437" t="s">
        <v>3215</v>
      </c>
      <c r="D4437" t="s">
        <v>7902</v>
      </c>
      <c r="E4437" t="s">
        <v>1106</v>
      </c>
      <c r="F4437" t="s">
        <v>4976</v>
      </c>
      <c r="G4437" t="s">
        <v>15</v>
      </c>
      <c r="H4437" t="s">
        <v>54</v>
      </c>
      <c r="I4437" t="s">
        <v>1109</v>
      </c>
      <c r="J4437" t="s">
        <v>1106</v>
      </c>
      <c r="K4437" t="s">
        <v>1106</v>
      </c>
      <c r="L4437" t="s">
        <v>7903</v>
      </c>
      <c r="M4437" t="s">
        <v>4976</v>
      </c>
      <c r="N4437" t="s">
        <v>15</v>
      </c>
      <c r="O4437" t="s">
        <v>54</v>
      </c>
      <c r="P4437" t="s">
        <v>1109</v>
      </c>
      <c r="Q4437" t="s">
        <v>3495</v>
      </c>
      <c r="R4437" t="s">
        <v>1105</v>
      </c>
    </row>
    <row r="4438" spans="1:18" x14ac:dyDescent="0.25">
      <c r="A4438" s="28" t="str">
        <f t="shared" si="69"/>
        <v>00384648Green Co Primary SchoolPo Box 150GreensburgKY42743</v>
      </c>
      <c r="B4438" s="29" t="s">
        <v>8225</v>
      </c>
      <c r="C4438" t="s">
        <v>3215</v>
      </c>
      <c r="D4438" t="s">
        <v>7904</v>
      </c>
      <c r="E4438" t="s">
        <v>1106</v>
      </c>
      <c r="F4438" t="s">
        <v>4297</v>
      </c>
      <c r="G4438" t="s">
        <v>15</v>
      </c>
      <c r="H4438" t="s">
        <v>54</v>
      </c>
      <c r="I4438" t="s">
        <v>1109</v>
      </c>
      <c r="J4438" t="s">
        <v>1106</v>
      </c>
      <c r="K4438" t="s">
        <v>1108</v>
      </c>
      <c r="L4438" t="s">
        <v>7903</v>
      </c>
      <c r="M4438" t="s">
        <v>4976</v>
      </c>
      <c r="N4438" t="s">
        <v>15</v>
      </c>
      <c r="O4438" t="s">
        <v>54</v>
      </c>
      <c r="P4438" t="s">
        <v>1109</v>
      </c>
      <c r="Q4438" t="s">
        <v>3495</v>
      </c>
      <c r="R4438" t="s">
        <v>1107</v>
      </c>
    </row>
    <row r="4439" spans="1:18" x14ac:dyDescent="0.25">
      <c r="A4439" s="28" t="str">
        <f t="shared" si="69"/>
        <v>00384624Green Co School DistrictPo Box 100GreensburgKY42743</v>
      </c>
      <c r="B4439" s="29" t="s">
        <v>8225</v>
      </c>
      <c r="C4439" t="s">
        <v>3215</v>
      </c>
      <c r="D4439" t="s">
        <v>7905</v>
      </c>
      <c r="E4439" t="s">
        <v>1106</v>
      </c>
      <c r="F4439" t="s">
        <v>4976</v>
      </c>
      <c r="G4439" t="s">
        <v>15</v>
      </c>
      <c r="H4439" t="s">
        <v>54</v>
      </c>
      <c r="I4439" t="s">
        <v>1109</v>
      </c>
      <c r="J4439" t="s">
        <v>1106</v>
      </c>
      <c r="K4439" t="s">
        <v>1106</v>
      </c>
      <c r="L4439" t="s">
        <v>7903</v>
      </c>
      <c r="M4439" t="s">
        <v>4976</v>
      </c>
      <c r="N4439" t="s">
        <v>15</v>
      </c>
      <c r="O4439" t="s">
        <v>54</v>
      </c>
      <c r="P4439" t="s">
        <v>1109</v>
      </c>
      <c r="Q4439" t="s">
        <v>3495</v>
      </c>
      <c r="R4439" t="s">
        <v>1105</v>
      </c>
    </row>
    <row r="4440" spans="1:18" x14ac:dyDescent="0.25">
      <c r="A4440" s="28" t="str">
        <f t="shared" si="69"/>
        <v>00384636Green Co High SchoolPo Box 227GreensburgKY42743</v>
      </c>
      <c r="B4440" s="29" t="s">
        <v>8225</v>
      </c>
      <c r="C4440" t="s">
        <v>3215</v>
      </c>
      <c r="D4440" t="s">
        <v>7906</v>
      </c>
      <c r="E4440" t="s">
        <v>1106</v>
      </c>
      <c r="F4440" t="s">
        <v>4306</v>
      </c>
      <c r="G4440" t="s">
        <v>15</v>
      </c>
      <c r="H4440" t="s">
        <v>54</v>
      </c>
      <c r="I4440" t="s">
        <v>1109</v>
      </c>
      <c r="J4440" t="s">
        <v>1106</v>
      </c>
      <c r="K4440" t="s">
        <v>4305</v>
      </c>
      <c r="L4440" t="s">
        <v>7903</v>
      </c>
      <c r="M4440" t="s">
        <v>4976</v>
      </c>
      <c r="N4440" t="s">
        <v>15</v>
      </c>
      <c r="O4440" t="s">
        <v>54</v>
      </c>
      <c r="P4440" t="s">
        <v>1109</v>
      </c>
      <c r="Q4440" t="s">
        <v>3495</v>
      </c>
      <c r="R4440" t="s">
        <v>4304</v>
      </c>
    </row>
    <row r="4441" spans="1:18" x14ac:dyDescent="0.25">
      <c r="A4441" s="28" t="str">
        <f t="shared" si="69"/>
        <v>11444738Green Co Intermediate School401 E Hodgenville AveGreensburgKY42743</v>
      </c>
      <c r="B4441" s="29" t="s">
        <v>8225</v>
      </c>
      <c r="C4441" t="s">
        <v>3215</v>
      </c>
      <c r="D4441" t="s">
        <v>7907</v>
      </c>
      <c r="E4441" t="s">
        <v>1106</v>
      </c>
      <c r="F4441" t="s">
        <v>4303</v>
      </c>
      <c r="G4441" t="s">
        <v>15</v>
      </c>
      <c r="H4441" t="s">
        <v>54</v>
      </c>
      <c r="I4441" t="s">
        <v>1109</v>
      </c>
      <c r="J4441" t="s">
        <v>1106</v>
      </c>
      <c r="K4441" t="s">
        <v>4302</v>
      </c>
      <c r="L4441" t="s">
        <v>7903</v>
      </c>
      <c r="M4441" t="s">
        <v>4976</v>
      </c>
      <c r="N4441" t="s">
        <v>15</v>
      </c>
      <c r="O4441" t="s">
        <v>54</v>
      </c>
      <c r="P4441" t="s">
        <v>1109</v>
      </c>
      <c r="Q4441" t="s">
        <v>3495</v>
      </c>
      <c r="R4441" t="s">
        <v>4301</v>
      </c>
    </row>
    <row r="4442" spans="1:18" x14ac:dyDescent="0.25">
      <c r="A4442" s="28" t="str">
        <f t="shared" si="69"/>
        <v>12037596Green Co Hs Success Academy106 Carlisle AveGreensburgKY42743</v>
      </c>
      <c r="B4442" s="29" t="s">
        <v>8225</v>
      </c>
      <c r="C4442" t="s">
        <v>3215</v>
      </c>
      <c r="D4442" t="s">
        <v>7908</v>
      </c>
      <c r="E4442" t="s">
        <v>1106</v>
      </c>
      <c r="F4442" t="s">
        <v>4300</v>
      </c>
      <c r="G4442" t="s">
        <v>15</v>
      </c>
      <c r="H4442" t="s">
        <v>54</v>
      </c>
      <c r="I4442" t="s">
        <v>1109</v>
      </c>
      <c r="J4442" t="s">
        <v>1106</v>
      </c>
      <c r="K4442" t="s">
        <v>4299</v>
      </c>
      <c r="L4442" t="s">
        <v>7903</v>
      </c>
      <c r="M4442" t="s">
        <v>4976</v>
      </c>
      <c r="N4442" t="s">
        <v>15</v>
      </c>
      <c r="O4442" t="s">
        <v>54</v>
      </c>
      <c r="P4442" t="s">
        <v>1109</v>
      </c>
      <c r="Q4442" t="s">
        <v>3495</v>
      </c>
      <c r="R4442" t="s">
        <v>4298</v>
      </c>
    </row>
    <row r="4443" spans="1:18" x14ac:dyDescent="0.25">
      <c r="A4443" s="28" t="str">
        <f t="shared" si="69"/>
        <v>03004031Green Co Middle SchoolPo Box 176GreensburgKY42743</v>
      </c>
      <c r="B4443" s="29" t="s">
        <v>8225</v>
      </c>
      <c r="C4443" t="s">
        <v>3215</v>
      </c>
      <c r="D4443" t="s">
        <v>7909</v>
      </c>
      <c r="E4443" t="s">
        <v>1106</v>
      </c>
      <c r="F4443" t="s">
        <v>4296</v>
      </c>
      <c r="G4443" t="s">
        <v>15</v>
      </c>
      <c r="H4443" t="s">
        <v>54</v>
      </c>
      <c r="I4443" t="s">
        <v>1109</v>
      </c>
      <c r="J4443" t="s">
        <v>1106</v>
      </c>
      <c r="K4443" t="s">
        <v>4295</v>
      </c>
      <c r="L4443" t="s">
        <v>7903</v>
      </c>
      <c r="M4443" t="s">
        <v>4976</v>
      </c>
      <c r="N4443" t="s">
        <v>15</v>
      </c>
      <c r="O4443" t="s">
        <v>54</v>
      </c>
      <c r="P4443" t="s">
        <v>1109</v>
      </c>
      <c r="Q4443" t="s">
        <v>3495</v>
      </c>
      <c r="R4443" t="s">
        <v>4294</v>
      </c>
    </row>
    <row r="4444" spans="1:18" x14ac:dyDescent="0.25">
      <c r="A4444" s="28" t="str">
        <f t="shared" si="69"/>
        <v>00384624Green Co School DistrictPo Box 100GreensburgKY42743</v>
      </c>
      <c r="B4444" s="29" t="s">
        <v>8225</v>
      </c>
      <c r="C4444" t="s">
        <v>3215</v>
      </c>
      <c r="D4444" t="s">
        <v>7910</v>
      </c>
      <c r="E4444" t="s">
        <v>1106</v>
      </c>
      <c r="F4444" t="s">
        <v>4976</v>
      </c>
      <c r="G4444" t="s">
        <v>15</v>
      </c>
      <c r="H4444" t="s">
        <v>54</v>
      </c>
      <c r="I4444" t="s">
        <v>1109</v>
      </c>
      <c r="J4444" t="s">
        <v>1106</v>
      </c>
      <c r="K4444" t="s">
        <v>1106</v>
      </c>
      <c r="L4444" t="s">
        <v>7903</v>
      </c>
      <c r="M4444" t="s">
        <v>4976</v>
      </c>
      <c r="N4444" t="s">
        <v>15</v>
      </c>
      <c r="O4444" t="s">
        <v>54</v>
      </c>
      <c r="P4444" t="s">
        <v>1109</v>
      </c>
      <c r="Q4444" t="s">
        <v>3495</v>
      </c>
      <c r="R4444" t="s">
        <v>1105</v>
      </c>
    </row>
    <row r="4445" spans="1:18" x14ac:dyDescent="0.25">
      <c r="A4445" s="28" t="str">
        <f t="shared" si="69"/>
        <v>00384624Green Co School DistrictPo Box 100GreensburgKY42743</v>
      </c>
      <c r="B4445" s="29" t="s">
        <v>8225</v>
      </c>
      <c r="C4445" t="s">
        <v>3215</v>
      </c>
      <c r="D4445" t="s">
        <v>7911</v>
      </c>
      <c r="E4445" t="s">
        <v>1106</v>
      </c>
      <c r="F4445" t="s">
        <v>4976</v>
      </c>
      <c r="G4445" t="s">
        <v>15</v>
      </c>
      <c r="H4445" t="s">
        <v>54</v>
      </c>
      <c r="I4445" t="s">
        <v>1109</v>
      </c>
      <c r="J4445" t="s">
        <v>1106</v>
      </c>
      <c r="K4445" t="s">
        <v>1106</v>
      </c>
      <c r="L4445" t="s">
        <v>7903</v>
      </c>
      <c r="M4445" t="s">
        <v>4976</v>
      </c>
      <c r="N4445" t="s">
        <v>15</v>
      </c>
      <c r="O4445" t="s">
        <v>54</v>
      </c>
      <c r="P4445" t="s">
        <v>1109</v>
      </c>
      <c r="Q4445" t="s">
        <v>3495</v>
      </c>
      <c r="R4445" t="s">
        <v>1105</v>
      </c>
    </row>
    <row r="4446" spans="1:18" x14ac:dyDescent="0.25">
      <c r="A4446" s="28" t="str">
        <f t="shared" si="69"/>
        <v>00384624Green Co School DistrictPo Box 100GreensburgKY42743</v>
      </c>
      <c r="B4446" s="29" t="s">
        <v>8225</v>
      </c>
      <c r="C4446" t="s">
        <v>3215</v>
      </c>
      <c r="D4446" t="s">
        <v>7912</v>
      </c>
      <c r="E4446" t="s">
        <v>1106</v>
      </c>
      <c r="F4446" t="s">
        <v>4976</v>
      </c>
      <c r="G4446" t="s">
        <v>15</v>
      </c>
      <c r="H4446" t="s">
        <v>54</v>
      </c>
      <c r="I4446" t="s">
        <v>1109</v>
      </c>
      <c r="J4446" t="s">
        <v>1106</v>
      </c>
      <c r="K4446" t="s">
        <v>1106</v>
      </c>
      <c r="L4446" t="s">
        <v>7903</v>
      </c>
      <c r="M4446" t="s">
        <v>4976</v>
      </c>
      <c r="N4446" t="s">
        <v>15</v>
      </c>
      <c r="O4446" t="s">
        <v>54</v>
      </c>
      <c r="P4446" t="s">
        <v>1109</v>
      </c>
      <c r="Q4446" t="s">
        <v>3495</v>
      </c>
      <c r="R4446" t="s">
        <v>1105</v>
      </c>
    </row>
    <row r="4447" spans="1:18" x14ac:dyDescent="0.25">
      <c r="A4447" s="28" t="str">
        <f t="shared" si="69"/>
        <v>00389076St Edward School9610 Sue Helen DrLouisvilleKY40299</v>
      </c>
      <c r="B4447" s="29" t="s">
        <v>8225</v>
      </c>
      <c r="C4447" t="s">
        <v>3215</v>
      </c>
      <c r="D4447" t="s">
        <v>7913</v>
      </c>
      <c r="E4447" t="s">
        <v>5686</v>
      </c>
      <c r="F4447" t="s">
        <v>5687</v>
      </c>
      <c r="G4447" t="s">
        <v>382</v>
      </c>
      <c r="H4447" t="s">
        <v>54</v>
      </c>
      <c r="I4447" t="s">
        <v>1427</v>
      </c>
      <c r="J4447" t="s">
        <v>4064</v>
      </c>
      <c r="K4447" t="s">
        <v>5686</v>
      </c>
      <c r="L4447" t="s">
        <v>7914</v>
      </c>
      <c r="M4447" t="s">
        <v>5687</v>
      </c>
      <c r="N4447" t="s">
        <v>382</v>
      </c>
      <c r="O4447" t="s">
        <v>54</v>
      </c>
      <c r="P4447" t="s">
        <v>1427</v>
      </c>
      <c r="Q4447" t="s">
        <v>3224</v>
      </c>
      <c r="R4447" t="s">
        <v>7915</v>
      </c>
    </row>
    <row r="4448" spans="1:18" x14ac:dyDescent="0.25">
      <c r="A4448" s="28" t="str">
        <f t="shared" si="69"/>
        <v>00392047Lewis Co Central Elem School86 Walter StVanceburgKY41179</v>
      </c>
      <c r="B4448" s="29" t="s">
        <v>8225</v>
      </c>
      <c r="C4448" t="s">
        <v>3215</v>
      </c>
      <c r="D4448" t="s">
        <v>7916</v>
      </c>
      <c r="E4448" t="s">
        <v>1911</v>
      </c>
      <c r="F4448" t="s">
        <v>1912</v>
      </c>
      <c r="G4448" t="s">
        <v>1908</v>
      </c>
      <c r="H4448" t="s">
        <v>54</v>
      </c>
      <c r="I4448" t="s">
        <v>1909</v>
      </c>
      <c r="J4448" t="s">
        <v>1902</v>
      </c>
      <c r="K4448" t="s">
        <v>1911</v>
      </c>
      <c r="L4448" t="s">
        <v>7917</v>
      </c>
      <c r="M4448" t="s">
        <v>1912</v>
      </c>
      <c r="N4448" t="s">
        <v>1908</v>
      </c>
      <c r="O4448" t="s">
        <v>54</v>
      </c>
      <c r="P4448" t="s">
        <v>1909</v>
      </c>
      <c r="Q4448" t="s">
        <v>3367</v>
      </c>
      <c r="R4448" t="s">
        <v>1910</v>
      </c>
    </row>
    <row r="4449" spans="1:18" x14ac:dyDescent="0.25">
      <c r="A4449" s="28" t="str">
        <f t="shared" si="69"/>
        <v>00392047Lewis Co Central Elem School86 Walter StVanceburgKY41179</v>
      </c>
      <c r="B4449" s="29" t="s">
        <v>8225</v>
      </c>
      <c r="C4449" t="s">
        <v>3215</v>
      </c>
      <c r="D4449" t="s">
        <v>7918</v>
      </c>
      <c r="E4449" t="s">
        <v>1911</v>
      </c>
      <c r="F4449" t="s">
        <v>1912</v>
      </c>
      <c r="G4449" t="s">
        <v>1908</v>
      </c>
      <c r="H4449" t="s">
        <v>54</v>
      </c>
      <c r="I4449" t="s">
        <v>1909</v>
      </c>
      <c r="J4449" t="s">
        <v>1902</v>
      </c>
      <c r="K4449" t="s">
        <v>1911</v>
      </c>
      <c r="L4449" t="s">
        <v>7917</v>
      </c>
      <c r="M4449" t="s">
        <v>1912</v>
      </c>
      <c r="N4449" t="s">
        <v>1908</v>
      </c>
      <c r="O4449" t="s">
        <v>54</v>
      </c>
      <c r="P4449" t="s">
        <v>1909</v>
      </c>
      <c r="Q4449" t="s">
        <v>3367</v>
      </c>
      <c r="R4449" t="s">
        <v>1910</v>
      </c>
    </row>
    <row r="4450" spans="1:18" x14ac:dyDescent="0.25">
      <c r="A4450" s="28" t="str">
        <f t="shared" si="69"/>
        <v>00392047Lewis Co Central Elem School86 Walter StVanceburgKY41179</v>
      </c>
      <c r="B4450" s="29" t="s">
        <v>8225</v>
      </c>
      <c r="C4450" t="s">
        <v>3215</v>
      </c>
      <c r="D4450" t="s">
        <v>7919</v>
      </c>
      <c r="E4450" t="s">
        <v>1911</v>
      </c>
      <c r="F4450" t="s">
        <v>1912</v>
      </c>
      <c r="G4450" t="s">
        <v>1908</v>
      </c>
      <c r="H4450" t="s">
        <v>54</v>
      </c>
      <c r="I4450" t="s">
        <v>1909</v>
      </c>
      <c r="J4450" t="s">
        <v>1902</v>
      </c>
      <c r="K4450" t="s">
        <v>1911</v>
      </c>
      <c r="L4450" t="s">
        <v>7917</v>
      </c>
      <c r="M4450" t="s">
        <v>1912</v>
      </c>
      <c r="N4450" t="s">
        <v>1908</v>
      </c>
      <c r="O4450" t="s">
        <v>54</v>
      </c>
      <c r="P4450" t="s">
        <v>1909</v>
      </c>
      <c r="Q4450" t="s">
        <v>3367</v>
      </c>
      <c r="R4450" t="s">
        <v>1910</v>
      </c>
    </row>
    <row r="4451" spans="1:18" x14ac:dyDescent="0.25">
      <c r="A4451" s="28" t="str">
        <f t="shared" si="69"/>
        <v>00393728Menifee Elementary K-8 School57 Indian Creek RdFrenchburgKY40322</v>
      </c>
      <c r="B4451" s="29" t="s">
        <v>8225</v>
      </c>
      <c r="C4451" t="s">
        <v>3215</v>
      </c>
      <c r="D4451" t="s">
        <v>7920</v>
      </c>
      <c r="E4451" t="s">
        <v>2157</v>
      </c>
      <c r="F4451" t="s">
        <v>2158</v>
      </c>
      <c r="G4451" t="s">
        <v>2159</v>
      </c>
      <c r="H4451" t="s">
        <v>54</v>
      </c>
      <c r="I4451" t="s">
        <v>2160</v>
      </c>
      <c r="J4451" t="s">
        <v>2151</v>
      </c>
      <c r="K4451" t="s">
        <v>2157</v>
      </c>
      <c r="L4451" t="s">
        <v>7921</v>
      </c>
      <c r="M4451" t="s">
        <v>2158</v>
      </c>
      <c r="N4451" t="s">
        <v>2159</v>
      </c>
      <c r="O4451" t="s">
        <v>54</v>
      </c>
      <c r="P4451" t="s">
        <v>2160</v>
      </c>
      <c r="Q4451" t="s">
        <v>3296</v>
      </c>
      <c r="R4451" t="s">
        <v>2156</v>
      </c>
    </row>
    <row r="4452" spans="1:18" x14ac:dyDescent="0.25">
      <c r="A4452" s="28" t="str">
        <f t="shared" si="69"/>
        <v>00390635St Joseph School4011 Alexandria PikeCold SpringKY41076</v>
      </c>
      <c r="B4452" s="29" t="s">
        <v>8225</v>
      </c>
      <c r="C4452" t="s">
        <v>3215</v>
      </c>
      <c r="D4452" t="s">
        <v>7922</v>
      </c>
      <c r="E4452" t="s">
        <v>5694</v>
      </c>
      <c r="F4452" t="s">
        <v>7923</v>
      </c>
      <c r="G4452" t="s">
        <v>443</v>
      </c>
      <c r="H4452" t="s">
        <v>54</v>
      </c>
      <c r="I4452" t="s">
        <v>444</v>
      </c>
      <c r="J4452" t="s">
        <v>4065</v>
      </c>
      <c r="K4452" t="s">
        <v>5694</v>
      </c>
      <c r="L4452" t="s">
        <v>7924</v>
      </c>
      <c r="M4452" t="s">
        <v>7923</v>
      </c>
      <c r="N4452" t="s">
        <v>443</v>
      </c>
      <c r="O4452" t="s">
        <v>54</v>
      </c>
      <c r="P4452" t="s">
        <v>444</v>
      </c>
      <c r="Q4452" t="s">
        <v>3338</v>
      </c>
      <c r="R4452" t="s">
        <v>7925</v>
      </c>
    </row>
    <row r="4453" spans="1:18" x14ac:dyDescent="0.25">
      <c r="A4453" s="28" t="str">
        <f t="shared" si="69"/>
        <v>04285197Calloway Co Pre-School Center2106 College Farm RdMurrayKY42071</v>
      </c>
      <c r="B4453" s="29" t="s">
        <v>8225</v>
      </c>
      <c r="C4453" t="s">
        <v>3215</v>
      </c>
      <c r="D4453" t="s">
        <v>7926</v>
      </c>
      <c r="E4453" t="s">
        <v>4161</v>
      </c>
      <c r="F4453" t="s">
        <v>4162</v>
      </c>
      <c r="G4453" t="s">
        <v>429</v>
      </c>
      <c r="H4453" t="s">
        <v>54</v>
      </c>
      <c r="I4453" t="s">
        <v>430</v>
      </c>
      <c r="J4453" t="s">
        <v>426</v>
      </c>
      <c r="K4453" t="s">
        <v>4161</v>
      </c>
      <c r="L4453" t="s">
        <v>7927</v>
      </c>
      <c r="M4453" t="s">
        <v>4162</v>
      </c>
      <c r="N4453" t="s">
        <v>429</v>
      </c>
      <c r="O4453" t="s">
        <v>54</v>
      </c>
      <c r="P4453" t="s">
        <v>430</v>
      </c>
      <c r="Q4453" t="s">
        <v>3426</v>
      </c>
      <c r="R4453" t="s">
        <v>4160</v>
      </c>
    </row>
    <row r="4454" spans="1:18" x14ac:dyDescent="0.25">
      <c r="A4454" s="28" t="str">
        <f t="shared" si="69"/>
        <v>04285197Calloway Co Pre-School Center2106 College Farm RdMurrayKY42071</v>
      </c>
      <c r="B4454" s="29" t="s">
        <v>8225</v>
      </c>
      <c r="C4454" t="s">
        <v>3215</v>
      </c>
      <c r="D4454" t="s">
        <v>7928</v>
      </c>
      <c r="E4454" t="s">
        <v>4161</v>
      </c>
      <c r="F4454" t="s">
        <v>4162</v>
      </c>
      <c r="G4454" t="s">
        <v>429</v>
      </c>
      <c r="H4454" t="s">
        <v>54</v>
      </c>
      <c r="I4454" t="s">
        <v>430</v>
      </c>
      <c r="J4454" t="s">
        <v>426</v>
      </c>
      <c r="K4454" t="s">
        <v>4161</v>
      </c>
      <c r="L4454" t="s">
        <v>7927</v>
      </c>
      <c r="M4454" t="s">
        <v>4162</v>
      </c>
      <c r="N4454" t="s">
        <v>429</v>
      </c>
      <c r="O4454" t="s">
        <v>54</v>
      </c>
      <c r="P4454" t="s">
        <v>430</v>
      </c>
      <c r="Q4454" t="s">
        <v>3426</v>
      </c>
      <c r="R4454" t="s">
        <v>4160</v>
      </c>
    </row>
    <row r="4455" spans="1:18" x14ac:dyDescent="0.25">
      <c r="A4455" s="28" t="str">
        <f t="shared" si="69"/>
        <v>03246796Bardstown Early Childhood980 Penplin AveBardstownKY40004</v>
      </c>
      <c r="B4455" s="29" t="s">
        <v>8225</v>
      </c>
      <c r="C4455" t="s">
        <v>3215</v>
      </c>
      <c r="D4455" t="s">
        <v>7929</v>
      </c>
      <c r="E4455" t="s">
        <v>4094</v>
      </c>
      <c r="F4455" t="s">
        <v>4095</v>
      </c>
      <c r="G4455" t="s">
        <v>122</v>
      </c>
      <c r="H4455" t="s">
        <v>54</v>
      </c>
      <c r="I4455" t="s">
        <v>123</v>
      </c>
      <c r="J4455" t="s">
        <v>4066</v>
      </c>
      <c r="K4455" t="s">
        <v>4094</v>
      </c>
      <c r="L4455" t="s">
        <v>7930</v>
      </c>
      <c r="M4455" t="s">
        <v>4095</v>
      </c>
      <c r="N4455" t="s">
        <v>122</v>
      </c>
      <c r="O4455" t="s">
        <v>54</v>
      </c>
      <c r="P4455" t="s">
        <v>123</v>
      </c>
      <c r="Q4455" t="s">
        <v>3246</v>
      </c>
      <c r="R4455" t="s">
        <v>4093</v>
      </c>
    </row>
    <row r="4456" spans="1:18" x14ac:dyDescent="0.25">
      <c r="A4456" s="28" t="str">
        <f t="shared" si="69"/>
        <v>02055843Jefferson Co Traditional Ms1418 Morton AveLouisvilleKY40204</v>
      </c>
      <c r="B4456" s="29" t="s">
        <v>8225</v>
      </c>
      <c r="C4456" t="s">
        <v>3215</v>
      </c>
      <c r="D4456" t="s">
        <v>7931</v>
      </c>
      <c r="E4456" t="s">
        <v>4432</v>
      </c>
      <c r="F4456" t="s">
        <v>4433</v>
      </c>
      <c r="G4456" t="s">
        <v>382</v>
      </c>
      <c r="H4456" t="s">
        <v>54</v>
      </c>
      <c r="I4456" t="s">
        <v>1391</v>
      </c>
      <c r="J4456" t="s">
        <v>3223</v>
      </c>
      <c r="K4456" t="s">
        <v>4432</v>
      </c>
      <c r="L4456" t="s">
        <v>7932</v>
      </c>
      <c r="M4456" t="s">
        <v>4433</v>
      </c>
      <c r="N4456" t="s">
        <v>382</v>
      </c>
      <c r="O4456" t="s">
        <v>54</v>
      </c>
      <c r="P4456" t="s">
        <v>1391</v>
      </c>
      <c r="Q4456" t="s">
        <v>3224</v>
      </c>
      <c r="R4456" t="s">
        <v>4431</v>
      </c>
    </row>
    <row r="4457" spans="1:18" x14ac:dyDescent="0.25">
      <c r="A4457" s="28" t="str">
        <f t="shared" si="69"/>
        <v>03004469Martin Co Middle School130 Middle School DrWarfieldKY41267</v>
      </c>
      <c r="B4457" s="29" t="s">
        <v>8225</v>
      </c>
      <c r="C4457" t="s">
        <v>3215</v>
      </c>
      <c r="D4457" t="s">
        <v>7933</v>
      </c>
      <c r="E4457" t="s">
        <v>4732</v>
      </c>
      <c r="F4457" t="s">
        <v>4733</v>
      </c>
      <c r="G4457" t="s">
        <v>2071</v>
      </c>
      <c r="H4457" t="s">
        <v>54</v>
      </c>
      <c r="I4457" t="s">
        <v>2072</v>
      </c>
      <c r="J4457" t="s">
        <v>2061</v>
      </c>
      <c r="K4457" t="s">
        <v>4732</v>
      </c>
      <c r="L4457" t="s">
        <v>7934</v>
      </c>
      <c r="M4457" t="s">
        <v>4733</v>
      </c>
      <c r="N4457" t="s">
        <v>2071</v>
      </c>
      <c r="O4457" t="s">
        <v>54</v>
      </c>
      <c r="P4457" t="s">
        <v>2072</v>
      </c>
      <c r="Q4457" t="s">
        <v>929</v>
      </c>
      <c r="R4457" t="s">
        <v>4731</v>
      </c>
    </row>
    <row r="4458" spans="1:18" x14ac:dyDescent="0.25">
      <c r="A4458" s="28" t="str">
        <f t="shared" si="69"/>
        <v>00389569Paintsville Ind Sch District305 2nd StPaintsvilleKY41240</v>
      </c>
      <c r="B4458" s="29" t="s">
        <v>8225</v>
      </c>
      <c r="C4458" t="s">
        <v>3215</v>
      </c>
      <c r="D4458" t="s">
        <v>7935</v>
      </c>
      <c r="E4458" t="s">
        <v>2383</v>
      </c>
      <c r="F4458" t="s">
        <v>3168</v>
      </c>
      <c r="G4458" t="s">
        <v>1676</v>
      </c>
      <c r="H4458" t="s">
        <v>54</v>
      </c>
      <c r="I4458" t="s">
        <v>1677</v>
      </c>
      <c r="J4458" t="s">
        <v>2383</v>
      </c>
      <c r="K4458" t="s">
        <v>2383</v>
      </c>
      <c r="L4458" t="s">
        <v>7936</v>
      </c>
      <c r="M4458" t="s">
        <v>3168</v>
      </c>
      <c r="N4458" t="s">
        <v>1676</v>
      </c>
      <c r="O4458" t="s">
        <v>54</v>
      </c>
      <c r="P4458" t="s">
        <v>1677</v>
      </c>
      <c r="Q4458" t="s">
        <v>3363</v>
      </c>
      <c r="R4458" t="s">
        <v>2382</v>
      </c>
    </row>
    <row r="4459" spans="1:18" x14ac:dyDescent="0.25">
      <c r="A4459" s="28" t="str">
        <f t="shared" si="69"/>
        <v>00389571Paintsville ES325 2nd StPaintsvilleKY41240</v>
      </c>
      <c r="B4459" s="29" t="s">
        <v>8225</v>
      </c>
      <c r="C4459" t="s">
        <v>3215</v>
      </c>
      <c r="D4459" t="s">
        <v>7937</v>
      </c>
      <c r="E4459" t="s">
        <v>2383</v>
      </c>
      <c r="F4459" t="s">
        <v>2385</v>
      </c>
      <c r="G4459" t="s">
        <v>1676</v>
      </c>
      <c r="H4459" t="s">
        <v>54</v>
      </c>
      <c r="I4459" t="s">
        <v>1677</v>
      </c>
      <c r="J4459" t="s">
        <v>2383</v>
      </c>
      <c r="K4459" t="s">
        <v>4961</v>
      </c>
      <c r="L4459" t="s">
        <v>7936</v>
      </c>
      <c r="M4459" t="s">
        <v>3168</v>
      </c>
      <c r="N4459" t="s">
        <v>1676</v>
      </c>
      <c r="O4459" t="s">
        <v>54</v>
      </c>
      <c r="P4459" t="s">
        <v>1677</v>
      </c>
      <c r="Q4459" t="s">
        <v>3363</v>
      </c>
      <c r="R4459" t="s">
        <v>2384</v>
      </c>
    </row>
    <row r="4460" spans="1:18" x14ac:dyDescent="0.25">
      <c r="A4460" s="28" t="str">
        <f t="shared" si="69"/>
        <v>00389569Paintsville Ind Sch District305 2nd StPaintsvilleKY41240</v>
      </c>
      <c r="B4460" s="29" t="s">
        <v>8225</v>
      </c>
      <c r="C4460" t="s">
        <v>3215</v>
      </c>
      <c r="D4460" t="s">
        <v>7938</v>
      </c>
      <c r="E4460" t="s">
        <v>2383</v>
      </c>
      <c r="F4460" t="s">
        <v>3168</v>
      </c>
      <c r="G4460" t="s">
        <v>1676</v>
      </c>
      <c r="H4460" t="s">
        <v>54</v>
      </c>
      <c r="I4460" t="s">
        <v>1677</v>
      </c>
      <c r="J4460" t="s">
        <v>2383</v>
      </c>
      <c r="K4460" t="s">
        <v>2383</v>
      </c>
      <c r="L4460" t="s">
        <v>7936</v>
      </c>
      <c r="M4460" t="s">
        <v>3168</v>
      </c>
      <c r="N4460" t="s">
        <v>1676</v>
      </c>
      <c r="O4460" t="s">
        <v>54</v>
      </c>
      <c r="P4460" t="s">
        <v>1677</v>
      </c>
      <c r="Q4460" t="s">
        <v>3363</v>
      </c>
      <c r="R4460" t="s">
        <v>2382</v>
      </c>
    </row>
    <row r="4461" spans="1:18" x14ac:dyDescent="0.25">
      <c r="A4461" s="28" t="str">
        <f t="shared" si="69"/>
        <v>00389583Paintsville Jr Sr HS225 2nd StPaintsvilleKY41240</v>
      </c>
      <c r="B4461" s="29" t="s">
        <v>8225</v>
      </c>
      <c r="C4461" t="s">
        <v>3215</v>
      </c>
      <c r="D4461" t="s">
        <v>7939</v>
      </c>
      <c r="E4461" t="s">
        <v>2383</v>
      </c>
      <c r="F4461" t="s">
        <v>4964</v>
      </c>
      <c r="G4461" t="s">
        <v>1676</v>
      </c>
      <c r="H4461" t="s">
        <v>54</v>
      </c>
      <c r="I4461" t="s">
        <v>1677</v>
      </c>
      <c r="J4461" t="s">
        <v>2383</v>
      </c>
      <c r="K4461" t="s">
        <v>4963</v>
      </c>
      <c r="L4461" t="s">
        <v>7936</v>
      </c>
      <c r="M4461" t="s">
        <v>3168</v>
      </c>
      <c r="N4461" t="s">
        <v>1676</v>
      </c>
      <c r="O4461" t="s">
        <v>54</v>
      </c>
      <c r="P4461" t="s">
        <v>1677</v>
      </c>
      <c r="Q4461" t="s">
        <v>3363</v>
      </c>
      <c r="R4461" t="s">
        <v>4962</v>
      </c>
    </row>
    <row r="4462" spans="1:18" x14ac:dyDescent="0.25">
      <c r="A4462" s="28" t="str">
        <f t="shared" si="69"/>
        <v>00383553Sayre School194 N LimestoneLexingtonKY40507</v>
      </c>
      <c r="B4462" s="29" t="s">
        <v>8225</v>
      </c>
      <c r="C4462" t="s">
        <v>3215</v>
      </c>
      <c r="D4462" t="s">
        <v>7940</v>
      </c>
      <c r="E4462" t="s">
        <v>7941</v>
      </c>
      <c r="F4462" t="s">
        <v>7942</v>
      </c>
      <c r="G4462" t="s">
        <v>776</v>
      </c>
      <c r="H4462" t="s">
        <v>54</v>
      </c>
      <c r="I4462" t="s">
        <v>829</v>
      </c>
      <c r="J4462" t="s">
        <v>7941</v>
      </c>
      <c r="K4462" t="s">
        <v>7941</v>
      </c>
      <c r="L4462" t="s">
        <v>7943</v>
      </c>
      <c r="M4462" t="s">
        <v>7942</v>
      </c>
      <c r="N4462" t="s">
        <v>776</v>
      </c>
      <c r="O4462" t="s">
        <v>54</v>
      </c>
      <c r="P4462" t="s">
        <v>829</v>
      </c>
      <c r="Q4462" t="s">
        <v>3240</v>
      </c>
      <c r="R4462" t="s">
        <v>7944</v>
      </c>
    </row>
    <row r="4463" spans="1:18" x14ac:dyDescent="0.25">
      <c r="A4463" s="28" t="str">
        <f t="shared" si="69"/>
        <v>00383553Sayre School194 N LimestoneLexingtonKY40507</v>
      </c>
      <c r="B4463" s="29" t="s">
        <v>8225</v>
      </c>
      <c r="C4463" t="s">
        <v>3215</v>
      </c>
      <c r="D4463" t="s">
        <v>7945</v>
      </c>
      <c r="E4463" t="s">
        <v>7941</v>
      </c>
      <c r="F4463" t="s">
        <v>7942</v>
      </c>
      <c r="G4463" t="s">
        <v>776</v>
      </c>
      <c r="H4463" t="s">
        <v>54</v>
      </c>
      <c r="I4463" t="s">
        <v>829</v>
      </c>
      <c r="J4463" t="s">
        <v>7941</v>
      </c>
      <c r="K4463" t="s">
        <v>7941</v>
      </c>
      <c r="L4463" t="s">
        <v>7943</v>
      </c>
      <c r="M4463" t="s">
        <v>7942</v>
      </c>
      <c r="N4463" t="s">
        <v>776</v>
      </c>
      <c r="O4463" t="s">
        <v>54</v>
      </c>
      <c r="P4463" t="s">
        <v>829</v>
      </c>
      <c r="Q4463" t="s">
        <v>3240</v>
      </c>
      <c r="R4463" t="s">
        <v>7944</v>
      </c>
    </row>
    <row r="4464" spans="1:18" x14ac:dyDescent="0.25">
      <c r="A4464" s="28" t="str">
        <f t="shared" si="69"/>
        <v>00383553Sayre School194 N LimestoneLexingtonKY40507</v>
      </c>
      <c r="B4464" s="29" t="s">
        <v>8225</v>
      </c>
      <c r="C4464" t="s">
        <v>3215</v>
      </c>
      <c r="D4464" t="s">
        <v>7946</v>
      </c>
      <c r="E4464" t="s">
        <v>7941</v>
      </c>
      <c r="F4464" t="s">
        <v>7942</v>
      </c>
      <c r="G4464" t="s">
        <v>776</v>
      </c>
      <c r="H4464" t="s">
        <v>54</v>
      </c>
      <c r="I4464" t="s">
        <v>829</v>
      </c>
      <c r="J4464" t="s">
        <v>7941</v>
      </c>
      <c r="K4464" t="s">
        <v>7941</v>
      </c>
      <c r="L4464" t="s">
        <v>7943</v>
      </c>
      <c r="M4464" t="s">
        <v>7942</v>
      </c>
      <c r="N4464" t="s">
        <v>776</v>
      </c>
      <c r="O4464" t="s">
        <v>54</v>
      </c>
      <c r="P4464" t="s">
        <v>829</v>
      </c>
      <c r="Q4464" t="s">
        <v>3240</v>
      </c>
      <c r="R4464" t="s">
        <v>7944</v>
      </c>
    </row>
    <row r="4465" spans="1:18" x14ac:dyDescent="0.25">
      <c r="A4465" s="28" t="str">
        <f t="shared" si="69"/>
        <v>01812416Woodlawn Elementary School1661 Perryville RdDanvilleKY40422</v>
      </c>
      <c r="B4465" s="29" t="s">
        <v>8225</v>
      </c>
      <c r="C4465" t="s">
        <v>3215</v>
      </c>
      <c r="D4465" t="s">
        <v>7947</v>
      </c>
      <c r="E4465" t="s">
        <v>310</v>
      </c>
      <c r="F4465" t="s">
        <v>311</v>
      </c>
      <c r="G4465" t="s">
        <v>312</v>
      </c>
      <c r="H4465" t="s">
        <v>54</v>
      </c>
      <c r="I4465" t="s">
        <v>313</v>
      </c>
      <c r="J4465" t="s">
        <v>3550</v>
      </c>
      <c r="K4465" t="s">
        <v>310</v>
      </c>
      <c r="L4465" t="s">
        <v>7948</v>
      </c>
      <c r="M4465" t="s">
        <v>311</v>
      </c>
      <c r="N4465" t="s">
        <v>312</v>
      </c>
      <c r="O4465" t="s">
        <v>54</v>
      </c>
      <c r="P4465" t="s">
        <v>313</v>
      </c>
      <c r="Q4465" t="s">
        <v>3415</v>
      </c>
      <c r="R4465" t="s">
        <v>309</v>
      </c>
    </row>
    <row r="4466" spans="1:18" x14ac:dyDescent="0.25">
      <c r="A4466" s="28" t="str">
        <f t="shared" si="69"/>
        <v>00386244West Broadway ES127 W Broadway StMadisonvilleKY42431</v>
      </c>
      <c r="B4466" s="29" t="s">
        <v>8225</v>
      </c>
      <c r="C4466" t="s">
        <v>3215</v>
      </c>
      <c r="D4466" t="s">
        <v>7949</v>
      </c>
      <c r="E4466" t="s">
        <v>4405</v>
      </c>
      <c r="F4466" t="s">
        <v>1340</v>
      </c>
      <c r="G4466" t="s">
        <v>1322</v>
      </c>
      <c r="H4466" t="s">
        <v>54</v>
      </c>
      <c r="I4466" t="s">
        <v>1323</v>
      </c>
      <c r="J4466" t="s">
        <v>1313</v>
      </c>
      <c r="K4466" t="s">
        <v>4405</v>
      </c>
      <c r="L4466" t="s">
        <v>7950</v>
      </c>
      <c r="M4466" t="s">
        <v>1340</v>
      </c>
      <c r="N4466" t="s">
        <v>1322</v>
      </c>
      <c r="O4466" t="s">
        <v>54</v>
      </c>
      <c r="P4466" t="s">
        <v>1323</v>
      </c>
      <c r="Q4466" t="s">
        <v>3418</v>
      </c>
      <c r="R4466" t="s">
        <v>1339</v>
      </c>
    </row>
    <row r="4467" spans="1:18" x14ac:dyDescent="0.25">
      <c r="A4467" s="28" t="str">
        <f t="shared" si="69"/>
        <v>00386244West Broadway ES127 W Broadway StMadisonvilleKY42431</v>
      </c>
      <c r="B4467" s="29" t="s">
        <v>8225</v>
      </c>
      <c r="C4467" t="s">
        <v>3215</v>
      </c>
      <c r="D4467" t="s">
        <v>7951</v>
      </c>
      <c r="E4467" t="s">
        <v>4405</v>
      </c>
      <c r="F4467" t="s">
        <v>1340</v>
      </c>
      <c r="G4467" t="s">
        <v>1322</v>
      </c>
      <c r="H4467" t="s">
        <v>54</v>
      </c>
      <c r="I4467" t="s">
        <v>1323</v>
      </c>
      <c r="J4467" t="s">
        <v>1313</v>
      </c>
      <c r="K4467" t="s">
        <v>4405</v>
      </c>
      <c r="L4467" t="s">
        <v>7950</v>
      </c>
      <c r="M4467" t="s">
        <v>1340</v>
      </c>
      <c r="N4467" t="s">
        <v>1322</v>
      </c>
      <c r="O4467" t="s">
        <v>54</v>
      </c>
      <c r="P4467" t="s">
        <v>1323</v>
      </c>
      <c r="Q4467" t="s">
        <v>3418</v>
      </c>
      <c r="R4467" t="s">
        <v>1339</v>
      </c>
    </row>
    <row r="4468" spans="1:18" x14ac:dyDescent="0.25">
      <c r="A4468" s="28" t="str">
        <f t="shared" si="69"/>
        <v>00395740Somerset High School301 College StSomersetKY42501</v>
      </c>
      <c r="B4468" s="29" t="s">
        <v>8225</v>
      </c>
      <c r="C4468" t="s">
        <v>3215</v>
      </c>
      <c r="D4468" t="s">
        <v>7952</v>
      </c>
      <c r="E4468" t="s">
        <v>2666</v>
      </c>
      <c r="F4468" t="s">
        <v>259</v>
      </c>
      <c r="G4468" t="s">
        <v>2520</v>
      </c>
      <c r="H4468" t="s">
        <v>54</v>
      </c>
      <c r="I4468" t="s">
        <v>2532</v>
      </c>
      <c r="J4468" t="s">
        <v>2666</v>
      </c>
      <c r="K4468" t="s">
        <v>5135</v>
      </c>
      <c r="L4468" t="s">
        <v>7953</v>
      </c>
      <c r="M4468" t="s">
        <v>3183</v>
      </c>
      <c r="N4468" t="s">
        <v>2520</v>
      </c>
      <c r="O4468" t="s">
        <v>54</v>
      </c>
      <c r="P4468" t="s">
        <v>2532</v>
      </c>
      <c r="Q4468" t="s">
        <v>3318</v>
      </c>
      <c r="R4468" t="s">
        <v>5134</v>
      </c>
    </row>
    <row r="4469" spans="1:18" x14ac:dyDescent="0.25">
      <c r="A4469" s="28" t="str">
        <f t="shared" si="69"/>
        <v>00395702Meece Middle School210 Barnett StSomersetKY42501</v>
      </c>
      <c r="B4469" s="29" t="s">
        <v>8225</v>
      </c>
      <c r="C4469" t="s">
        <v>3215</v>
      </c>
      <c r="D4469" t="s">
        <v>7954</v>
      </c>
      <c r="E4469" t="s">
        <v>2666</v>
      </c>
      <c r="F4469" t="s">
        <v>5133</v>
      </c>
      <c r="G4469" t="s">
        <v>2520</v>
      </c>
      <c r="H4469" t="s">
        <v>54</v>
      </c>
      <c r="I4469" t="s">
        <v>2532</v>
      </c>
      <c r="J4469" t="s">
        <v>2666</v>
      </c>
      <c r="K4469" t="s">
        <v>5132</v>
      </c>
      <c r="L4469" t="s">
        <v>7953</v>
      </c>
      <c r="M4469" t="s">
        <v>3183</v>
      </c>
      <c r="N4469" t="s">
        <v>2520</v>
      </c>
      <c r="O4469" t="s">
        <v>54</v>
      </c>
      <c r="P4469" t="s">
        <v>2532</v>
      </c>
      <c r="Q4469" t="s">
        <v>3318</v>
      </c>
      <c r="R4469" t="s">
        <v>5131</v>
      </c>
    </row>
    <row r="4470" spans="1:18" x14ac:dyDescent="0.25">
      <c r="A4470" s="28" t="str">
        <f t="shared" si="69"/>
        <v>00395697Somerset Ind School District305 College StSomersetKY42501</v>
      </c>
      <c r="B4470" s="29" t="s">
        <v>8225</v>
      </c>
      <c r="C4470" t="s">
        <v>3215</v>
      </c>
      <c r="D4470" t="s">
        <v>7955</v>
      </c>
      <c r="E4470" t="s">
        <v>2666</v>
      </c>
      <c r="F4470" t="s">
        <v>3183</v>
      </c>
      <c r="G4470" t="s">
        <v>2520</v>
      </c>
      <c r="H4470" t="s">
        <v>54</v>
      </c>
      <c r="I4470" t="s">
        <v>2532</v>
      </c>
      <c r="J4470" t="s">
        <v>2666</v>
      </c>
      <c r="K4470" t="s">
        <v>2666</v>
      </c>
      <c r="L4470" t="s">
        <v>7953</v>
      </c>
      <c r="M4470" t="s">
        <v>3183</v>
      </c>
      <c r="N4470" t="s">
        <v>2520</v>
      </c>
      <c r="O4470" t="s">
        <v>54</v>
      </c>
      <c r="P4470" t="s">
        <v>2532</v>
      </c>
      <c r="Q4470" t="s">
        <v>3318</v>
      </c>
      <c r="R4470" t="s">
        <v>2665</v>
      </c>
    </row>
    <row r="4471" spans="1:18" x14ac:dyDescent="0.25">
      <c r="A4471" s="28" t="str">
        <f t="shared" si="69"/>
        <v>00395697Somerset Ind School District305 College StSomersetKY42501</v>
      </c>
      <c r="B4471" s="29" t="s">
        <v>8225</v>
      </c>
      <c r="C4471" t="s">
        <v>3215</v>
      </c>
      <c r="D4471" t="s">
        <v>7956</v>
      </c>
      <c r="E4471" t="s">
        <v>2666</v>
      </c>
      <c r="F4471" t="s">
        <v>3183</v>
      </c>
      <c r="G4471" t="s">
        <v>2520</v>
      </c>
      <c r="H4471" t="s">
        <v>54</v>
      </c>
      <c r="I4471" t="s">
        <v>2532</v>
      </c>
      <c r="J4471" t="s">
        <v>2666</v>
      </c>
      <c r="K4471" t="s">
        <v>2666</v>
      </c>
      <c r="L4471" t="s">
        <v>7953</v>
      </c>
      <c r="M4471" t="s">
        <v>3183</v>
      </c>
      <c r="N4471" t="s">
        <v>2520</v>
      </c>
      <c r="O4471" t="s">
        <v>54</v>
      </c>
      <c r="P4471" t="s">
        <v>2532</v>
      </c>
      <c r="Q4471" t="s">
        <v>3318</v>
      </c>
      <c r="R4471" t="s">
        <v>2665</v>
      </c>
    </row>
    <row r="4472" spans="1:18" x14ac:dyDescent="0.25">
      <c r="A4472" s="28" t="str">
        <f t="shared" si="69"/>
        <v>02114281St Joseph School2474 Lorraine CtCrescent SpgsKY41017</v>
      </c>
      <c r="B4472" s="29" t="s">
        <v>8225</v>
      </c>
      <c r="C4472" t="s">
        <v>3215</v>
      </c>
      <c r="D4472" t="s">
        <v>7957</v>
      </c>
      <c r="E4472" t="s">
        <v>5694</v>
      </c>
      <c r="F4472" t="s">
        <v>7958</v>
      </c>
      <c r="G4472" t="s">
        <v>7959</v>
      </c>
      <c r="H4472" t="s">
        <v>54</v>
      </c>
      <c r="I4472" t="s">
        <v>168</v>
      </c>
      <c r="J4472" t="s">
        <v>4065</v>
      </c>
      <c r="K4472" t="s">
        <v>5694</v>
      </c>
      <c r="L4472" t="s">
        <v>7960</v>
      </c>
      <c r="M4472" t="s">
        <v>7958</v>
      </c>
      <c r="N4472" t="s">
        <v>7959</v>
      </c>
      <c r="O4472" t="s">
        <v>54</v>
      </c>
      <c r="P4472" t="s">
        <v>168</v>
      </c>
      <c r="Q4472" t="s">
        <v>3216</v>
      </c>
      <c r="R4472" t="s">
        <v>7961</v>
      </c>
    </row>
    <row r="4473" spans="1:18" x14ac:dyDescent="0.25">
      <c r="A4473" s="28" t="str">
        <f t="shared" si="69"/>
        <v>D1610090Foundry Christian Community Academy531 W 11Th StBowling GreenKY42101</v>
      </c>
      <c r="B4473" s="29" t="s">
        <v>8225</v>
      </c>
      <c r="C4473" t="s">
        <v>3215</v>
      </c>
      <c r="D4473" t="s">
        <v>7962</v>
      </c>
      <c r="E4473" t="s">
        <v>5719</v>
      </c>
      <c r="F4473" t="s">
        <v>5720</v>
      </c>
      <c r="G4473" t="s">
        <v>267</v>
      </c>
      <c r="H4473" t="s">
        <v>54</v>
      </c>
      <c r="I4473" t="s">
        <v>268</v>
      </c>
      <c r="J4473" t="s">
        <v>5329</v>
      </c>
      <c r="K4473" t="s">
        <v>5719</v>
      </c>
      <c r="L4473" t="s">
        <v>7963</v>
      </c>
      <c r="M4473" t="s">
        <v>5720</v>
      </c>
      <c r="N4473" t="s">
        <v>267</v>
      </c>
      <c r="O4473" t="s">
        <v>54</v>
      </c>
      <c r="P4473" t="s">
        <v>268</v>
      </c>
      <c r="Q4473" t="s">
        <v>3236</v>
      </c>
      <c r="R4473" t="s">
        <v>7964</v>
      </c>
    </row>
    <row r="4474" spans="1:18" x14ac:dyDescent="0.25">
      <c r="A4474" s="28" t="str">
        <f t="shared" si="69"/>
        <v>D1610090Foundry Christian Community Academy531 W 11Th StBowling GreenKY42101</v>
      </c>
      <c r="B4474" s="29" t="s">
        <v>8225</v>
      </c>
      <c r="C4474" t="s">
        <v>3215</v>
      </c>
      <c r="D4474" t="s">
        <v>7965</v>
      </c>
      <c r="E4474" t="s">
        <v>5719</v>
      </c>
      <c r="F4474" t="s">
        <v>5720</v>
      </c>
      <c r="G4474" t="s">
        <v>267</v>
      </c>
      <c r="H4474" t="s">
        <v>54</v>
      </c>
      <c r="I4474" t="s">
        <v>268</v>
      </c>
      <c r="J4474" t="s">
        <v>5329</v>
      </c>
      <c r="K4474" t="s">
        <v>5719</v>
      </c>
      <c r="L4474" t="s">
        <v>7963</v>
      </c>
      <c r="M4474" t="s">
        <v>5720</v>
      </c>
      <c r="N4474" t="s">
        <v>267</v>
      </c>
      <c r="O4474" t="s">
        <v>54</v>
      </c>
      <c r="P4474" t="s">
        <v>268</v>
      </c>
      <c r="Q4474" t="s">
        <v>3236</v>
      </c>
      <c r="R4474" t="s">
        <v>7964</v>
      </c>
    </row>
    <row r="4475" spans="1:18" x14ac:dyDescent="0.25">
      <c r="A4475" s="28" t="str">
        <f t="shared" si="69"/>
        <v>00391160Bell Co Area Tech Center9828 Us Highway 25 EPinevilleKY40977</v>
      </c>
      <c r="B4475" s="29" t="s">
        <v>8225</v>
      </c>
      <c r="C4475" t="s">
        <v>3215</v>
      </c>
      <c r="D4475" t="s">
        <v>7966</v>
      </c>
      <c r="E4475" t="s">
        <v>170</v>
      </c>
      <c r="F4475" t="s">
        <v>4103</v>
      </c>
      <c r="G4475" t="s">
        <v>173</v>
      </c>
      <c r="H4475" t="s">
        <v>54</v>
      </c>
      <c r="I4475" t="s">
        <v>174</v>
      </c>
      <c r="J4475" t="s">
        <v>170</v>
      </c>
      <c r="K4475" t="s">
        <v>4102</v>
      </c>
      <c r="L4475" t="s">
        <v>7967</v>
      </c>
      <c r="M4475" t="s">
        <v>5292</v>
      </c>
      <c r="N4475" t="s">
        <v>173</v>
      </c>
      <c r="O4475" t="s">
        <v>54</v>
      </c>
      <c r="P4475" t="s">
        <v>174</v>
      </c>
      <c r="Q4475" t="s">
        <v>3260</v>
      </c>
      <c r="R4475" t="s">
        <v>4101</v>
      </c>
    </row>
    <row r="4476" spans="1:18" x14ac:dyDescent="0.25">
      <c r="A4476" s="28" t="str">
        <f t="shared" ref="A4476:A4539" si="70">R4476&amp;K4476&amp;F4476&amp;G4476&amp;H4476&amp;I4476</f>
        <v>00379124Bell Co High School9824 Us Highway 25 EPinevilleKY40977</v>
      </c>
      <c r="B4476" s="29" t="s">
        <v>8225</v>
      </c>
      <c r="C4476" t="s">
        <v>3215</v>
      </c>
      <c r="D4476" t="s">
        <v>7968</v>
      </c>
      <c r="E4476" t="s">
        <v>170</v>
      </c>
      <c r="F4476" t="s">
        <v>4109</v>
      </c>
      <c r="G4476" t="s">
        <v>173</v>
      </c>
      <c r="H4476" t="s">
        <v>54</v>
      </c>
      <c r="I4476" t="s">
        <v>174</v>
      </c>
      <c r="J4476" t="s">
        <v>170</v>
      </c>
      <c r="K4476" t="s">
        <v>4108</v>
      </c>
      <c r="L4476" t="s">
        <v>7967</v>
      </c>
      <c r="M4476" t="s">
        <v>5292</v>
      </c>
      <c r="N4476" t="s">
        <v>173</v>
      </c>
      <c r="O4476" t="s">
        <v>54</v>
      </c>
      <c r="P4476" t="s">
        <v>174</v>
      </c>
      <c r="Q4476" t="s">
        <v>3260</v>
      </c>
      <c r="R4476" t="s">
        <v>4107</v>
      </c>
    </row>
    <row r="4477" spans="1:18" x14ac:dyDescent="0.25">
      <c r="A4477" s="28" t="str">
        <f t="shared" si="70"/>
        <v>03387651Bell Co Alternative School9828 Us Highway 25 E 2nd FlPinevilleKY40977</v>
      </c>
      <c r="B4477" s="29" t="s">
        <v>8225</v>
      </c>
      <c r="C4477" t="s">
        <v>3215</v>
      </c>
      <c r="D4477" t="s">
        <v>7969</v>
      </c>
      <c r="E4477" t="s">
        <v>170</v>
      </c>
      <c r="F4477" t="s">
        <v>4106</v>
      </c>
      <c r="G4477" t="s">
        <v>173</v>
      </c>
      <c r="H4477" t="s">
        <v>54</v>
      </c>
      <c r="I4477" t="s">
        <v>174</v>
      </c>
      <c r="J4477" t="s">
        <v>170</v>
      </c>
      <c r="K4477" t="s">
        <v>4105</v>
      </c>
      <c r="L4477" t="s">
        <v>7967</v>
      </c>
      <c r="M4477" t="s">
        <v>5292</v>
      </c>
      <c r="N4477" t="s">
        <v>173</v>
      </c>
      <c r="O4477" t="s">
        <v>54</v>
      </c>
      <c r="P4477" t="s">
        <v>174</v>
      </c>
      <c r="Q4477" t="s">
        <v>3260</v>
      </c>
      <c r="R4477" t="s">
        <v>4104</v>
      </c>
    </row>
    <row r="4478" spans="1:18" x14ac:dyDescent="0.25">
      <c r="A4478" s="28" t="str">
        <f t="shared" si="70"/>
        <v>00379100Bell Co School DistrictPo Box 340PinevilleKY40977</v>
      </c>
      <c r="B4478" s="29" t="s">
        <v>8225</v>
      </c>
      <c r="C4478" t="s">
        <v>3215</v>
      </c>
      <c r="D4478" t="s">
        <v>7970</v>
      </c>
      <c r="E4478" t="s">
        <v>170</v>
      </c>
      <c r="F4478" t="s">
        <v>5292</v>
      </c>
      <c r="G4478" t="s">
        <v>173</v>
      </c>
      <c r="H4478" t="s">
        <v>54</v>
      </c>
      <c r="I4478" t="s">
        <v>174</v>
      </c>
      <c r="J4478" t="s">
        <v>170</v>
      </c>
      <c r="K4478" t="s">
        <v>170</v>
      </c>
      <c r="L4478" t="s">
        <v>7967</v>
      </c>
      <c r="M4478" t="s">
        <v>5292</v>
      </c>
      <c r="N4478" t="s">
        <v>173</v>
      </c>
      <c r="O4478" t="s">
        <v>54</v>
      </c>
      <c r="P4478" t="s">
        <v>174</v>
      </c>
      <c r="Q4478" t="s">
        <v>3260</v>
      </c>
      <c r="R4478" t="s">
        <v>169</v>
      </c>
    </row>
    <row r="4479" spans="1:18" x14ac:dyDescent="0.25">
      <c r="A4479" s="28" t="str">
        <f t="shared" si="70"/>
        <v>03251947Bell Central ES9821 Us Highway 25 EPinevilleKY40977</v>
      </c>
      <c r="B4479" s="29" t="s">
        <v>8225</v>
      </c>
      <c r="C4479" t="s">
        <v>3215</v>
      </c>
      <c r="D4479" t="s">
        <v>7971</v>
      </c>
      <c r="E4479" t="s">
        <v>170</v>
      </c>
      <c r="F4479" t="s">
        <v>172</v>
      </c>
      <c r="G4479" t="s">
        <v>173</v>
      </c>
      <c r="H4479" t="s">
        <v>54</v>
      </c>
      <c r="I4479" t="s">
        <v>174</v>
      </c>
      <c r="J4479" t="s">
        <v>170</v>
      </c>
      <c r="K4479" t="s">
        <v>4111</v>
      </c>
      <c r="L4479" t="s">
        <v>7967</v>
      </c>
      <c r="M4479" t="s">
        <v>5292</v>
      </c>
      <c r="N4479" t="s">
        <v>173</v>
      </c>
      <c r="O4479" t="s">
        <v>54</v>
      </c>
      <c r="P4479" t="s">
        <v>174</v>
      </c>
      <c r="Q4479" t="s">
        <v>3260</v>
      </c>
      <c r="R4479" t="s">
        <v>171</v>
      </c>
    </row>
    <row r="4480" spans="1:18" x14ac:dyDescent="0.25">
      <c r="A4480" s="28" t="str">
        <f t="shared" si="70"/>
        <v>FY171428Kids Team347 Montgomery StLibertyKY42539</v>
      </c>
      <c r="B4480" s="29" t="s">
        <v>8225</v>
      </c>
      <c r="C4480" t="s">
        <v>3215</v>
      </c>
      <c r="D4480" t="s">
        <v>7972</v>
      </c>
      <c r="E4480" t="s">
        <v>496</v>
      </c>
      <c r="F4480" t="s">
        <v>7974</v>
      </c>
      <c r="G4480" t="s">
        <v>500</v>
      </c>
      <c r="H4480" t="s">
        <v>54</v>
      </c>
      <c r="I4480" t="s">
        <v>501</v>
      </c>
      <c r="J4480" t="s">
        <v>496</v>
      </c>
      <c r="K4480" t="s">
        <v>7973</v>
      </c>
      <c r="L4480" t="s">
        <v>7975</v>
      </c>
      <c r="M4480" t="s">
        <v>3087</v>
      </c>
      <c r="N4480" t="s">
        <v>500</v>
      </c>
      <c r="O4480" t="s">
        <v>54</v>
      </c>
      <c r="P4480" t="s">
        <v>501</v>
      </c>
      <c r="Q4480" t="s">
        <v>3548</v>
      </c>
      <c r="R4480" t="s">
        <v>8222</v>
      </c>
    </row>
    <row r="4481" spans="1:18" x14ac:dyDescent="0.25">
      <c r="A4481" s="28" t="str">
        <f t="shared" si="70"/>
        <v>00381385Casey Co High School1841 E Ky 70LibertyKY42539</v>
      </c>
      <c r="B4481" s="29" t="s">
        <v>8225</v>
      </c>
      <c r="C4481" t="s">
        <v>3215</v>
      </c>
      <c r="D4481" t="s">
        <v>7976</v>
      </c>
      <c r="E4481" t="s">
        <v>496</v>
      </c>
      <c r="F4481" t="s">
        <v>4181</v>
      </c>
      <c r="G4481" t="s">
        <v>500</v>
      </c>
      <c r="H4481" t="s">
        <v>54</v>
      </c>
      <c r="I4481" t="s">
        <v>501</v>
      </c>
      <c r="J4481" t="s">
        <v>496</v>
      </c>
      <c r="K4481" t="s">
        <v>4180</v>
      </c>
      <c r="L4481" t="s">
        <v>7975</v>
      </c>
      <c r="M4481" t="s">
        <v>3087</v>
      </c>
      <c r="N4481" t="s">
        <v>500</v>
      </c>
      <c r="O4481" t="s">
        <v>54</v>
      </c>
      <c r="P4481" t="s">
        <v>501</v>
      </c>
      <c r="Q4481" t="s">
        <v>3548</v>
      </c>
      <c r="R4481" t="s">
        <v>4179</v>
      </c>
    </row>
    <row r="4482" spans="1:18" x14ac:dyDescent="0.25">
      <c r="A4482" s="28" t="str">
        <f t="shared" si="70"/>
        <v>00381373Casey Co School District1922 N Us 127LibertyKY42539</v>
      </c>
      <c r="B4482" s="29" t="s">
        <v>8225</v>
      </c>
      <c r="C4482" t="s">
        <v>3215</v>
      </c>
      <c r="D4482" t="s">
        <v>7977</v>
      </c>
      <c r="E4482" t="s">
        <v>496</v>
      </c>
      <c r="F4482" t="s">
        <v>3087</v>
      </c>
      <c r="G4482" t="s">
        <v>500</v>
      </c>
      <c r="H4482" t="s">
        <v>54</v>
      </c>
      <c r="I4482" t="s">
        <v>501</v>
      </c>
      <c r="J4482" t="s">
        <v>496</v>
      </c>
      <c r="K4482" t="s">
        <v>496</v>
      </c>
      <c r="L4482" t="s">
        <v>7975</v>
      </c>
      <c r="M4482" t="s">
        <v>3087</v>
      </c>
      <c r="N4482" t="s">
        <v>500</v>
      </c>
      <c r="O4482" t="s">
        <v>54</v>
      </c>
      <c r="P4482" t="s">
        <v>501</v>
      </c>
      <c r="Q4482" t="s">
        <v>3548</v>
      </c>
      <c r="R4482" t="s">
        <v>495</v>
      </c>
    </row>
    <row r="4483" spans="1:18" x14ac:dyDescent="0.25">
      <c r="A4483" s="28" t="str">
        <f t="shared" si="70"/>
        <v>00381373Casey Co School District1922 N Us 127LibertyKY42539</v>
      </c>
      <c r="B4483" s="29" t="s">
        <v>8225</v>
      </c>
      <c r="C4483" t="s">
        <v>3215</v>
      </c>
      <c r="D4483" t="s">
        <v>7978</v>
      </c>
      <c r="E4483" t="s">
        <v>496</v>
      </c>
      <c r="F4483" t="s">
        <v>3087</v>
      </c>
      <c r="G4483" t="s">
        <v>500</v>
      </c>
      <c r="H4483" t="s">
        <v>54</v>
      </c>
      <c r="I4483" t="s">
        <v>501</v>
      </c>
      <c r="J4483" t="s">
        <v>496</v>
      </c>
      <c r="K4483" t="s">
        <v>496</v>
      </c>
      <c r="L4483" t="s">
        <v>7975</v>
      </c>
      <c r="M4483" t="s">
        <v>3087</v>
      </c>
      <c r="N4483" t="s">
        <v>500</v>
      </c>
      <c r="O4483" t="s">
        <v>54</v>
      </c>
      <c r="P4483" t="s">
        <v>501</v>
      </c>
      <c r="Q4483" t="s">
        <v>3548</v>
      </c>
      <c r="R4483" t="s">
        <v>495</v>
      </c>
    </row>
    <row r="4484" spans="1:18" x14ac:dyDescent="0.25">
      <c r="A4484" s="28" t="str">
        <f t="shared" si="70"/>
        <v>00381402Walnut Hill ES2834 S Us 127LibertyKY42539</v>
      </c>
      <c r="B4484" s="29" t="s">
        <v>8225</v>
      </c>
      <c r="C4484" t="s">
        <v>3215</v>
      </c>
      <c r="D4484" t="s">
        <v>7979</v>
      </c>
      <c r="E4484" t="s">
        <v>496</v>
      </c>
      <c r="F4484" t="s">
        <v>505</v>
      </c>
      <c r="G4484" t="s">
        <v>500</v>
      </c>
      <c r="H4484" t="s">
        <v>54</v>
      </c>
      <c r="I4484" t="s">
        <v>501</v>
      </c>
      <c r="J4484" t="s">
        <v>496</v>
      </c>
      <c r="K4484" t="s">
        <v>4178</v>
      </c>
      <c r="L4484" t="s">
        <v>7975</v>
      </c>
      <c r="M4484" t="s">
        <v>3087</v>
      </c>
      <c r="N4484" t="s">
        <v>500</v>
      </c>
      <c r="O4484" t="s">
        <v>54</v>
      </c>
      <c r="P4484" t="s">
        <v>501</v>
      </c>
      <c r="Q4484" t="s">
        <v>3548</v>
      </c>
      <c r="R4484" t="s">
        <v>504</v>
      </c>
    </row>
    <row r="4485" spans="1:18" x14ac:dyDescent="0.25">
      <c r="A4485" s="28" t="str">
        <f t="shared" si="70"/>
        <v>00381426Liberty Elementary School75 College StLibertyKY42539</v>
      </c>
      <c r="B4485" s="29" t="s">
        <v>8225</v>
      </c>
      <c r="C4485" t="s">
        <v>3215</v>
      </c>
      <c r="D4485" t="s">
        <v>7980</v>
      </c>
      <c r="E4485" t="s">
        <v>496</v>
      </c>
      <c r="F4485" t="s">
        <v>503</v>
      </c>
      <c r="G4485" t="s">
        <v>500</v>
      </c>
      <c r="H4485" t="s">
        <v>54</v>
      </c>
      <c r="I4485" t="s">
        <v>501</v>
      </c>
      <c r="J4485" t="s">
        <v>496</v>
      </c>
      <c r="K4485" t="s">
        <v>6</v>
      </c>
      <c r="L4485" t="s">
        <v>7975</v>
      </c>
      <c r="M4485" t="s">
        <v>3087</v>
      </c>
      <c r="N4485" t="s">
        <v>500</v>
      </c>
      <c r="O4485" t="s">
        <v>54</v>
      </c>
      <c r="P4485" t="s">
        <v>501</v>
      </c>
      <c r="Q4485" t="s">
        <v>3548</v>
      </c>
      <c r="R4485" t="s">
        <v>502</v>
      </c>
    </row>
    <row r="4486" spans="1:18" x14ac:dyDescent="0.25">
      <c r="A4486" s="28" t="str">
        <f t="shared" si="70"/>
        <v>00381414Jones Park Elementary School6295 E Kentucky 70LibertyKY42539</v>
      </c>
      <c r="B4486" s="29" t="s">
        <v>8225</v>
      </c>
      <c r="C4486" t="s">
        <v>3215</v>
      </c>
      <c r="D4486" t="s">
        <v>7981</v>
      </c>
      <c r="E4486" t="s">
        <v>496</v>
      </c>
      <c r="F4486" t="s">
        <v>499</v>
      </c>
      <c r="G4486" t="s">
        <v>500</v>
      </c>
      <c r="H4486" t="s">
        <v>54</v>
      </c>
      <c r="I4486" t="s">
        <v>501</v>
      </c>
      <c r="J4486" t="s">
        <v>496</v>
      </c>
      <c r="K4486" t="s">
        <v>498</v>
      </c>
      <c r="L4486" t="s">
        <v>7975</v>
      </c>
      <c r="M4486" t="s">
        <v>3087</v>
      </c>
      <c r="N4486" t="s">
        <v>500</v>
      </c>
      <c r="O4486" t="s">
        <v>54</v>
      </c>
      <c r="P4486" t="s">
        <v>501</v>
      </c>
      <c r="Q4486" t="s">
        <v>3548</v>
      </c>
      <c r="R4486" t="s">
        <v>497</v>
      </c>
    </row>
    <row r="4487" spans="1:18" x14ac:dyDescent="0.25">
      <c r="A4487" s="28" t="str">
        <f t="shared" si="70"/>
        <v>00381438Casey Co Middle School1673 E Ky 70LibertyKY42539</v>
      </c>
      <c r="B4487" s="29" t="s">
        <v>8225</v>
      </c>
      <c r="C4487" t="s">
        <v>3215</v>
      </c>
      <c r="D4487" t="s">
        <v>7982</v>
      </c>
      <c r="E4487" t="s">
        <v>496</v>
      </c>
      <c r="F4487" t="s">
        <v>4184</v>
      </c>
      <c r="G4487" t="s">
        <v>500</v>
      </c>
      <c r="H4487" t="s">
        <v>54</v>
      </c>
      <c r="I4487" t="s">
        <v>501</v>
      </c>
      <c r="J4487" t="s">
        <v>496</v>
      </c>
      <c r="K4487" t="s">
        <v>4183</v>
      </c>
      <c r="L4487" t="s">
        <v>7975</v>
      </c>
      <c r="M4487" t="s">
        <v>3087</v>
      </c>
      <c r="N4487" t="s">
        <v>500</v>
      </c>
      <c r="O4487" t="s">
        <v>54</v>
      </c>
      <c r="P4487" t="s">
        <v>501</v>
      </c>
      <c r="Q4487" t="s">
        <v>3548</v>
      </c>
      <c r="R4487" t="s">
        <v>4182</v>
      </c>
    </row>
    <row r="4488" spans="1:18" x14ac:dyDescent="0.25">
      <c r="A4488" s="28" t="str">
        <f t="shared" si="70"/>
        <v>00391720Leslie Co High SchoolPo Box 970HydenKY41749</v>
      </c>
      <c r="B4488" s="29" t="s">
        <v>8225</v>
      </c>
      <c r="C4488" t="s">
        <v>3215</v>
      </c>
      <c r="D4488" t="s">
        <v>7983</v>
      </c>
      <c r="E4488" t="s">
        <v>1863</v>
      </c>
      <c r="F4488" t="s">
        <v>4616</v>
      </c>
      <c r="G4488" t="s">
        <v>1870</v>
      </c>
      <c r="H4488" t="s">
        <v>54</v>
      </c>
      <c r="I4488" t="s">
        <v>1871</v>
      </c>
      <c r="J4488" t="s">
        <v>1863</v>
      </c>
      <c r="K4488" t="s">
        <v>4637</v>
      </c>
      <c r="L4488" t="s">
        <v>7984</v>
      </c>
      <c r="M4488" t="s">
        <v>5264</v>
      </c>
      <c r="N4488" t="s">
        <v>1870</v>
      </c>
      <c r="O4488" t="s">
        <v>54</v>
      </c>
      <c r="P4488" t="s">
        <v>1871</v>
      </c>
      <c r="Q4488" t="s">
        <v>3505</v>
      </c>
      <c r="R4488" t="s">
        <v>4636</v>
      </c>
    </row>
    <row r="4489" spans="1:18" x14ac:dyDescent="0.25">
      <c r="A4489" s="28" t="str">
        <f t="shared" si="70"/>
        <v>00391653Leslie Co School DistrictPo Box 949HydenKY41749</v>
      </c>
      <c r="B4489" s="29" t="s">
        <v>8225</v>
      </c>
      <c r="C4489" t="s">
        <v>3215</v>
      </c>
      <c r="D4489" t="s">
        <v>7985</v>
      </c>
      <c r="E4489" t="s">
        <v>1863</v>
      </c>
      <c r="F4489" t="s">
        <v>5264</v>
      </c>
      <c r="G4489" t="s">
        <v>1870</v>
      </c>
      <c r="H4489" t="s">
        <v>54</v>
      </c>
      <c r="I4489" t="s">
        <v>1871</v>
      </c>
      <c r="J4489" t="s">
        <v>1863</v>
      </c>
      <c r="K4489" t="s">
        <v>1863</v>
      </c>
      <c r="L4489" t="s">
        <v>7984</v>
      </c>
      <c r="M4489" t="s">
        <v>5264</v>
      </c>
      <c r="N4489" t="s">
        <v>1870</v>
      </c>
      <c r="O4489" t="s">
        <v>54</v>
      </c>
      <c r="P4489" t="s">
        <v>1871</v>
      </c>
      <c r="Q4489" t="s">
        <v>3505</v>
      </c>
      <c r="R4489" t="s">
        <v>1862</v>
      </c>
    </row>
    <row r="4490" spans="1:18" x14ac:dyDescent="0.25">
      <c r="A4490" s="28" t="str">
        <f t="shared" si="70"/>
        <v>00391653Leslie Co School DistrictPo Box 949HydenKY41776</v>
      </c>
      <c r="B4490" s="29" t="s">
        <v>8225</v>
      </c>
      <c r="C4490" t="s">
        <v>3215</v>
      </c>
      <c r="D4490" t="s">
        <v>7986</v>
      </c>
      <c r="E4490" t="s">
        <v>1863</v>
      </c>
      <c r="F4490" t="s">
        <v>5264</v>
      </c>
      <c r="G4490" t="s">
        <v>1870</v>
      </c>
      <c r="H4490" t="s">
        <v>54</v>
      </c>
      <c r="I4490" t="s">
        <v>1879</v>
      </c>
      <c r="J4490" t="s">
        <v>1863</v>
      </c>
      <c r="K4490" t="s">
        <v>1863</v>
      </c>
      <c r="L4490" t="s">
        <v>7984</v>
      </c>
      <c r="M4490" t="s">
        <v>5264</v>
      </c>
      <c r="N4490" t="s">
        <v>1870</v>
      </c>
      <c r="O4490" t="s">
        <v>54</v>
      </c>
      <c r="P4490" t="s">
        <v>1871</v>
      </c>
      <c r="Q4490" t="s">
        <v>3505</v>
      </c>
      <c r="R4490" t="s">
        <v>1862</v>
      </c>
    </row>
    <row r="4491" spans="1:18" x14ac:dyDescent="0.25">
      <c r="A4491" s="28" t="str">
        <f t="shared" si="70"/>
        <v>00391653Leslie Co School DistrictPo Box 949HydenKY41749</v>
      </c>
      <c r="B4491" s="29" t="s">
        <v>8225</v>
      </c>
      <c r="C4491" t="s">
        <v>3215</v>
      </c>
      <c r="D4491" t="s">
        <v>7987</v>
      </c>
      <c r="E4491" t="s">
        <v>1863</v>
      </c>
      <c r="F4491" t="s">
        <v>5264</v>
      </c>
      <c r="G4491" t="s">
        <v>1870</v>
      </c>
      <c r="H4491" t="s">
        <v>54</v>
      </c>
      <c r="I4491" t="s">
        <v>1871</v>
      </c>
      <c r="J4491" t="s">
        <v>1863</v>
      </c>
      <c r="K4491" t="s">
        <v>1863</v>
      </c>
      <c r="L4491" t="s">
        <v>7984</v>
      </c>
      <c r="M4491" t="s">
        <v>5264</v>
      </c>
      <c r="N4491" t="s">
        <v>1870</v>
      </c>
      <c r="O4491" t="s">
        <v>54</v>
      </c>
      <c r="P4491" t="s">
        <v>1871</v>
      </c>
      <c r="Q4491" t="s">
        <v>3505</v>
      </c>
      <c r="R4491" t="s">
        <v>1862</v>
      </c>
    </row>
    <row r="4492" spans="1:18" x14ac:dyDescent="0.25">
      <c r="A4492" s="28" t="str">
        <f t="shared" si="70"/>
        <v>FY192219Teach One Academy1159 Algonquin PkwyLouisvilleKY40208</v>
      </c>
      <c r="B4492" s="29" t="s">
        <v>8225</v>
      </c>
      <c r="C4492" t="s">
        <v>3215</v>
      </c>
      <c r="D4492" t="s">
        <v>7988</v>
      </c>
      <c r="E4492" t="s">
        <v>7989</v>
      </c>
      <c r="F4492" t="s">
        <v>7990</v>
      </c>
      <c r="G4492" t="s">
        <v>382</v>
      </c>
      <c r="H4492" t="s">
        <v>54</v>
      </c>
      <c r="I4492" t="s">
        <v>1423</v>
      </c>
      <c r="J4492" t="s">
        <v>3286</v>
      </c>
      <c r="K4492" t="s">
        <v>7989</v>
      </c>
      <c r="L4492" t="s">
        <v>7991</v>
      </c>
      <c r="M4492" t="s">
        <v>7990</v>
      </c>
      <c r="N4492" t="s">
        <v>382</v>
      </c>
      <c r="O4492" t="s">
        <v>54</v>
      </c>
      <c r="P4492" t="s">
        <v>1423</v>
      </c>
      <c r="Q4492" t="s">
        <v>3224</v>
      </c>
      <c r="R4492" t="s">
        <v>7992</v>
      </c>
    </row>
    <row r="4493" spans="1:18" x14ac:dyDescent="0.25">
      <c r="A4493" s="28" t="str">
        <f t="shared" si="70"/>
        <v>00383773J M Stumbo Elementary School6945 Ky Route 979GrethelKY41631</v>
      </c>
      <c r="B4493" s="29" t="s">
        <v>8225</v>
      </c>
      <c r="C4493" t="s">
        <v>3215</v>
      </c>
      <c r="D4493" t="s">
        <v>7993</v>
      </c>
      <c r="E4493" t="s">
        <v>922</v>
      </c>
      <c r="F4493" t="s">
        <v>923</v>
      </c>
      <c r="G4493" t="s">
        <v>924</v>
      </c>
      <c r="H4493" t="s">
        <v>54</v>
      </c>
      <c r="I4493" t="s">
        <v>925</v>
      </c>
      <c r="J4493" t="s">
        <v>908</v>
      </c>
      <c r="K4493" t="s">
        <v>922</v>
      </c>
      <c r="L4493" t="s">
        <v>7994</v>
      </c>
      <c r="M4493" t="s">
        <v>923</v>
      </c>
      <c r="N4493" t="s">
        <v>924</v>
      </c>
      <c r="O4493" t="s">
        <v>54</v>
      </c>
      <c r="P4493" t="s">
        <v>925</v>
      </c>
      <c r="Q4493" t="s">
        <v>3235</v>
      </c>
      <c r="R4493" t="s">
        <v>921</v>
      </c>
    </row>
    <row r="4494" spans="1:18" x14ac:dyDescent="0.25">
      <c r="A4494" s="28" t="str">
        <f t="shared" si="70"/>
        <v>00383773J M Stumbo Elementary School6945 Ky Route 979GrethelKY40204</v>
      </c>
      <c r="B4494" s="29" t="s">
        <v>8225</v>
      </c>
      <c r="C4494" t="s">
        <v>3215</v>
      </c>
      <c r="D4494" t="s">
        <v>7995</v>
      </c>
      <c r="E4494" t="s">
        <v>922</v>
      </c>
      <c r="F4494" t="s">
        <v>923</v>
      </c>
      <c r="G4494" t="s">
        <v>924</v>
      </c>
      <c r="H4494" t="s">
        <v>54</v>
      </c>
      <c r="I4494" t="s">
        <v>1391</v>
      </c>
      <c r="J4494" t="s">
        <v>908</v>
      </c>
      <c r="K4494" t="s">
        <v>922</v>
      </c>
      <c r="L4494" t="s">
        <v>7994</v>
      </c>
      <c r="M4494" t="s">
        <v>923</v>
      </c>
      <c r="N4494" t="s">
        <v>924</v>
      </c>
      <c r="O4494" t="s">
        <v>54</v>
      </c>
      <c r="P4494" t="s">
        <v>925</v>
      </c>
      <c r="Q4494" t="s">
        <v>3235</v>
      </c>
      <c r="R4494" t="s">
        <v>921</v>
      </c>
    </row>
    <row r="4495" spans="1:18" x14ac:dyDescent="0.25">
      <c r="A4495" s="28" t="str">
        <f t="shared" si="70"/>
        <v>00396134Southern ES1200 Fairfax WayGeorgetownKY40324</v>
      </c>
      <c r="B4495" s="29" t="s">
        <v>8225</v>
      </c>
      <c r="C4495" t="s">
        <v>3215</v>
      </c>
      <c r="D4495" t="s">
        <v>7996</v>
      </c>
      <c r="E4495" t="s">
        <v>5100</v>
      </c>
      <c r="F4495" t="s">
        <v>2621</v>
      </c>
      <c r="G4495" t="s">
        <v>2610</v>
      </c>
      <c r="H4495" t="s">
        <v>54</v>
      </c>
      <c r="I4495" t="s">
        <v>2611</v>
      </c>
      <c r="J4495" t="s">
        <v>2607</v>
      </c>
      <c r="K4495" t="s">
        <v>5100</v>
      </c>
      <c r="L4495" t="s">
        <v>7997</v>
      </c>
      <c r="M4495" t="s">
        <v>2621</v>
      </c>
      <c r="N4495" t="s">
        <v>2610</v>
      </c>
      <c r="O4495" t="s">
        <v>54</v>
      </c>
      <c r="P4495" t="s">
        <v>2611</v>
      </c>
      <c r="Q4495" t="s">
        <v>3237</v>
      </c>
      <c r="R4495" t="s">
        <v>2620</v>
      </c>
    </row>
    <row r="4496" spans="1:18" x14ac:dyDescent="0.25">
      <c r="A4496" s="28" t="str">
        <f t="shared" si="70"/>
        <v>00388656St Mary Academy11311 Saint Mary LnProspectKY40059</v>
      </c>
      <c r="B4496" s="29" t="s">
        <v>8225</v>
      </c>
      <c r="C4496" t="s">
        <v>3215</v>
      </c>
      <c r="D4496" t="s">
        <v>7998</v>
      </c>
      <c r="E4496" t="s">
        <v>5690</v>
      </c>
      <c r="F4496" t="s">
        <v>5691</v>
      </c>
      <c r="G4496" t="s">
        <v>1582</v>
      </c>
      <c r="H4496" t="s">
        <v>54</v>
      </c>
      <c r="I4496" t="s">
        <v>1583</v>
      </c>
      <c r="J4496" t="s">
        <v>4064</v>
      </c>
      <c r="K4496" t="s">
        <v>5690</v>
      </c>
      <c r="L4496" t="s">
        <v>7999</v>
      </c>
      <c r="M4496" t="s">
        <v>5691</v>
      </c>
      <c r="N4496" t="s">
        <v>1582</v>
      </c>
      <c r="O4496" t="s">
        <v>54</v>
      </c>
      <c r="P4496" t="s">
        <v>1583</v>
      </c>
      <c r="Q4496" t="s">
        <v>3224</v>
      </c>
      <c r="R4496" t="s">
        <v>8000</v>
      </c>
    </row>
    <row r="4497" spans="1:18" x14ac:dyDescent="0.25">
      <c r="A4497" s="28" t="str">
        <f t="shared" si="70"/>
        <v>FY160102Grace Early Learning Center1648 Lexington RdGeorgetownKY40324</v>
      </c>
      <c r="B4497" s="29" t="s">
        <v>8225</v>
      </c>
      <c r="C4497" t="s">
        <v>3215</v>
      </c>
      <c r="D4497" t="s">
        <v>8001</v>
      </c>
      <c r="E4497" t="s">
        <v>8002</v>
      </c>
      <c r="F4497" t="s">
        <v>8003</v>
      </c>
      <c r="G4497" t="s">
        <v>2610</v>
      </c>
      <c r="H4497" t="s">
        <v>54</v>
      </c>
      <c r="I4497" t="s">
        <v>2611</v>
      </c>
      <c r="J4497" t="s">
        <v>5329</v>
      </c>
      <c r="K4497" t="s">
        <v>8002</v>
      </c>
      <c r="L4497" t="s">
        <v>8004</v>
      </c>
      <c r="M4497" t="s">
        <v>8003</v>
      </c>
      <c r="N4497" t="s">
        <v>2610</v>
      </c>
      <c r="O4497" t="s">
        <v>54</v>
      </c>
      <c r="P4497" t="s">
        <v>2611</v>
      </c>
      <c r="Q4497" t="s">
        <v>3237</v>
      </c>
      <c r="R4497" t="s">
        <v>8005</v>
      </c>
    </row>
    <row r="4498" spans="1:18" x14ac:dyDescent="0.25">
      <c r="A4498" s="28" t="str">
        <f t="shared" si="70"/>
        <v>00384076Fulton Ind School District304 W State Line StFultonKY42041</v>
      </c>
      <c r="B4498" s="29" t="s">
        <v>8225</v>
      </c>
      <c r="C4498" t="s">
        <v>3215</v>
      </c>
      <c r="D4498" t="s">
        <v>8006</v>
      </c>
      <c r="E4498" t="s">
        <v>1003</v>
      </c>
      <c r="F4498" t="s">
        <v>3110</v>
      </c>
      <c r="G4498" t="s">
        <v>1007</v>
      </c>
      <c r="H4498" t="s">
        <v>54</v>
      </c>
      <c r="I4498" t="s">
        <v>1008</v>
      </c>
      <c r="J4498" t="s">
        <v>1003</v>
      </c>
      <c r="K4498" t="s">
        <v>1003</v>
      </c>
      <c r="L4498" t="s">
        <v>8007</v>
      </c>
      <c r="M4498" t="s">
        <v>3110</v>
      </c>
      <c r="N4498" t="s">
        <v>1007</v>
      </c>
      <c r="O4498" t="s">
        <v>54</v>
      </c>
      <c r="P4498" t="s">
        <v>1008</v>
      </c>
      <c r="Q4498" t="s">
        <v>1007</v>
      </c>
      <c r="R4498" t="s">
        <v>1002</v>
      </c>
    </row>
    <row r="4499" spans="1:18" x14ac:dyDescent="0.25">
      <c r="A4499" s="28" t="str">
        <f t="shared" si="70"/>
        <v>00384076Fulton Ind School District304 W State Line StFultonKY42041</v>
      </c>
      <c r="B4499" s="29" t="s">
        <v>8225</v>
      </c>
      <c r="C4499" t="s">
        <v>3215</v>
      </c>
      <c r="D4499" t="s">
        <v>8008</v>
      </c>
      <c r="E4499" t="s">
        <v>1003</v>
      </c>
      <c r="F4499" t="s">
        <v>3110</v>
      </c>
      <c r="G4499" t="s">
        <v>1007</v>
      </c>
      <c r="H4499" t="s">
        <v>54</v>
      </c>
      <c r="I4499" t="s">
        <v>1008</v>
      </c>
      <c r="J4499" t="s">
        <v>1003</v>
      </c>
      <c r="K4499" t="s">
        <v>1003</v>
      </c>
      <c r="L4499" t="s">
        <v>8007</v>
      </c>
      <c r="M4499" t="s">
        <v>3110</v>
      </c>
      <c r="N4499" t="s">
        <v>1007</v>
      </c>
      <c r="O4499" t="s">
        <v>54</v>
      </c>
      <c r="P4499" t="s">
        <v>1008</v>
      </c>
      <c r="Q4499" t="s">
        <v>1007</v>
      </c>
      <c r="R4499" t="s">
        <v>1002</v>
      </c>
    </row>
    <row r="4500" spans="1:18" x14ac:dyDescent="0.25">
      <c r="A4500" s="28" t="str">
        <f t="shared" si="70"/>
        <v>00384088Carr Elementary School400 W State Line StFultonKY42041</v>
      </c>
      <c r="B4500" s="29" t="s">
        <v>8225</v>
      </c>
      <c r="C4500" t="s">
        <v>3215</v>
      </c>
      <c r="D4500" t="s">
        <v>8009</v>
      </c>
      <c r="E4500" t="s">
        <v>1003</v>
      </c>
      <c r="F4500" t="s">
        <v>1006</v>
      </c>
      <c r="G4500" t="s">
        <v>1007</v>
      </c>
      <c r="H4500" t="s">
        <v>54</v>
      </c>
      <c r="I4500" t="s">
        <v>1008</v>
      </c>
      <c r="J4500" t="s">
        <v>1003</v>
      </c>
      <c r="K4500" t="s">
        <v>1005</v>
      </c>
      <c r="L4500" t="s">
        <v>8007</v>
      </c>
      <c r="M4500" t="s">
        <v>3110</v>
      </c>
      <c r="N4500" t="s">
        <v>1007</v>
      </c>
      <c r="O4500" t="s">
        <v>54</v>
      </c>
      <c r="P4500" t="s">
        <v>1008</v>
      </c>
      <c r="Q4500" t="s">
        <v>1007</v>
      </c>
      <c r="R4500" t="s">
        <v>1004</v>
      </c>
    </row>
    <row r="4501" spans="1:18" x14ac:dyDescent="0.25">
      <c r="A4501" s="28" t="str">
        <f t="shared" si="70"/>
        <v>00384090Fulton City High School700 Stephen Beale DrFultonKY42041</v>
      </c>
      <c r="B4501" s="29" t="s">
        <v>8225</v>
      </c>
      <c r="C4501" t="s">
        <v>3215</v>
      </c>
      <c r="D4501" t="s">
        <v>8010</v>
      </c>
      <c r="E4501" t="s">
        <v>1003</v>
      </c>
      <c r="F4501" t="s">
        <v>4287</v>
      </c>
      <c r="G4501" t="s">
        <v>1007</v>
      </c>
      <c r="H4501" t="s">
        <v>54</v>
      </c>
      <c r="I4501" t="s">
        <v>1008</v>
      </c>
      <c r="J4501" t="s">
        <v>1003</v>
      </c>
      <c r="K4501" t="s">
        <v>4286</v>
      </c>
      <c r="L4501" t="s">
        <v>8007</v>
      </c>
      <c r="M4501" t="s">
        <v>3110</v>
      </c>
      <c r="N4501" t="s">
        <v>1007</v>
      </c>
      <c r="O4501" t="s">
        <v>54</v>
      </c>
      <c r="P4501" t="s">
        <v>1008</v>
      </c>
      <c r="Q4501" t="s">
        <v>1007</v>
      </c>
      <c r="R4501" t="s">
        <v>4285</v>
      </c>
    </row>
    <row r="4502" spans="1:18" x14ac:dyDescent="0.25">
      <c r="A4502" s="28" t="str">
        <f t="shared" si="70"/>
        <v>00384076Fulton Ind School District304 W State Line StFultonKY42041</v>
      </c>
      <c r="B4502" s="29" t="s">
        <v>8225</v>
      </c>
      <c r="C4502" t="s">
        <v>3215</v>
      </c>
      <c r="D4502" t="s">
        <v>8011</v>
      </c>
      <c r="E4502" t="s">
        <v>1003</v>
      </c>
      <c r="F4502" t="s">
        <v>3110</v>
      </c>
      <c r="G4502" t="s">
        <v>1007</v>
      </c>
      <c r="H4502" t="s">
        <v>54</v>
      </c>
      <c r="I4502" t="s">
        <v>1008</v>
      </c>
      <c r="J4502" t="s">
        <v>1003</v>
      </c>
      <c r="K4502" t="s">
        <v>1003</v>
      </c>
      <c r="L4502" t="s">
        <v>8007</v>
      </c>
      <c r="M4502" t="s">
        <v>3110</v>
      </c>
      <c r="N4502" t="s">
        <v>1007</v>
      </c>
      <c r="O4502" t="s">
        <v>54</v>
      </c>
      <c r="P4502" t="s">
        <v>1008</v>
      </c>
      <c r="Q4502" t="s">
        <v>1007</v>
      </c>
      <c r="R4502" t="s">
        <v>1002</v>
      </c>
    </row>
    <row r="4503" spans="1:18" x14ac:dyDescent="0.25">
      <c r="A4503" s="28" t="str">
        <f t="shared" si="70"/>
        <v>00384076Fulton Ind School District304 W State Line StFultonKY42041</v>
      </c>
      <c r="B4503" s="29" t="s">
        <v>8225</v>
      </c>
      <c r="C4503" t="s">
        <v>3215</v>
      </c>
      <c r="D4503" t="s">
        <v>8012</v>
      </c>
      <c r="E4503" t="s">
        <v>1003</v>
      </c>
      <c r="F4503" t="s">
        <v>3110</v>
      </c>
      <c r="G4503" t="s">
        <v>1007</v>
      </c>
      <c r="H4503" t="s">
        <v>54</v>
      </c>
      <c r="I4503" t="s">
        <v>1008</v>
      </c>
      <c r="J4503" t="s">
        <v>1003</v>
      </c>
      <c r="K4503" t="s">
        <v>1003</v>
      </c>
      <c r="L4503" t="s">
        <v>8007</v>
      </c>
      <c r="M4503" t="s">
        <v>3110</v>
      </c>
      <c r="N4503" t="s">
        <v>1007</v>
      </c>
      <c r="O4503" t="s">
        <v>54</v>
      </c>
      <c r="P4503" t="s">
        <v>1008</v>
      </c>
      <c r="Q4503" t="s">
        <v>1007</v>
      </c>
      <c r="R4503" t="s">
        <v>1002</v>
      </c>
    </row>
    <row r="4504" spans="1:18" x14ac:dyDescent="0.25">
      <c r="A4504" s="28" t="str">
        <f t="shared" si="70"/>
        <v>00384088Carr Elementary School400 W State Line StFultonKY42041</v>
      </c>
      <c r="B4504" s="29" t="s">
        <v>8225</v>
      </c>
      <c r="C4504" t="s">
        <v>3215</v>
      </c>
      <c r="D4504" t="s">
        <v>8013</v>
      </c>
      <c r="E4504" t="s">
        <v>1003</v>
      </c>
      <c r="F4504" t="s">
        <v>1006</v>
      </c>
      <c r="G4504" t="s">
        <v>1007</v>
      </c>
      <c r="H4504" t="s">
        <v>54</v>
      </c>
      <c r="I4504" t="s">
        <v>1008</v>
      </c>
      <c r="J4504" t="s">
        <v>1003</v>
      </c>
      <c r="K4504" t="s">
        <v>1005</v>
      </c>
      <c r="L4504" t="s">
        <v>8007</v>
      </c>
      <c r="M4504" t="s">
        <v>3110</v>
      </c>
      <c r="N4504" t="s">
        <v>1007</v>
      </c>
      <c r="O4504" t="s">
        <v>54</v>
      </c>
      <c r="P4504" t="s">
        <v>1008</v>
      </c>
      <c r="Q4504" t="s">
        <v>1007</v>
      </c>
      <c r="R4504" t="s">
        <v>1004</v>
      </c>
    </row>
    <row r="4505" spans="1:18" x14ac:dyDescent="0.25">
      <c r="A4505" s="28" t="str">
        <f t="shared" si="70"/>
        <v>XKY00090St Joseph Children's Home2823 Frankfort AveLouisvilleKY40206</v>
      </c>
      <c r="B4505" s="29" t="s">
        <v>8225</v>
      </c>
      <c r="C4505" t="s">
        <v>3215</v>
      </c>
      <c r="D4505" t="s">
        <v>8014</v>
      </c>
      <c r="E4505" t="s">
        <v>3777</v>
      </c>
      <c r="F4505" t="s">
        <v>3778</v>
      </c>
      <c r="G4505" t="s">
        <v>382</v>
      </c>
      <c r="H4505" t="s">
        <v>54</v>
      </c>
      <c r="I4505" t="s">
        <v>1402</v>
      </c>
      <c r="J4505" t="s">
        <v>3327</v>
      </c>
      <c r="K4505" t="s">
        <v>3777</v>
      </c>
      <c r="L4505" t="s">
        <v>8015</v>
      </c>
      <c r="M4505" t="s">
        <v>3778</v>
      </c>
      <c r="N4505" t="s">
        <v>382</v>
      </c>
      <c r="O4505" t="s">
        <v>54</v>
      </c>
      <c r="P4505" t="s">
        <v>1402</v>
      </c>
      <c r="Q4505" t="s">
        <v>3224</v>
      </c>
      <c r="R4505" t="s">
        <v>3779</v>
      </c>
    </row>
    <row r="4506" spans="1:18" x14ac:dyDescent="0.25">
      <c r="A4506" s="28" t="str">
        <f t="shared" si="70"/>
        <v>XKY00021Central Kentucky CAC Head StartPO Box 830LebanonKY40033</v>
      </c>
      <c r="B4506" s="29" t="s">
        <v>8225</v>
      </c>
      <c r="C4506" t="s">
        <v>3215</v>
      </c>
      <c r="D4506" t="s">
        <v>8016</v>
      </c>
      <c r="E4506" t="s">
        <v>8017</v>
      </c>
      <c r="F4506" t="s">
        <v>5601</v>
      </c>
      <c r="G4506" t="s">
        <v>2027</v>
      </c>
      <c r="H4506" t="s">
        <v>54</v>
      </c>
      <c r="I4506" t="s">
        <v>2028</v>
      </c>
      <c r="J4506" t="s">
        <v>3327</v>
      </c>
      <c r="K4506" t="s">
        <v>8017</v>
      </c>
      <c r="L4506" t="s">
        <v>8018</v>
      </c>
      <c r="M4506" t="s">
        <v>5601</v>
      </c>
      <c r="N4506" t="s">
        <v>2027</v>
      </c>
      <c r="O4506" t="s">
        <v>54</v>
      </c>
      <c r="P4506" t="s">
        <v>2028</v>
      </c>
      <c r="Q4506" t="s">
        <v>634</v>
      </c>
      <c r="R4506" t="s">
        <v>8019</v>
      </c>
    </row>
    <row r="4507" spans="1:18" x14ac:dyDescent="0.25">
      <c r="A4507" s="28" t="str">
        <f t="shared" si="70"/>
        <v>XKY00021Central Kentucky CAC Head StartPO Box 830LebanonKY40033</v>
      </c>
      <c r="B4507" s="29" t="s">
        <v>8225</v>
      </c>
      <c r="C4507" t="s">
        <v>3215</v>
      </c>
      <c r="D4507" t="s">
        <v>8020</v>
      </c>
      <c r="E4507" t="s">
        <v>8017</v>
      </c>
      <c r="F4507" t="s">
        <v>5601</v>
      </c>
      <c r="G4507" t="s">
        <v>2027</v>
      </c>
      <c r="H4507" t="s">
        <v>54</v>
      </c>
      <c r="I4507" t="s">
        <v>2028</v>
      </c>
      <c r="J4507" t="s">
        <v>3327</v>
      </c>
      <c r="K4507" t="s">
        <v>8017</v>
      </c>
      <c r="L4507" t="s">
        <v>8018</v>
      </c>
      <c r="M4507" t="s">
        <v>5601</v>
      </c>
      <c r="N4507" t="s">
        <v>2027</v>
      </c>
      <c r="O4507" t="s">
        <v>54</v>
      </c>
      <c r="P4507" t="s">
        <v>2028</v>
      </c>
      <c r="Q4507" t="s">
        <v>634</v>
      </c>
      <c r="R4507" t="s">
        <v>8019</v>
      </c>
    </row>
    <row r="4508" spans="1:18" x14ac:dyDescent="0.25">
      <c r="A4508" s="28" t="str">
        <f t="shared" si="70"/>
        <v>XKY00021Central Kentucky CAC Head StartPO Box 830LebanonKY40033</v>
      </c>
      <c r="B4508" s="29" t="s">
        <v>8225</v>
      </c>
      <c r="C4508" t="s">
        <v>3215</v>
      </c>
      <c r="D4508" t="s">
        <v>8021</v>
      </c>
      <c r="E4508" t="s">
        <v>8017</v>
      </c>
      <c r="F4508" t="s">
        <v>5601</v>
      </c>
      <c r="G4508" t="s">
        <v>2027</v>
      </c>
      <c r="H4508" t="s">
        <v>54</v>
      </c>
      <c r="I4508" t="s">
        <v>2028</v>
      </c>
      <c r="J4508" t="s">
        <v>3327</v>
      </c>
      <c r="K4508" t="s">
        <v>8017</v>
      </c>
      <c r="L4508" t="s">
        <v>8018</v>
      </c>
      <c r="M4508" t="s">
        <v>5601</v>
      </c>
      <c r="N4508" t="s">
        <v>2027</v>
      </c>
      <c r="O4508" t="s">
        <v>54</v>
      </c>
      <c r="P4508" t="s">
        <v>2028</v>
      </c>
      <c r="Q4508" t="s">
        <v>634</v>
      </c>
      <c r="R4508" t="s">
        <v>8019</v>
      </c>
    </row>
    <row r="4509" spans="1:18" x14ac:dyDescent="0.25">
      <c r="A4509" s="28" t="str">
        <f t="shared" si="70"/>
        <v>00394655La Grange ES500 W Jefferson StLa GrangeKY40031</v>
      </c>
      <c r="B4509" s="29" t="s">
        <v>8225</v>
      </c>
      <c r="C4509" t="s">
        <v>3215</v>
      </c>
      <c r="D4509" t="s">
        <v>8022</v>
      </c>
      <c r="E4509" t="s">
        <v>4917</v>
      </c>
      <c r="F4509" t="s">
        <v>2348</v>
      </c>
      <c r="G4509" t="s">
        <v>2325</v>
      </c>
      <c r="H4509" t="s">
        <v>54</v>
      </c>
      <c r="I4509" t="s">
        <v>2326</v>
      </c>
      <c r="J4509" t="s">
        <v>2321</v>
      </c>
      <c r="K4509" t="s">
        <v>4917</v>
      </c>
      <c r="L4509" t="s">
        <v>8023</v>
      </c>
      <c r="M4509" t="s">
        <v>2348</v>
      </c>
      <c r="N4509" t="s">
        <v>2325</v>
      </c>
      <c r="O4509" t="s">
        <v>54</v>
      </c>
      <c r="P4509" t="s">
        <v>2326</v>
      </c>
      <c r="Q4509" t="s">
        <v>3313</v>
      </c>
      <c r="R4509" t="s">
        <v>2347</v>
      </c>
    </row>
    <row r="4510" spans="1:18" x14ac:dyDescent="0.25">
      <c r="A4510" s="28" t="str">
        <f t="shared" si="70"/>
        <v>00394655La Grange ES500 W Jefferson StLa GrangeKY40031</v>
      </c>
      <c r="B4510" s="29" t="s">
        <v>8225</v>
      </c>
      <c r="C4510" t="s">
        <v>3215</v>
      </c>
      <c r="D4510" t="s">
        <v>8024</v>
      </c>
      <c r="E4510" t="s">
        <v>4917</v>
      </c>
      <c r="F4510" t="s">
        <v>2348</v>
      </c>
      <c r="G4510" t="s">
        <v>2325</v>
      </c>
      <c r="H4510" t="s">
        <v>54</v>
      </c>
      <c r="I4510" t="s">
        <v>2326</v>
      </c>
      <c r="J4510" t="s">
        <v>2321</v>
      </c>
      <c r="K4510" t="s">
        <v>4917</v>
      </c>
      <c r="L4510" t="s">
        <v>8023</v>
      </c>
      <c r="M4510" t="s">
        <v>2348</v>
      </c>
      <c r="N4510" t="s">
        <v>2325</v>
      </c>
      <c r="O4510" t="s">
        <v>54</v>
      </c>
      <c r="P4510" t="s">
        <v>2326</v>
      </c>
      <c r="Q4510" t="s">
        <v>3313</v>
      </c>
      <c r="R4510" t="s">
        <v>2347</v>
      </c>
    </row>
    <row r="4511" spans="1:18" x14ac:dyDescent="0.25">
      <c r="A4511" s="28" t="str">
        <f t="shared" si="70"/>
        <v>00397152Wayne Co HS2 Kenny Davis BlvdMonticelloKY42633</v>
      </c>
      <c r="B4511" s="29" t="s">
        <v>8225</v>
      </c>
      <c r="C4511" t="s">
        <v>3215</v>
      </c>
      <c r="D4511" t="s">
        <v>8025</v>
      </c>
      <c r="E4511" t="s">
        <v>2800</v>
      </c>
      <c r="F4511" t="s">
        <v>5235</v>
      </c>
      <c r="G4511" t="s">
        <v>2804</v>
      </c>
      <c r="H4511" t="s">
        <v>54</v>
      </c>
      <c r="I4511" t="s">
        <v>2805</v>
      </c>
      <c r="J4511" t="s">
        <v>2800</v>
      </c>
      <c r="K4511" t="s">
        <v>5234</v>
      </c>
      <c r="L4511" t="s">
        <v>8026</v>
      </c>
      <c r="M4511" t="s">
        <v>4520</v>
      </c>
      <c r="N4511" t="s">
        <v>2804</v>
      </c>
      <c r="O4511" t="s">
        <v>54</v>
      </c>
      <c r="P4511" t="s">
        <v>2805</v>
      </c>
      <c r="Q4511" t="s">
        <v>3234</v>
      </c>
      <c r="R4511" t="s">
        <v>5233</v>
      </c>
    </row>
    <row r="4512" spans="1:18" x14ac:dyDescent="0.25">
      <c r="A4512" s="28" t="str">
        <f t="shared" si="70"/>
        <v>00397140Bell Elementary School278 Kenny Davis BlvdMonticelloKY42633</v>
      </c>
      <c r="B4512" s="29" t="s">
        <v>8225</v>
      </c>
      <c r="C4512" t="s">
        <v>3215</v>
      </c>
      <c r="D4512" t="s">
        <v>8027</v>
      </c>
      <c r="E4512" t="s">
        <v>2800</v>
      </c>
      <c r="F4512" t="s">
        <v>5238</v>
      </c>
      <c r="G4512" t="s">
        <v>2804</v>
      </c>
      <c r="H4512" t="s">
        <v>54</v>
      </c>
      <c r="I4512" t="s">
        <v>2805</v>
      </c>
      <c r="J4512" t="s">
        <v>2800</v>
      </c>
      <c r="K4512" t="s">
        <v>5237</v>
      </c>
      <c r="L4512" t="s">
        <v>8026</v>
      </c>
      <c r="M4512" t="s">
        <v>4520</v>
      </c>
      <c r="N4512" t="s">
        <v>2804</v>
      </c>
      <c r="O4512" t="s">
        <v>54</v>
      </c>
      <c r="P4512" t="s">
        <v>2805</v>
      </c>
      <c r="Q4512" t="s">
        <v>3234</v>
      </c>
      <c r="R4512" t="s">
        <v>5236</v>
      </c>
    </row>
    <row r="4513" spans="1:18" x14ac:dyDescent="0.25">
      <c r="A4513" s="28" t="str">
        <f t="shared" si="70"/>
        <v>04365450Lake Cumberland Youth Dev Ctr9000 Highway 1546MonticelloKY42633</v>
      </c>
      <c r="B4513" s="29" t="s">
        <v>8225</v>
      </c>
      <c r="C4513" t="s">
        <v>3215</v>
      </c>
      <c r="D4513" t="s">
        <v>8028</v>
      </c>
      <c r="E4513" t="s">
        <v>2800</v>
      </c>
      <c r="F4513" t="s">
        <v>5241</v>
      </c>
      <c r="G4513" t="s">
        <v>2804</v>
      </c>
      <c r="H4513" t="s">
        <v>54</v>
      </c>
      <c r="I4513" t="s">
        <v>2805</v>
      </c>
      <c r="J4513" t="s">
        <v>2800</v>
      </c>
      <c r="K4513" t="s">
        <v>5240</v>
      </c>
      <c r="L4513" t="s">
        <v>8026</v>
      </c>
      <c r="M4513" t="s">
        <v>4520</v>
      </c>
      <c r="N4513" t="s">
        <v>2804</v>
      </c>
      <c r="O4513" t="s">
        <v>54</v>
      </c>
      <c r="P4513" t="s">
        <v>2805</v>
      </c>
      <c r="Q4513" t="s">
        <v>3234</v>
      </c>
      <c r="R4513" t="s">
        <v>5239</v>
      </c>
    </row>
    <row r="4514" spans="1:18" x14ac:dyDescent="0.25">
      <c r="A4514" s="28" t="str">
        <f t="shared" si="70"/>
        <v>00397164Wayne County MS95 Champion DrMonticelloKY42633</v>
      </c>
      <c r="B4514" s="29" t="s">
        <v>8225</v>
      </c>
      <c r="C4514" t="s">
        <v>3215</v>
      </c>
      <c r="D4514" t="s">
        <v>8029</v>
      </c>
      <c r="E4514" t="s">
        <v>2800</v>
      </c>
      <c r="F4514" t="s">
        <v>5244</v>
      </c>
      <c r="G4514" t="s">
        <v>2804</v>
      </c>
      <c r="H4514" t="s">
        <v>54</v>
      </c>
      <c r="I4514" t="s">
        <v>2805</v>
      </c>
      <c r="J4514" t="s">
        <v>2800</v>
      </c>
      <c r="K4514" t="s">
        <v>5243</v>
      </c>
      <c r="L4514" t="s">
        <v>8026</v>
      </c>
      <c r="M4514" t="s">
        <v>4520</v>
      </c>
      <c r="N4514" t="s">
        <v>2804</v>
      </c>
      <c r="O4514" t="s">
        <v>54</v>
      </c>
      <c r="P4514" t="s">
        <v>2805</v>
      </c>
      <c r="Q4514" t="s">
        <v>3234</v>
      </c>
      <c r="R4514" t="s">
        <v>5242</v>
      </c>
    </row>
    <row r="4515" spans="1:18" x14ac:dyDescent="0.25">
      <c r="A4515" s="28" t="str">
        <f t="shared" si="70"/>
        <v>00397085Wayne Co School District150 Cardinal WayMonticelloKY42633</v>
      </c>
      <c r="B4515" s="29" t="s">
        <v>8225</v>
      </c>
      <c r="C4515" t="s">
        <v>3215</v>
      </c>
      <c r="D4515" t="s">
        <v>8030</v>
      </c>
      <c r="E4515" t="s">
        <v>2800</v>
      </c>
      <c r="F4515" t="s">
        <v>4520</v>
      </c>
      <c r="G4515" t="s">
        <v>2804</v>
      </c>
      <c r="H4515" t="s">
        <v>54</v>
      </c>
      <c r="I4515" t="s">
        <v>2805</v>
      </c>
      <c r="J4515" t="s">
        <v>2800</v>
      </c>
      <c r="K4515" t="s">
        <v>2800</v>
      </c>
      <c r="L4515" t="s">
        <v>8026</v>
      </c>
      <c r="M4515" t="s">
        <v>4520</v>
      </c>
      <c r="N4515" t="s">
        <v>2804</v>
      </c>
      <c r="O4515" t="s">
        <v>54</v>
      </c>
      <c r="P4515" t="s">
        <v>2805</v>
      </c>
      <c r="Q4515" t="s">
        <v>3234</v>
      </c>
      <c r="R4515" t="s">
        <v>2799</v>
      </c>
    </row>
    <row r="4516" spans="1:18" x14ac:dyDescent="0.25">
      <c r="A4516" s="28" t="str">
        <f t="shared" si="70"/>
        <v>00397085Wayne Co School District150 Cardinal WayMonticelloWV25411</v>
      </c>
      <c r="B4516" s="29" t="s">
        <v>8225</v>
      </c>
      <c r="C4516" t="s">
        <v>3215</v>
      </c>
      <c r="D4516" t="s">
        <v>8031</v>
      </c>
      <c r="E4516" t="s">
        <v>2800</v>
      </c>
      <c r="F4516" t="s">
        <v>4520</v>
      </c>
      <c r="G4516" t="s">
        <v>2804</v>
      </c>
      <c r="H4516" t="s">
        <v>6140</v>
      </c>
      <c r="I4516" t="s">
        <v>8032</v>
      </c>
      <c r="J4516" t="s">
        <v>2800</v>
      </c>
      <c r="K4516" t="s">
        <v>2800</v>
      </c>
      <c r="L4516" t="s">
        <v>8026</v>
      </c>
      <c r="M4516" t="s">
        <v>4520</v>
      </c>
      <c r="N4516" t="s">
        <v>2804</v>
      </c>
      <c r="O4516" t="s">
        <v>54</v>
      </c>
      <c r="P4516" t="s">
        <v>2805</v>
      </c>
      <c r="Q4516" t="s">
        <v>3234</v>
      </c>
      <c r="R4516" t="s">
        <v>2799</v>
      </c>
    </row>
    <row r="4517" spans="1:18" x14ac:dyDescent="0.25">
      <c r="A4517" s="28" t="str">
        <f t="shared" si="70"/>
        <v>00397085Wayne Co School District150 Cardinal WayMonticelloKY42633</v>
      </c>
      <c r="B4517" s="29" t="s">
        <v>8225</v>
      </c>
      <c r="C4517" t="s">
        <v>3215</v>
      </c>
      <c r="D4517" t="s">
        <v>8033</v>
      </c>
      <c r="E4517" t="s">
        <v>2800</v>
      </c>
      <c r="F4517" t="s">
        <v>4520</v>
      </c>
      <c r="G4517" t="s">
        <v>2804</v>
      </c>
      <c r="H4517" t="s">
        <v>54</v>
      </c>
      <c r="I4517" t="s">
        <v>2805</v>
      </c>
      <c r="J4517" t="s">
        <v>2800</v>
      </c>
      <c r="K4517" t="s">
        <v>2800</v>
      </c>
      <c r="L4517" t="s">
        <v>8026</v>
      </c>
      <c r="M4517" t="s">
        <v>4520</v>
      </c>
      <c r="N4517" t="s">
        <v>2804</v>
      </c>
      <c r="O4517" t="s">
        <v>54</v>
      </c>
      <c r="P4517" t="s">
        <v>2805</v>
      </c>
      <c r="Q4517" t="s">
        <v>3234</v>
      </c>
      <c r="R4517" t="s">
        <v>2799</v>
      </c>
    </row>
    <row r="4518" spans="1:18" x14ac:dyDescent="0.25">
      <c r="A4518" s="28" t="str">
        <f t="shared" si="70"/>
        <v>00397061Monticello Elementary School160 College StMonticelloKY42633</v>
      </c>
      <c r="B4518" s="29" t="s">
        <v>8225</v>
      </c>
      <c r="C4518" t="s">
        <v>3215</v>
      </c>
      <c r="D4518" t="s">
        <v>8034</v>
      </c>
      <c r="E4518" t="s">
        <v>2800</v>
      </c>
      <c r="F4518" t="s">
        <v>3637</v>
      </c>
      <c r="G4518" t="s">
        <v>2804</v>
      </c>
      <c r="H4518" t="s">
        <v>54</v>
      </c>
      <c r="I4518" t="s">
        <v>2805</v>
      </c>
      <c r="J4518" t="s">
        <v>2800</v>
      </c>
      <c r="K4518" t="s">
        <v>3636</v>
      </c>
      <c r="L4518" t="s">
        <v>8026</v>
      </c>
      <c r="M4518" t="s">
        <v>4520</v>
      </c>
      <c r="N4518" t="s">
        <v>2804</v>
      </c>
      <c r="O4518" t="s">
        <v>54</v>
      </c>
      <c r="P4518" t="s">
        <v>2805</v>
      </c>
      <c r="Q4518" t="s">
        <v>3234</v>
      </c>
      <c r="R4518" t="s">
        <v>3638</v>
      </c>
    </row>
    <row r="4519" spans="1:18" x14ac:dyDescent="0.25">
      <c r="A4519" s="28" t="str">
        <f t="shared" si="70"/>
        <v>02477277Walker Early Learning Center1080 S Main StMonticelloKY42633</v>
      </c>
      <c r="B4519" s="29" t="s">
        <v>8225</v>
      </c>
      <c r="C4519" t="s">
        <v>3215</v>
      </c>
      <c r="D4519" t="s">
        <v>8035</v>
      </c>
      <c r="E4519" t="s">
        <v>2800</v>
      </c>
      <c r="F4519" t="s">
        <v>2803</v>
      </c>
      <c r="G4519" t="s">
        <v>2804</v>
      </c>
      <c r="H4519" t="s">
        <v>54</v>
      </c>
      <c r="I4519" t="s">
        <v>2805</v>
      </c>
      <c r="J4519" t="s">
        <v>2800</v>
      </c>
      <c r="K4519" t="s">
        <v>2802</v>
      </c>
      <c r="L4519" t="s">
        <v>8026</v>
      </c>
      <c r="M4519" t="s">
        <v>4520</v>
      </c>
      <c r="N4519" t="s">
        <v>2804</v>
      </c>
      <c r="O4519" t="s">
        <v>54</v>
      </c>
      <c r="P4519" t="s">
        <v>2805</v>
      </c>
      <c r="Q4519" t="s">
        <v>3234</v>
      </c>
      <c r="R4519" t="s">
        <v>2801</v>
      </c>
    </row>
    <row r="4520" spans="1:18" x14ac:dyDescent="0.25">
      <c r="A4520" s="28" t="str">
        <f t="shared" si="70"/>
        <v>FY180814Notebook Learning Center3397 Burkland BlvdShepherdsvilleKY40165</v>
      </c>
      <c r="B4520" s="29" t="s">
        <v>8225</v>
      </c>
      <c r="C4520" t="s">
        <v>3215</v>
      </c>
      <c r="D4520" t="s">
        <v>8036</v>
      </c>
      <c r="E4520" t="s">
        <v>8037</v>
      </c>
      <c r="F4520" t="s">
        <v>8038</v>
      </c>
      <c r="G4520" t="s">
        <v>8039</v>
      </c>
      <c r="H4520" t="s">
        <v>54</v>
      </c>
      <c r="I4520" t="s">
        <v>366</v>
      </c>
      <c r="J4520" t="s">
        <v>5648</v>
      </c>
      <c r="K4520" t="s">
        <v>8037</v>
      </c>
      <c r="L4520" t="s">
        <v>8040</v>
      </c>
      <c r="M4520" t="s">
        <v>8038</v>
      </c>
      <c r="N4520" t="s">
        <v>8039</v>
      </c>
      <c r="O4520" t="s">
        <v>54</v>
      </c>
      <c r="P4520" t="s">
        <v>366</v>
      </c>
      <c r="Q4520" t="s">
        <v>3311</v>
      </c>
      <c r="R4520" t="s">
        <v>8041</v>
      </c>
    </row>
    <row r="4521" spans="1:18" x14ac:dyDescent="0.25">
      <c r="A4521" s="28" t="str">
        <f t="shared" si="70"/>
        <v>00390623St Joseph Camp Springs Pre-K6829 Four Mile RdMelbourneKY41059</v>
      </c>
      <c r="B4521" s="29" t="s">
        <v>8225</v>
      </c>
      <c r="C4521" t="s">
        <v>3215</v>
      </c>
      <c r="D4521" t="s">
        <v>8042</v>
      </c>
      <c r="E4521" t="s">
        <v>8043</v>
      </c>
      <c r="F4521" t="s">
        <v>8044</v>
      </c>
      <c r="G4521" t="s">
        <v>8045</v>
      </c>
      <c r="H4521" t="s">
        <v>54</v>
      </c>
      <c r="I4521" t="s">
        <v>8046</v>
      </c>
      <c r="J4521" t="s">
        <v>4065</v>
      </c>
      <c r="K4521" t="s">
        <v>8043</v>
      </c>
      <c r="L4521" t="s">
        <v>8047</v>
      </c>
      <c r="M4521" t="s">
        <v>8044</v>
      </c>
      <c r="N4521" t="s">
        <v>8045</v>
      </c>
      <c r="O4521" t="s">
        <v>54</v>
      </c>
      <c r="P4521" t="s">
        <v>8046</v>
      </c>
      <c r="Q4521" t="s">
        <v>3338</v>
      </c>
      <c r="R4521" t="s">
        <v>8048</v>
      </c>
    </row>
    <row r="4522" spans="1:18" x14ac:dyDescent="0.25">
      <c r="A4522" s="28" t="str">
        <f t="shared" si="70"/>
        <v>FY181031Smart Start Early Learning Academy2801 US Hwy 25 E Ste 100MiddlesboroKY40965</v>
      </c>
      <c r="B4522" s="29" t="s">
        <v>8225</v>
      </c>
      <c r="C4522" t="s">
        <v>3215</v>
      </c>
      <c r="D4522" t="s">
        <v>8049</v>
      </c>
      <c r="E4522" t="s">
        <v>8050</v>
      </c>
      <c r="F4522" t="s">
        <v>8051</v>
      </c>
      <c r="G4522" t="s">
        <v>194</v>
      </c>
      <c r="H4522" t="s">
        <v>54</v>
      </c>
      <c r="I4522" t="s">
        <v>195</v>
      </c>
      <c r="J4522" t="s">
        <v>5329</v>
      </c>
      <c r="K4522" t="s">
        <v>8050</v>
      </c>
      <c r="L4522" t="s">
        <v>8052</v>
      </c>
      <c r="M4522" t="s">
        <v>8051</v>
      </c>
      <c r="N4522" t="s">
        <v>194</v>
      </c>
      <c r="O4522" t="s">
        <v>54</v>
      </c>
      <c r="P4522" t="s">
        <v>195</v>
      </c>
      <c r="Q4522" t="s">
        <v>3260</v>
      </c>
      <c r="R4522" t="s">
        <v>8053</v>
      </c>
    </row>
    <row r="4523" spans="1:18" x14ac:dyDescent="0.25">
      <c r="A4523" s="28" t="str">
        <f t="shared" si="70"/>
        <v>FY170357Harrison Memorial Hospital1210 KY Hwy 36 ECynthianaKY41031</v>
      </c>
      <c r="B4523" s="29" t="s">
        <v>8225</v>
      </c>
      <c r="C4523" t="s">
        <v>3215</v>
      </c>
      <c r="D4523" t="s">
        <v>8054</v>
      </c>
      <c r="E4523" t="s">
        <v>8055</v>
      </c>
      <c r="F4523" t="s">
        <v>8056</v>
      </c>
      <c r="G4523" t="s">
        <v>1218</v>
      </c>
      <c r="H4523" t="s">
        <v>54</v>
      </c>
      <c r="I4523" t="s">
        <v>1219</v>
      </c>
      <c r="J4523" t="s">
        <v>3327</v>
      </c>
      <c r="K4523" t="s">
        <v>8055</v>
      </c>
      <c r="L4523" t="s">
        <v>8057</v>
      </c>
      <c r="M4523" t="s">
        <v>8056</v>
      </c>
      <c r="N4523" t="s">
        <v>1218</v>
      </c>
      <c r="O4523" t="s">
        <v>54</v>
      </c>
      <c r="P4523" t="s">
        <v>1219</v>
      </c>
      <c r="Q4523" t="s">
        <v>3440</v>
      </c>
      <c r="R4523" t="s">
        <v>8058</v>
      </c>
    </row>
    <row r="4524" spans="1:18" x14ac:dyDescent="0.25">
      <c r="A4524" s="28" t="str">
        <f t="shared" si="70"/>
        <v>FY170358Kidtown Preschool1210 KY Hwy 36 ECynthianaKY41031</v>
      </c>
      <c r="B4524" s="29" t="s">
        <v>8225</v>
      </c>
      <c r="C4524" t="s">
        <v>3215</v>
      </c>
      <c r="D4524" t="s">
        <v>8059</v>
      </c>
      <c r="E4524" t="s">
        <v>8055</v>
      </c>
      <c r="F4524" t="s">
        <v>8056</v>
      </c>
      <c r="G4524" t="s">
        <v>1218</v>
      </c>
      <c r="H4524" t="s">
        <v>54</v>
      </c>
      <c r="I4524" t="s">
        <v>1219</v>
      </c>
      <c r="J4524" t="s">
        <v>3327</v>
      </c>
      <c r="K4524" t="s">
        <v>8060</v>
      </c>
      <c r="L4524" t="s">
        <v>8057</v>
      </c>
      <c r="M4524" t="s">
        <v>8056</v>
      </c>
      <c r="N4524" t="s">
        <v>1218</v>
      </c>
      <c r="O4524" t="s">
        <v>54</v>
      </c>
      <c r="P4524" t="s">
        <v>1219</v>
      </c>
      <c r="Q4524" t="s">
        <v>3440</v>
      </c>
      <c r="R4524" t="s">
        <v>8223</v>
      </c>
    </row>
    <row r="4525" spans="1:18" x14ac:dyDescent="0.25">
      <c r="A4525" s="28" t="str">
        <f t="shared" si="70"/>
        <v>FY171418St Pauls Episcopal Church Pre-K4700 Lowe RdLouisvilleKY40220</v>
      </c>
      <c r="B4525" s="29" t="s">
        <v>8225</v>
      </c>
      <c r="C4525" t="s">
        <v>3215</v>
      </c>
      <c r="D4525" t="s">
        <v>8061</v>
      </c>
      <c r="E4525" t="s">
        <v>8062</v>
      </c>
      <c r="F4525" t="s">
        <v>8063</v>
      </c>
      <c r="G4525" t="s">
        <v>382</v>
      </c>
      <c r="H4525" t="s">
        <v>54</v>
      </c>
      <c r="I4525" t="s">
        <v>1367</v>
      </c>
      <c r="J4525" t="s">
        <v>5329</v>
      </c>
      <c r="K4525" t="s">
        <v>8062</v>
      </c>
      <c r="L4525" t="s">
        <v>8064</v>
      </c>
      <c r="M4525" t="s">
        <v>8063</v>
      </c>
      <c r="N4525" t="s">
        <v>382</v>
      </c>
      <c r="O4525" t="s">
        <v>54</v>
      </c>
      <c r="P4525" t="s">
        <v>1367</v>
      </c>
      <c r="Q4525" t="s">
        <v>3224</v>
      </c>
      <c r="R4525" t="s">
        <v>8065</v>
      </c>
    </row>
    <row r="4526" spans="1:18" x14ac:dyDescent="0.25">
      <c r="A4526" s="28" t="str">
        <f t="shared" si="70"/>
        <v>FY180247Wee Care Christian Day Care300 W Main StPrincetonKY42445</v>
      </c>
      <c r="B4526" s="29" t="s">
        <v>8225</v>
      </c>
      <c r="C4526" t="s">
        <v>3215</v>
      </c>
      <c r="D4526" t="s">
        <v>8066</v>
      </c>
      <c r="E4526" t="s">
        <v>8067</v>
      </c>
      <c r="F4526" t="s">
        <v>8068</v>
      </c>
      <c r="G4526" t="s">
        <v>9</v>
      </c>
      <c r="H4526" t="s">
        <v>54</v>
      </c>
      <c r="I4526" t="s">
        <v>424</v>
      </c>
      <c r="J4526" t="s">
        <v>5329</v>
      </c>
      <c r="K4526" t="s">
        <v>8067</v>
      </c>
      <c r="L4526" t="s">
        <v>8069</v>
      </c>
      <c r="M4526" t="s">
        <v>8068</v>
      </c>
      <c r="N4526" t="s">
        <v>9</v>
      </c>
      <c r="O4526" t="s">
        <v>54</v>
      </c>
      <c r="P4526" t="s">
        <v>424</v>
      </c>
      <c r="Q4526" t="s">
        <v>3322</v>
      </c>
      <c r="R4526" t="s">
        <v>8070</v>
      </c>
    </row>
    <row r="4527" spans="1:18" x14ac:dyDescent="0.25">
      <c r="A4527" s="28" t="str">
        <f t="shared" si="70"/>
        <v>FY180231Zion Christian Academy10310 Dixie HwyFlorenceKY41042</v>
      </c>
      <c r="B4527" s="29" t="s">
        <v>8225</v>
      </c>
      <c r="C4527" t="s">
        <v>3215</v>
      </c>
      <c r="D4527" t="s">
        <v>8071</v>
      </c>
      <c r="E4527" t="s">
        <v>8072</v>
      </c>
      <c r="F4527" t="s">
        <v>8073</v>
      </c>
      <c r="G4527" t="s">
        <v>213</v>
      </c>
      <c r="H4527" t="s">
        <v>54</v>
      </c>
      <c r="I4527" t="s">
        <v>214</v>
      </c>
      <c r="J4527" t="s">
        <v>3286</v>
      </c>
      <c r="K4527" t="s">
        <v>8072</v>
      </c>
      <c r="L4527" t="s">
        <v>8074</v>
      </c>
      <c r="M4527" t="s">
        <v>8073</v>
      </c>
      <c r="N4527" t="s">
        <v>213</v>
      </c>
      <c r="O4527" t="s">
        <v>54</v>
      </c>
      <c r="P4527" t="s">
        <v>214</v>
      </c>
      <c r="Q4527" t="s">
        <v>3289</v>
      </c>
      <c r="R4527" t="s">
        <v>8075</v>
      </c>
    </row>
    <row r="4528" spans="1:18" x14ac:dyDescent="0.25">
      <c r="A4528" s="28" t="str">
        <f t="shared" si="70"/>
        <v>FY200093The Growing Place401 W Main StRichmondKY40475</v>
      </c>
      <c r="B4528" s="29" t="s">
        <v>8225</v>
      </c>
      <c r="C4528" t="s">
        <v>3215</v>
      </c>
      <c r="D4528" t="s">
        <v>8076</v>
      </c>
      <c r="E4528" t="s">
        <v>8077</v>
      </c>
      <c r="F4528" t="s">
        <v>8078</v>
      </c>
      <c r="G4528" t="s">
        <v>1740</v>
      </c>
      <c r="H4528" t="s">
        <v>54</v>
      </c>
      <c r="I4528" t="s">
        <v>1741</v>
      </c>
      <c r="J4528" t="s">
        <v>5329</v>
      </c>
      <c r="K4528" t="s">
        <v>8077</v>
      </c>
      <c r="L4528" t="s">
        <v>8079</v>
      </c>
      <c r="M4528" t="s">
        <v>8078</v>
      </c>
      <c r="N4528" t="s">
        <v>1740</v>
      </c>
      <c r="O4528" t="s">
        <v>54</v>
      </c>
      <c r="P4528" t="s">
        <v>1741</v>
      </c>
      <c r="Q4528" t="s">
        <v>3268</v>
      </c>
      <c r="R4528" t="s">
        <v>8080</v>
      </c>
    </row>
    <row r="4529" spans="1:18" x14ac:dyDescent="0.25">
      <c r="A4529" s="28" t="str">
        <f t="shared" si="70"/>
        <v>FY200105Fort Mitchell Baptist Church2323 Dixie HwyFort MitchellKY41017</v>
      </c>
      <c r="B4529" s="29" t="s">
        <v>8225</v>
      </c>
      <c r="C4529" t="s">
        <v>3215</v>
      </c>
      <c r="D4529" t="s">
        <v>8081</v>
      </c>
      <c r="E4529" t="s">
        <v>8082</v>
      </c>
      <c r="F4529" t="s">
        <v>8083</v>
      </c>
      <c r="G4529" t="s">
        <v>5930</v>
      </c>
      <c r="H4529" t="s">
        <v>54</v>
      </c>
      <c r="I4529" t="s">
        <v>168</v>
      </c>
      <c r="J4529" t="s">
        <v>3327</v>
      </c>
      <c r="K4529" t="s">
        <v>8082</v>
      </c>
      <c r="L4529" t="s">
        <v>8084</v>
      </c>
      <c r="M4529" t="s">
        <v>8083</v>
      </c>
      <c r="N4529" t="s">
        <v>5930</v>
      </c>
      <c r="O4529" t="s">
        <v>54</v>
      </c>
      <c r="P4529" t="s">
        <v>168</v>
      </c>
      <c r="Q4529" t="s">
        <v>3216</v>
      </c>
      <c r="R4529" t="s">
        <v>8085</v>
      </c>
    </row>
    <row r="4530" spans="1:18" x14ac:dyDescent="0.25">
      <c r="A4530" s="28" t="str">
        <f t="shared" si="70"/>
        <v>FY190122Ashland Comm+Tech Clg902 Technology DrGraysonKY41143</v>
      </c>
      <c r="B4530" s="29" t="s">
        <v>8225</v>
      </c>
      <c r="C4530" t="s">
        <v>3215</v>
      </c>
      <c r="D4530" t="s">
        <v>8086</v>
      </c>
      <c r="E4530" t="s">
        <v>5985</v>
      </c>
      <c r="F4530" t="s">
        <v>5986</v>
      </c>
      <c r="G4530" t="s">
        <v>475</v>
      </c>
      <c r="H4530" t="s">
        <v>54</v>
      </c>
      <c r="I4530" t="s">
        <v>476</v>
      </c>
      <c r="J4530" t="s">
        <v>5349</v>
      </c>
      <c r="K4530" t="s">
        <v>5985</v>
      </c>
      <c r="L4530" t="s">
        <v>8087</v>
      </c>
      <c r="M4530" t="s">
        <v>5986</v>
      </c>
      <c r="N4530" t="s">
        <v>475</v>
      </c>
      <c r="O4530" t="s">
        <v>54</v>
      </c>
      <c r="P4530" t="s">
        <v>476</v>
      </c>
      <c r="Q4530" t="s">
        <v>3348</v>
      </c>
      <c r="R4530" t="s">
        <v>8088</v>
      </c>
    </row>
    <row r="4531" spans="1:18" x14ac:dyDescent="0.25">
      <c r="A4531" s="28" t="str">
        <f t="shared" si="70"/>
        <v>FY190133Family Enrichment Center1133 Adams StBowling GreenKY42101</v>
      </c>
      <c r="B4531" s="29" t="s">
        <v>8225</v>
      </c>
      <c r="C4531" t="s">
        <v>3215</v>
      </c>
      <c r="D4531" t="s">
        <v>8089</v>
      </c>
      <c r="E4531" t="s">
        <v>8090</v>
      </c>
      <c r="F4531" t="s">
        <v>8091</v>
      </c>
      <c r="G4531" t="s">
        <v>267</v>
      </c>
      <c r="H4531" t="s">
        <v>54</v>
      </c>
      <c r="I4531" t="s">
        <v>268</v>
      </c>
      <c r="J4531" t="s">
        <v>3327</v>
      </c>
      <c r="K4531" t="s">
        <v>8090</v>
      </c>
      <c r="L4531" t="s">
        <v>8092</v>
      </c>
      <c r="M4531" t="s">
        <v>8091</v>
      </c>
      <c r="N4531" t="s">
        <v>267</v>
      </c>
      <c r="O4531" t="s">
        <v>54</v>
      </c>
      <c r="P4531" t="s">
        <v>268</v>
      </c>
      <c r="Q4531" t="s">
        <v>3236</v>
      </c>
      <c r="R4531" t="s">
        <v>8093</v>
      </c>
    </row>
    <row r="4532" spans="1:18" x14ac:dyDescent="0.25">
      <c r="A4532" s="28" t="str">
        <f t="shared" si="70"/>
        <v>03009469Northern Middle School650 Oak Leaf LnSomersetKY42503</v>
      </c>
      <c r="B4532" s="29" t="s">
        <v>8225</v>
      </c>
      <c r="C4532" t="s">
        <v>3215</v>
      </c>
      <c r="D4532" t="s">
        <v>8094</v>
      </c>
      <c r="E4532" t="s">
        <v>5029</v>
      </c>
      <c r="F4532" t="s">
        <v>5030</v>
      </c>
      <c r="G4532" t="s">
        <v>2520</v>
      </c>
      <c r="H4532" t="s">
        <v>54</v>
      </c>
      <c r="I4532" t="s">
        <v>2521</v>
      </c>
      <c r="J4532" t="s">
        <v>2502</v>
      </c>
      <c r="K4532" t="s">
        <v>5029</v>
      </c>
      <c r="L4532" t="s">
        <v>8095</v>
      </c>
      <c r="M4532" t="s">
        <v>5030</v>
      </c>
      <c r="N4532" t="s">
        <v>2520</v>
      </c>
      <c r="O4532" t="s">
        <v>54</v>
      </c>
      <c r="P4532" t="s">
        <v>2521</v>
      </c>
      <c r="Q4532" t="s">
        <v>3318</v>
      </c>
      <c r="R4532" t="s">
        <v>5028</v>
      </c>
    </row>
    <row r="4533" spans="1:18" x14ac:dyDescent="0.25">
      <c r="A4533" s="28" t="str">
        <f t="shared" si="70"/>
        <v>03009469Northern Middle School650 Oak Leaf LnSomersetKY42503</v>
      </c>
      <c r="B4533" s="29" t="s">
        <v>8225</v>
      </c>
      <c r="C4533" t="s">
        <v>3215</v>
      </c>
      <c r="D4533" t="s">
        <v>8096</v>
      </c>
      <c r="E4533" t="s">
        <v>5029</v>
      </c>
      <c r="F4533" t="s">
        <v>5030</v>
      </c>
      <c r="G4533" t="s">
        <v>2520</v>
      </c>
      <c r="H4533" t="s">
        <v>54</v>
      </c>
      <c r="I4533" t="s">
        <v>2521</v>
      </c>
      <c r="J4533" t="s">
        <v>2502</v>
      </c>
      <c r="K4533" t="s">
        <v>5029</v>
      </c>
      <c r="L4533" t="s">
        <v>8095</v>
      </c>
      <c r="M4533" t="s">
        <v>5030</v>
      </c>
      <c r="N4533" t="s">
        <v>2520</v>
      </c>
      <c r="O4533" t="s">
        <v>54</v>
      </c>
      <c r="P4533" t="s">
        <v>2521</v>
      </c>
      <c r="Q4533" t="s">
        <v>3318</v>
      </c>
      <c r="R4533" t="s">
        <v>5028</v>
      </c>
    </row>
    <row r="4534" spans="1:18" x14ac:dyDescent="0.25">
      <c r="A4534" s="28" t="str">
        <f t="shared" si="70"/>
        <v>03009469Northern Middle School650 Oak Leaf LnSomersetKY42503</v>
      </c>
      <c r="B4534" s="29" t="s">
        <v>8225</v>
      </c>
      <c r="C4534" t="s">
        <v>3215</v>
      </c>
      <c r="D4534" t="s">
        <v>8097</v>
      </c>
      <c r="E4534" t="s">
        <v>5029</v>
      </c>
      <c r="F4534" t="s">
        <v>5030</v>
      </c>
      <c r="G4534" t="s">
        <v>2520</v>
      </c>
      <c r="H4534" t="s">
        <v>54</v>
      </c>
      <c r="I4534" t="s">
        <v>2521</v>
      </c>
      <c r="J4534" t="s">
        <v>2502</v>
      </c>
      <c r="K4534" t="s">
        <v>5029</v>
      </c>
      <c r="L4534" t="s">
        <v>8095</v>
      </c>
      <c r="M4534" t="s">
        <v>5030</v>
      </c>
      <c r="N4534" t="s">
        <v>2520</v>
      </c>
      <c r="O4534" t="s">
        <v>54</v>
      </c>
      <c r="P4534" t="s">
        <v>2521</v>
      </c>
      <c r="Q4534" t="s">
        <v>3318</v>
      </c>
      <c r="R4534" t="s">
        <v>5028</v>
      </c>
    </row>
    <row r="4535" spans="1:18" x14ac:dyDescent="0.25">
      <c r="A4535" s="28" t="str">
        <f t="shared" si="70"/>
        <v>03009469Northern Middle School650 Oak Leaf LnSomersetKY42503</v>
      </c>
      <c r="B4535" s="29" t="s">
        <v>8225</v>
      </c>
      <c r="C4535" t="s">
        <v>3215</v>
      </c>
      <c r="D4535" t="s">
        <v>8098</v>
      </c>
      <c r="E4535" t="s">
        <v>5029</v>
      </c>
      <c r="F4535" t="s">
        <v>5030</v>
      </c>
      <c r="G4535" t="s">
        <v>2520</v>
      </c>
      <c r="H4535" t="s">
        <v>54</v>
      </c>
      <c r="I4535" t="s">
        <v>2521</v>
      </c>
      <c r="J4535" t="s">
        <v>2502</v>
      </c>
      <c r="K4535" t="s">
        <v>5029</v>
      </c>
      <c r="L4535" t="s">
        <v>8095</v>
      </c>
      <c r="M4535" t="s">
        <v>5030</v>
      </c>
      <c r="N4535" t="s">
        <v>2520</v>
      </c>
      <c r="O4535" t="s">
        <v>54</v>
      </c>
      <c r="P4535" t="s">
        <v>2521</v>
      </c>
      <c r="Q4535" t="s">
        <v>3318</v>
      </c>
      <c r="R4535" t="s">
        <v>5028</v>
      </c>
    </row>
    <row r="4536" spans="1:18" x14ac:dyDescent="0.25">
      <c r="A4536" s="28" t="str">
        <f t="shared" si="70"/>
        <v>00396914Rich Pond ES530 Richpond RdBowling GreenKY42104</v>
      </c>
      <c r="B4536" s="29" t="s">
        <v>8225</v>
      </c>
      <c r="C4536" t="s">
        <v>3215</v>
      </c>
      <c r="D4536" t="s">
        <v>8099</v>
      </c>
      <c r="E4536" t="s">
        <v>2743</v>
      </c>
      <c r="F4536" t="s">
        <v>2775</v>
      </c>
      <c r="G4536" t="s">
        <v>267</v>
      </c>
      <c r="H4536" t="s">
        <v>54</v>
      </c>
      <c r="I4536" t="s">
        <v>279</v>
      </c>
      <c r="J4536" t="s">
        <v>2743</v>
      </c>
      <c r="K4536" t="s">
        <v>5181</v>
      </c>
      <c r="L4536" t="s">
        <v>8100</v>
      </c>
      <c r="M4536" t="s">
        <v>5328</v>
      </c>
      <c r="N4536" t="s">
        <v>267</v>
      </c>
      <c r="O4536" t="s">
        <v>54</v>
      </c>
      <c r="P4536" t="s">
        <v>3595</v>
      </c>
      <c r="Q4536" t="s">
        <v>3236</v>
      </c>
      <c r="R4536" t="s">
        <v>2774</v>
      </c>
    </row>
    <row r="4537" spans="1:18" x14ac:dyDescent="0.25">
      <c r="A4537" s="28" t="str">
        <f t="shared" si="70"/>
        <v>10911142Plano Elementary School2650 Plano RdBowling GreenKY42104</v>
      </c>
      <c r="B4537" s="29" t="s">
        <v>8225</v>
      </c>
      <c r="C4537" t="s">
        <v>3215</v>
      </c>
      <c r="D4537" t="s">
        <v>8101</v>
      </c>
      <c r="E4537" t="s">
        <v>2743</v>
      </c>
      <c r="F4537" t="s">
        <v>2773</v>
      </c>
      <c r="G4537" t="s">
        <v>267</v>
      </c>
      <c r="H4537" t="s">
        <v>54</v>
      </c>
      <c r="I4537" t="s">
        <v>279</v>
      </c>
      <c r="J4537" t="s">
        <v>2743</v>
      </c>
      <c r="K4537" t="s">
        <v>2772</v>
      </c>
      <c r="L4537" t="s">
        <v>8100</v>
      </c>
      <c r="M4537" t="s">
        <v>5328</v>
      </c>
      <c r="N4537" t="s">
        <v>267</v>
      </c>
      <c r="O4537" t="s">
        <v>54</v>
      </c>
      <c r="P4537" t="s">
        <v>3595</v>
      </c>
      <c r="Q4537" t="s">
        <v>3236</v>
      </c>
      <c r="R4537" t="s">
        <v>2771</v>
      </c>
    </row>
    <row r="4538" spans="1:18" x14ac:dyDescent="0.25">
      <c r="A4538" s="28" t="str">
        <f t="shared" si="70"/>
        <v>03049249Henry F Moss Middle School2565 Russellville RdBowling GreenKY42101</v>
      </c>
      <c r="B4538" s="29" t="s">
        <v>8225</v>
      </c>
      <c r="C4538" t="s">
        <v>3215</v>
      </c>
      <c r="D4538" t="s">
        <v>8102</v>
      </c>
      <c r="E4538" t="s">
        <v>2743</v>
      </c>
      <c r="F4538" t="s">
        <v>5222</v>
      </c>
      <c r="G4538" t="s">
        <v>267</v>
      </c>
      <c r="H4538" t="s">
        <v>54</v>
      </c>
      <c r="I4538" t="s">
        <v>268</v>
      </c>
      <c r="J4538" t="s">
        <v>2743</v>
      </c>
      <c r="K4538" t="s">
        <v>5221</v>
      </c>
      <c r="L4538" t="s">
        <v>8100</v>
      </c>
      <c r="M4538" t="s">
        <v>5328</v>
      </c>
      <c r="N4538" t="s">
        <v>267</v>
      </c>
      <c r="O4538" t="s">
        <v>54</v>
      </c>
      <c r="P4538" t="s">
        <v>3595</v>
      </c>
      <c r="Q4538" t="s">
        <v>3236</v>
      </c>
      <c r="R4538" t="s">
        <v>5220</v>
      </c>
    </row>
    <row r="4539" spans="1:18" x14ac:dyDescent="0.25">
      <c r="A4539" s="28" t="str">
        <f t="shared" si="70"/>
        <v>00396964Warren East HS6867 Louisville RdBowling GreenKY42101</v>
      </c>
      <c r="B4539" s="29" t="s">
        <v>8225</v>
      </c>
      <c r="C4539" t="s">
        <v>3215</v>
      </c>
      <c r="D4539" t="s">
        <v>8103</v>
      </c>
      <c r="E4539" t="s">
        <v>2743</v>
      </c>
      <c r="F4539" t="s">
        <v>5216</v>
      </c>
      <c r="G4539" t="s">
        <v>267</v>
      </c>
      <c r="H4539" t="s">
        <v>54</v>
      </c>
      <c r="I4539" t="s">
        <v>268</v>
      </c>
      <c r="J4539" t="s">
        <v>2743</v>
      </c>
      <c r="K4539" t="s">
        <v>5215</v>
      </c>
      <c r="L4539" t="s">
        <v>8100</v>
      </c>
      <c r="M4539" t="s">
        <v>5328</v>
      </c>
      <c r="N4539" t="s">
        <v>267</v>
      </c>
      <c r="O4539" t="s">
        <v>54</v>
      </c>
      <c r="P4539" t="s">
        <v>3595</v>
      </c>
      <c r="Q4539" t="s">
        <v>3236</v>
      </c>
      <c r="R4539" t="s">
        <v>5214</v>
      </c>
    </row>
    <row r="4540" spans="1:18" x14ac:dyDescent="0.25">
      <c r="A4540" s="28" t="str">
        <f t="shared" ref="A4540:A4603" si="71">R4540&amp;K4540&amp;F4540&amp;G4540&amp;H4540&amp;I4540</f>
        <v>00396940Warren Central HS559 Morgantown RdBowling GreenKY42101</v>
      </c>
      <c r="B4540" s="29" t="s">
        <v>8225</v>
      </c>
      <c r="C4540" t="s">
        <v>3215</v>
      </c>
      <c r="D4540" t="s">
        <v>8104</v>
      </c>
      <c r="E4540" t="s">
        <v>2743</v>
      </c>
      <c r="F4540" t="s">
        <v>5198</v>
      </c>
      <c r="G4540" t="s">
        <v>267</v>
      </c>
      <c r="H4540" t="s">
        <v>54</v>
      </c>
      <c r="I4540" t="s">
        <v>268</v>
      </c>
      <c r="J4540" t="s">
        <v>2743</v>
      </c>
      <c r="K4540" t="s">
        <v>5197</v>
      </c>
      <c r="L4540" t="s">
        <v>8100</v>
      </c>
      <c r="M4540" t="s">
        <v>5328</v>
      </c>
      <c r="N4540" t="s">
        <v>267</v>
      </c>
      <c r="O4540" t="s">
        <v>54</v>
      </c>
      <c r="P4540" t="s">
        <v>3595</v>
      </c>
      <c r="Q4540" t="s">
        <v>3236</v>
      </c>
      <c r="R4540" t="s">
        <v>5196</v>
      </c>
    </row>
    <row r="4541" spans="1:18" x14ac:dyDescent="0.25">
      <c r="A4541" s="28" t="str">
        <f t="shared" si="71"/>
        <v>12230188Geo Int'L High School1808 Loop StBowling GreenKY42101</v>
      </c>
      <c r="B4541" s="29" t="s">
        <v>8225</v>
      </c>
      <c r="C4541" t="s">
        <v>3215</v>
      </c>
      <c r="D4541" t="s">
        <v>8105</v>
      </c>
      <c r="E4541" t="s">
        <v>2743</v>
      </c>
      <c r="F4541" t="s">
        <v>5205</v>
      </c>
      <c r="G4541" t="s">
        <v>267</v>
      </c>
      <c r="H4541" t="s">
        <v>54</v>
      </c>
      <c r="I4541" t="s">
        <v>268</v>
      </c>
      <c r="J4541" t="s">
        <v>2743</v>
      </c>
      <c r="K4541" t="s">
        <v>5204</v>
      </c>
      <c r="L4541" t="s">
        <v>8100</v>
      </c>
      <c r="M4541" t="s">
        <v>5328</v>
      </c>
      <c r="N4541" t="s">
        <v>267</v>
      </c>
      <c r="O4541" t="s">
        <v>54</v>
      </c>
      <c r="P4541" t="s">
        <v>3595</v>
      </c>
      <c r="Q4541" t="s">
        <v>3236</v>
      </c>
      <c r="R4541" t="s">
        <v>5203</v>
      </c>
    </row>
    <row r="4542" spans="1:18" x14ac:dyDescent="0.25">
      <c r="A4542" s="28" t="str">
        <f t="shared" si="71"/>
        <v>10019627Warren Co Day Treatment Center877 Jackson StBowling GreenKY42101</v>
      </c>
      <c r="B4542" s="29" t="s">
        <v>8225</v>
      </c>
      <c r="C4542" t="s">
        <v>3215</v>
      </c>
      <c r="D4542" t="s">
        <v>8106</v>
      </c>
      <c r="E4542" t="s">
        <v>2743</v>
      </c>
      <c r="F4542" t="s">
        <v>5194</v>
      </c>
      <c r="G4542" t="s">
        <v>267</v>
      </c>
      <c r="H4542" t="s">
        <v>54</v>
      </c>
      <c r="I4542" t="s">
        <v>268</v>
      </c>
      <c r="J4542" t="s">
        <v>2743</v>
      </c>
      <c r="K4542" t="s">
        <v>5210</v>
      </c>
      <c r="L4542" t="s">
        <v>8100</v>
      </c>
      <c r="M4542" t="s">
        <v>5328</v>
      </c>
      <c r="N4542" t="s">
        <v>267</v>
      </c>
      <c r="O4542" t="s">
        <v>54</v>
      </c>
      <c r="P4542" t="s">
        <v>3595</v>
      </c>
      <c r="Q4542" t="s">
        <v>3236</v>
      </c>
      <c r="R4542" t="s">
        <v>5209</v>
      </c>
    </row>
    <row r="4543" spans="1:18" x14ac:dyDescent="0.25">
      <c r="A4543" s="28" t="str">
        <f t="shared" si="71"/>
        <v>05343182Jackson Academy877 Jackson StBowling GreenKY42101</v>
      </c>
      <c r="B4543" s="29" t="s">
        <v>8225</v>
      </c>
      <c r="C4543" t="s">
        <v>3215</v>
      </c>
      <c r="D4543" t="s">
        <v>8107</v>
      </c>
      <c r="E4543" t="s">
        <v>2743</v>
      </c>
      <c r="F4543" t="s">
        <v>5194</v>
      </c>
      <c r="G4543" t="s">
        <v>267</v>
      </c>
      <c r="H4543" t="s">
        <v>54</v>
      </c>
      <c r="I4543" t="s">
        <v>268</v>
      </c>
      <c r="J4543" t="s">
        <v>2743</v>
      </c>
      <c r="K4543" t="s">
        <v>5201</v>
      </c>
      <c r="L4543" t="s">
        <v>8100</v>
      </c>
      <c r="M4543" t="s">
        <v>5328</v>
      </c>
      <c r="N4543" t="s">
        <v>267</v>
      </c>
      <c r="O4543" t="s">
        <v>54</v>
      </c>
      <c r="P4543" t="s">
        <v>3595</v>
      </c>
      <c r="Q4543" t="s">
        <v>3236</v>
      </c>
      <c r="R4543" t="s">
        <v>5200</v>
      </c>
    </row>
    <row r="4544" spans="1:18" x14ac:dyDescent="0.25">
      <c r="A4544" s="28" t="str">
        <f t="shared" si="71"/>
        <v>11548487South Warren Middle School295 Richpond RdBowling GreenKY42104</v>
      </c>
      <c r="B4544" s="29" t="s">
        <v>8225</v>
      </c>
      <c r="C4544" t="s">
        <v>3215</v>
      </c>
      <c r="D4544" t="s">
        <v>8108</v>
      </c>
      <c r="E4544" t="s">
        <v>2743</v>
      </c>
      <c r="F4544" t="s">
        <v>5188</v>
      </c>
      <c r="G4544" t="s">
        <v>267</v>
      </c>
      <c r="H4544" t="s">
        <v>54</v>
      </c>
      <c r="I4544" t="s">
        <v>279</v>
      </c>
      <c r="J4544" t="s">
        <v>2743</v>
      </c>
      <c r="K4544" t="s">
        <v>5187</v>
      </c>
      <c r="L4544" t="s">
        <v>8100</v>
      </c>
      <c r="M4544" t="s">
        <v>5328</v>
      </c>
      <c r="N4544" t="s">
        <v>267</v>
      </c>
      <c r="O4544" t="s">
        <v>54</v>
      </c>
      <c r="P4544" t="s">
        <v>3595</v>
      </c>
      <c r="Q4544" t="s">
        <v>3236</v>
      </c>
      <c r="R4544" t="s">
        <v>5186</v>
      </c>
    </row>
    <row r="4545" spans="1:18" x14ac:dyDescent="0.25">
      <c r="A4545" s="28" t="str">
        <f t="shared" si="71"/>
        <v>03049251Warren East MS7031 Louisville RdBowling GreenKY42101</v>
      </c>
      <c r="B4545" s="29" t="s">
        <v>8225</v>
      </c>
      <c r="C4545" t="s">
        <v>3215</v>
      </c>
      <c r="D4545" t="s">
        <v>8109</v>
      </c>
      <c r="E4545" t="s">
        <v>2743</v>
      </c>
      <c r="F4545" t="s">
        <v>5208</v>
      </c>
      <c r="G4545" t="s">
        <v>267</v>
      </c>
      <c r="H4545" t="s">
        <v>54</v>
      </c>
      <c r="I4545" t="s">
        <v>268</v>
      </c>
      <c r="J4545" t="s">
        <v>2743</v>
      </c>
      <c r="K4545" t="s">
        <v>5207</v>
      </c>
      <c r="L4545" t="s">
        <v>8100</v>
      </c>
      <c r="M4545" t="s">
        <v>5328</v>
      </c>
      <c r="N4545" t="s">
        <v>267</v>
      </c>
      <c r="O4545" t="s">
        <v>54</v>
      </c>
      <c r="P4545" t="s">
        <v>3595</v>
      </c>
      <c r="Q4545" t="s">
        <v>3236</v>
      </c>
      <c r="R4545" t="s">
        <v>5206</v>
      </c>
    </row>
    <row r="4546" spans="1:18" x14ac:dyDescent="0.25">
      <c r="A4546" s="28" t="str">
        <f t="shared" si="71"/>
        <v>10028018Warren Co Area Technology Ctr365 Technology WayBowling GreenKY42101</v>
      </c>
      <c r="B4546" s="29" t="s">
        <v>8225</v>
      </c>
      <c r="C4546" t="s">
        <v>3215</v>
      </c>
      <c r="D4546" t="s">
        <v>8110</v>
      </c>
      <c r="E4546" t="s">
        <v>2743</v>
      </c>
      <c r="F4546" t="s">
        <v>5191</v>
      </c>
      <c r="G4546" t="s">
        <v>267</v>
      </c>
      <c r="H4546" t="s">
        <v>54</v>
      </c>
      <c r="I4546" t="s">
        <v>268</v>
      </c>
      <c r="J4546" t="s">
        <v>2743</v>
      </c>
      <c r="K4546" t="s">
        <v>5190</v>
      </c>
      <c r="L4546" t="s">
        <v>8100</v>
      </c>
      <c r="M4546" t="s">
        <v>5328</v>
      </c>
      <c r="N4546" t="s">
        <v>267</v>
      </c>
      <c r="O4546" t="s">
        <v>54</v>
      </c>
      <c r="P4546" t="s">
        <v>3595</v>
      </c>
      <c r="Q4546" t="s">
        <v>3236</v>
      </c>
      <c r="R4546" t="s">
        <v>5189</v>
      </c>
    </row>
    <row r="4547" spans="1:18" x14ac:dyDescent="0.25">
      <c r="A4547" s="28" t="str">
        <f t="shared" si="71"/>
        <v>11549302South Warren High School8140 Nashville RdBowling GreenKY42101</v>
      </c>
      <c r="B4547" s="29" t="s">
        <v>8225</v>
      </c>
      <c r="C4547" t="s">
        <v>3215</v>
      </c>
      <c r="D4547" t="s">
        <v>8111</v>
      </c>
      <c r="E4547" t="s">
        <v>2743</v>
      </c>
      <c r="F4547" t="s">
        <v>5213</v>
      </c>
      <c r="G4547" t="s">
        <v>267</v>
      </c>
      <c r="H4547" t="s">
        <v>54</v>
      </c>
      <c r="I4547" t="s">
        <v>268</v>
      </c>
      <c r="J4547" t="s">
        <v>2743</v>
      </c>
      <c r="K4547" t="s">
        <v>5212</v>
      </c>
      <c r="L4547" t="s">
        <v>8100</v>
      </c>
      <c r="M4547" t="s">
        <v>5328</v>
      </c>
      <c r="N4547" t="s">
        <v>267</v>
      </c>
      <c r="O4547" t="s">
        <v>54</v>
      </c>
      <c r="P4547" t="s">
        <v>3595</v>
      </c>
      <c r="Q4547" t="s">
        <v>3236</v>
      </c>
      <c r="R4547" t="s">
        <v>5211</v>
      </c>
    </row>
    <row r="4548" spans="1:18" x14ac:dyDescent="0.25">
      <c r="A4548" s="28" t="str">
        <f t="shared" si="71"/>
        <v>03329001Greenwood High School5065 Scottsville RdBowling GreenKY42104</v>
      </c>
      <c r="B4548" s="29" t="s">
        <v>8225</v>
      </c>
      <c r="C4548" t="s">
        <v>3215</v>
      </c>
      <c r="D4548" t="s">
        <v>8112</v>
      </c>
      <c r="E4548" t="s">
        <v>2743</v>
      </c>
      <c r="F4548" t="s">
        <v>5219</v>
      </c>
      <c r="G4548" t="s">
        <v>267</v>
      </c>
      <c r="H4548" t="s">
        <v>54</v>
      </c>
      <c r="I4548" t="s">
        <v>279</v>
      </c>
      <c r="J4548" t="s">
        <v>2743</v>
      </c>
      <c r="K4548" t="s">
        <v>5218</v>
      </c>
      <c r="L4548" t="s">
        <v>8100</v>
      </c>
      <c r="M4548" t="s">
        <v>5328</v>
      </c>
      <c r="N4548" t="s">
        <v>267</v>
      </c>
      <c r="O4548" t="s">
        <v>54</v>
      </c>
      <c r="P4548" t="s">
        <v>3595</v>
      </c>
      <c r="Q4548" t="s">
        <v>3236</v>
      </c>
      <c r="R4548" t="s">
        <v>5217</v>
      </c>
    </row>
    <row r="4549" spans="1:18" x14ac:dyDescent="0.25">
      <c r="A4549" s="28" t="str">
        <f t="shared" si="71"/>
        <v>05277507Lighthouse Alternative Academy877 Jackson StBowling GreenKY42101</v>
      </c>
      <c r="B4549" s="29" t="s">
        <v>8225</v>
      </c>
      <c r="C4549" t="s">
        <v>3215</v>
      </c>
      <c r="D4549" t="s">
        <v>8113</v>
      </c>
      <c r="E4549" t="s">
        <v>2743</v>
      </c>
      <c r="F4549" t="s">
        <v>5194</v>
      </c>
      <c r="G4549" t="s">
        <v>267</v>
      </c>
      <c r="H4549" t="s">
        <v>54</v>
      </c>
      <c r="I4549" t="s">
        <v>268</v>
      </c>
      <c r="J4549" t="s">
        <v>2743</v>
      </c>
      <c r="K4549" t="s">
        <v>5193</v>
      </c>
      <c r="L4549" t="s">
        <v>8100</v>
      </c>
      <c r="M4549" t="s">
        <v>5328</v>
      </c>
      <c r="N4549" t="s">
        <v>267</v>
      </c>
      <c r="O4549" t="s">
        <v>54</v>
      </c>
      <c r="P4549" t="s">
        <v>3595</v>
      </c>
      <c r="Q4549" t="s">
        <v>3236</v>
      </c>
      <c r="R4549" t="s">
        <v>5192</v>
      </c>
    </row>
    <row r="4550" spans="1:18" x14ac:dyDescent="0.25">
      <c r="A4550" s="28" t="str">
        <f t="shared" si="71"/>
        <v>12171776Beacon Academy1022 W Main AveBowling GreenKY42101</v>
      </c>
      <c r="B4550" s="29" t="s">
        <v>8225</v>
      </c>
      <c r="C4550" t="s">
        <v>3215</v>
      </c>
      <c r="D4550" t="s">
        <v>8114</v>
      </c>
      <c r="E4550" t="s">
        <v>2743</v>
      </c>
      <c r="F4550" t="s">
        <v>5185</v>
      </c>
      <c r="G4550" t="s">
        <v>267</v>
      </c>
      <c r="H4550" t="s">
        <v>54</v>
      </c>
      <c r="I4550" t="s">
        <v>268</v>
      </c>
      <c r="J4550" t="s">
        <v>2743</v>
      </c>
      <c r="K4550" t="s">
        <v>5184</v>
      </c>
      <c r="L4550" t="s">
        <v>8100</v>
      </c>
      <c r="M4550" t="s">
        <v>5328</v>
      </c>
      <c r="N4550" t="s">
        <v>267</v>
      </c>
      <c r="O4550" t="s">
        <v>54</v>
      </c>
      <c r="P4550" t="s">
        <v>3595</v>
      </c>
      <c r="Q4550" t="s">
        <v>3236</v>
      </c>
      <c r="R4550" t="s">
        <v>5183</v>
      </c>
    </row>
    <row r="4551" spans="1:18" x14ac:dyDescent="0.25">
      <c r="A4551" s="28" t="str">
        <f t="shared" si="71"/>
        <v>00396847Warren Co School DistrictPo Box 51810Bowling GreenKY42102</v>
      </c>
      <c r="B4551" s="29" t="s">
        <v>8225</v>
      </c>
      <c r="C4551" t="s">
        <v>3215</v>
      </c>
      <c r="D4551" t="s">
        <v>8115</v>
      </c>
      <c r="E4551" t="s">
        <v>2743</v>
      </c>
      <c r="F4551" t="s">
        <v>5328</v>
      </c>
      <c r="G4551" t="s">
        <v>267</v>
      </c>
      <c r="H4551" t="s">
        <v>54</v>
      </c>
      <c r="I4551" t="s">
        <v>3595</v>
      </c>
      <c r="J4551" t="s">
        <v>2743</v>
      </c>
      <c r="K4551" t="s">
        <v>2743</v>
      </c>
      <c r="L4551" t="s">
        <v>8100</v>
      </c>
      <c r="M4551" t="s">
        <v>5328</v>
      </c>
      <c r="N4551" t="s">
        <v>267</v>
      </c>
      <c r="O4551" t="s">
        <v>54</v>
      </c>
      <c r="P4551" t="s">
        <v>3595</v>
      </c>
      <c r="Q4551" t="s">
        <v>3236</v>
      </c>
      <c r="R4551" t="s">
        <v>2742</v>
      </c>
    </row>
    <row r="4552" spans="1:18" x14ac:dyDescent="0.25">
      <c r="A4552" s="28" t="str">
        <f t="shared" si="71"/>
        <v>XKY00031Cypresswood Way Preschool274 Cypress Wood WayBowling GreenKY42104</v>
      </c>
      <c r="B4552" s="29" t="s">
        <v>8225</v>
      </c>
      <c r="C4552" t="s">
        <v>3215</v>
      </c>
      <c r="D4552" t="s">
        <v>8116</v>
      </c>
      <c r="E4552" t="s">
        <v>2743</v>
      </c>
      <c r="F4552" t="s">
        <v>8118</v>
      </c>
      <c r="G4552" t="s">
        <v>267</v>
      </c>
      <c r="H4552" t="s">
        <v>54</v>
      </c>
      <c r="I4552" t="s">
        <v>279</v>
      </c>
      <c r="J4552" t="s">
        <v>2743</v>
      </c>
      <c r="K4552" t="s">
        <v>8117</v>
      </c>
      <c r="L4552" t="s">
        <v>8100</v>
      </c>
      <c r="M4552" t="s">
        <v>5328</v>
      </c>
      <c r="N4552" t="s">
        <v>267</v>
      </c>
      <c r="O4552" t="s">
        <v>54</v>
      </c>
      <c r="P4552" t="s">
        <v>3595</v>
      </c>
      <c r="Q4552" t="s">
        <v>3236</v>
      </c>
      <c r="R4552" t="s">
        <v>8224</v>
      </c>
    </row>
    <row r="4553" spans="1:18" x14ac:dyDescent="0.25">
      <c r="A4553" s="28" t="str">
        <f t="shared" si="71"/>
        <v>00396873Cumberland Trace Elem School830 Cumberland Trace RdBowling GreenKY42103</v>
      </c>
      <c r="B4553" s="29" t="s">
        <v>8225</v>
      </c>
      <c r="C4553" t="s">
        <v>3215</v>
      </c>
      <c r="D4553" t="s">
        <v>8119</v>
      </c>
      <c r="E4553" t="s">
        <v>2743</v>
      </c>
      <c r="F4553" t="s">
        <v>2756</v>
      </c>
      <c r="G4553" t="s">
        <v>267</v>
      </c>
      <c r="H4553" t="s">
        <v>54</v>
      </c>
      <c r="I4553" t="s">
        <v>275</v>
      </c>
      <c r="J4553" t="s">
        <v>2743</v>
      </c>
      <c r="K4553" t="s">
        <v>2755</v>
      </c>
      <c r="L4553" t="s">
        <v>8100</v>
      </c>
      <c r="M4553" t="s">
        <v>5328</v>
      </c>
      <c r="N4553" t="s">
        <v>267</v>
      </c>
      <c r="O4553" t="s">
        <v>54</v>
      </c>
      <c r="P4553" t="s">
        <v>3595</v>
      </c>
      <c r="Q4553" t="s">
        <v>3236</v>
      </c>
      <c r="R4553" t="s">
        <v>2754</v>
      </c>
    </row>
    <row r="4554" spans="1:18" x14ac:dyDescent="0.25">
      <c r="A4554" s="28" t="str">
        <f t="shared" si="71"/>
        <v>00396847Warren Co School DistrictPo Box 51810Bowling GreenKY42102</v>
      </c>
      <c r="B4554" s="29" t="s">
        <v>8225</v>
      </c>
      <c r="C4554" t="s">
        <v>3215</v>
      </c>
      <c r="D4554" t="s">
        <v>8120</v>
      </c>
      <c r="E4554" t="s">
        <v>2743</v>
      </c>
      <c r="F4554" t="s">
        <v>5328</v>
      </c>
      <c r="G4554" t="s">
        <v>267</v>
      </c>
      <c r="H4554" t="s">
        <v>54</v>
      </c>
      <c r="I4554" t="s">
        <v>3595</v>
      </c>
      <c r="J4554" t="s">
        <v>2743</v>
      </c>
      <c r="K4554" t="s">
        <v>2743</v>
      </c>
      <c r="L4554" t="s">
        <v>8100</v>
      </c>
      <c r="M4554" t="s">
        <v>5328</v>
      </c>
      <c r="N4554" t="s">
        <v>267</v>
      </c>
      <c r="O4554" t="s">
        <v>54</v>
      </c>
      <c r="P4554" t="s">
        <v>3595</v>
      </c>
      <c r="Q4554" t="s">
        <v>3236</v>
      </c>
      <c r="R4554" t="s">
        <v>2742</v>
      </c>
    </row>
    <row r="4555" spans="1:18" x14ac:dyDescent="0.25">
      <c r="A4555" s="28" t="str">
        <f t="shared" si="71"/>
        <v>00396847Warren Co School DistrictPo Box 51810Bowling GreenKY42103</v>
      </c>
      <c r="B4555" s="29" t="s">
        <v>8225</v>
      </c>
      <c r="C4555" t="s">
        <v>3215</v>
      </c>
      <c r="D4555" t="s">
        <v>8121</v>
      </c>
      <c r="E4555" t="s">
        <v>2743</v>
      </c>
      <c r="F4555" t="s">
        <v>5328</v>
      </c>
      <c r="G4555" t="s">
        <v>267</v>
      </c>
      <c r="H4555" t="s">
        <v>54</v>
      </c>
      <c r="I4555" t="s">
        <v>275</v>
      </c>
      <c r="J4555" t="s">
        <v>2743</v>
      </c>
      <c r="K4555" t="s">
        <v>2743</v>
      </c>
      <c r="L4555" t="s">
        <v>8100</v>
      </c>
      <c r="M4555" t="s">
        <v>5328</v>
      </c>
      <c r="N4555" t="s">
        <v>267</v>
      </c>
      <c r="O4555" t="s">
        <v>54</v>
      </c>
      <c r="P4555" t="s">
        <v>3595</v>
      </c>
      <c r="Q4555" t="s">
        <v>3236</v>
      </c>
      <c r="R4555" t="s">
        <v>2742</v>
      </c>
    </row>
    <row r="4556" spans="1:18" x14ac:dyDescent="0.25">
      <c r="A4556" s="28" t="str">
        <f t="shared" si="71"/>
        <v>03049237Drakes Creek Middle School704 Cypress Wood LnBowling GreenKY42104</v>
      </c>
      <c r="B4556" s="29" t="s">
        <v>8225</v>
      </c>
      <c r="C4556" t="s">
        <v>3215</v>
      </c>
      <c r="D4556" t="s">
        <v>8122</v>
      </c>
      <c r="E4556" t="s">
        <v>2743</v>
      </c>
      <c r="F4556" t="s">
        <v>5225</v>
      </c>
      <c r="G4556" t="s">
        <v>267</v>
      </c>
      <c r="H4556" t="s">
        <v>54</v>
      </c>
      <c r="I4556" t="s">
        <v>279</v>
      </c>
      <c r="J4556" t="s">
        <v>2743</v>
      </c>
      <c r="K4556" t="s">
        <v>5224</v>
      </c>
      <c r="L4556" t="s">
        <v>8100</v>
      </c>
      <c r="M4556" t="s">
        <v>5328</v>
      </c>
      <c r="N4556" t="s">
        <v>267</v>
      </c>
      <c r="O4556" t="s">
        <v>54</v>
      </c>
      <c r="P4556" t="s">
        <v>3595</v>
      </c>
      <c r="Q4556" t="s">
        <v>3236</v>
      </c>
      <c r="R4556" t="s">
        <v>5223</v>
      </c>
    </row>
    <row r="4557" spans="1:18" x14ac:dyDescent="0.25">
      <c r="A4557" s="28" t="str">
        <f t="shared" si="71"/>
        <v>03329013William H Natcher Elem School1434 Cave Mill RdBowling GreenKY42104</v>
      </c>
      <c r="B4557" s="29" t="s">
        <v>8225</v>
      </c>
      <c r="C4557" t="s">
        <v>3215</v>
      </c>
      <c r="D4557" t="s">
        <v>8123</v>
      </c>
      <c r="E4557" t="s">
        <v>2743</v>
      </c>
      <c r="F4557" t="s">
        <v>2787</v>
      </c>
      <c r="G4557" t="s">
        <v>267</v>
      </c>
      <c r="H4557" t="s">
        <v>54</v>
      </c>
      <c r="I4557" t="s">
        <v>279</v>
      </c>
      <c r="J4557" t="s">
        <v>2743</v>
      </c>
      <c r="K4557" t="s">
        <v>2786</v>
      </c>
      <c r="L4557" t="s">
        <v>8100</v>
      </c>
      <c r="M4557" t="s">
        <v>5328</v>
      </c>
      <c r="N4557" t="s">
        <v>267</v>
      </c>
      <c r="O4557" t="s">
        <v>54</v>
      </c>
      <c r="P4557" t="s">
        <v>3595</v>
      </c>
      <c r="Q4557" t="s">
        <v>3236</v>
      </c>
      <c r="R4557" t="s">
        <v>2785</v>
      </c>
    </row>
    <row r="4558" spans="1:18" x14ac:dyDescent="0.25">
      <c r="A4558" s="28" t="str">
        <f t="shared" si="71"/>
        <v>00396952Warren ES1846 Loop StBowling GreenKY42101</v>
      </c>
      <c r="B4558" s="29" t="s">
        <v>8225</v>
      </c>
      <c r="C4558" t="s">
        <v>3215</v>
      </c>
      <c r="D4558" t="s">
        <v>8124</v>
      </c>
      <c r="E4558" t="s">
        <v>2743</v>
      </c>
      <c r="F4558" t="s">
        <v>2784</v>
      </c>
      <c r="G4558" t="s">
        <v>267</v>
      </c>
      <c r="H4558" t="s">
        <v>54</v>
      </c>
      <c r="I4558" t="s">
        <v>268</v>
      </c>
      <c r="J4558" t="s">
        <v>2743</v>
      </c>
      <c r="K4558" t="s">
        <v>3830</v>
      </c>
      <c r="L4558" t="s">
        <v>8100</v>
      </c>
      <c r="M4558" t="s">
        <v>5328</v>
      </c>
      <c r="N4558" t="s">
        <v>267</v>
      </c>
      <c r="O4558" t="s">
        <v>54</v>
      </c>
      <c r="P4558" t="s">
        <v>3595</v>
      </c>
      <c r="Q4558" t="s">
        <v>3236</v>
      </c>
      <c r="R4558" t="s">
        <v>2783</v>
      </c>
    </row>
    <row r="4559" spans="1:18" x14ac:dyDescent="0.25">
      <c r="A4559" s="28" t="str">
        <f t="shared" si="71"/>
        <v>00396902Oakland Elementary School2494 Church StOaklandKY42159</v>
      </c>
      <c r="B4559" s="29" t="s">
        <v>8225</v>
      </c>
      <c r="C4559" t="s">
        <v>3215</v>
      </c>
      <c r="D4559" t="s">
        <v>8125</v>
      </c>
      <c r="E4559" t="s">
        <v>2743</v>
      </c>
      <c r="F4559" t="s">
        <v>2768</v>
      </c>
      <c r="G4559" t="s">
        <v>2769</v>
      </c>
      <c r="H4559" t="s">
        <v>54</v>
      </c>
      <c r="I4559" t="s">
        <v>2770</v>
      </c>
      <c r="J4559" t="s">
        <v>2743</v>
      </c>
      <c r="K4559" t="s">
        <v>2767</v>
      </c>
      <c r="L4559" t="s">
        <v>8100</v>
      </c>
      <c r="M4559" t="s">
        <v>5328</v>
      </c>
      <c r="N4559" t="s">
        <v>267</v>
      </c>
      <c r="O4559" t="s">
        <v>54</v>
      </c>
      <c r="P4559" t="s">
        <v>3595</v>
      </c>
      <c r="Q4559" t="s">
        <v>3236</v>
      </c>
      <c r="R4559" t="s">
        <v>2766</v>
      </c>
    </row>
    <row r="4560" spans="1:18" x14ac:dyDescent="0.25">
      <c r="A4560" s="28" t="str">
        <f t="shared" si="71"/>
        <v>00396689Morganfield Elementary School511 S Mart StMorganfieldKY42437</v>
      </c>
      <c r="B4560" s="29" t="s">
        <v>8225</v>
      </c>
      <c r="C4560" t="s">
        <v>3215</v>
      </c>
      <c r="D4560" t="s">
        <v>8126</v>
      </c>
      <c r="E4560" t="s">
        <v>2722</v>
      </c>
      <c r="F4560" t="s">
        <v>2725</v>
      </c>
      <c r="G4560" t="s">
        <v>2726</v>
      </c>
      <c r="H4560" t="s">
        <v>54</v>
      </c>
      <c r="I4560" t="s">
        <v>2727</v>
      </c>
      <c r="J4560" t="s">
        <v>2722</v>
      </c>
      <c r="K4560" t="s">
        <v>2724</v>
      </c>
      <c r="L4560" t="s">
        <v>8127</v>
      </c>
      <c r="M4560" t="s">
        <v>3189</v>
      </c>
      <c r="N4560" t="s">
        <v>2726</v>
      </c>
      <c r="O4560" t="s">
        <v>54</v>
      </c>
      <c r="P4560" t="s">
        <v>2727</v>
      </c>
      <c r="Q4560" t="s">
        <v>233</v>
      </c>
      <c r="R4560" t="s">
        <v>2723</v>
      </c>
    </row>
    <row r="4561" spans="1:18" x14ac:dyDescent="0.25">
      <c r="A4561" s="28" t="str">
        <f t="shared" si="71"/>
        <v>00396720Union Co High School4464 Us Highway 60 WMorganfieldKY42437</v>
      </c>
      <c r="B4561" s="29" t="s">
        <v>8225</v>
      </c>
      <c r="C4561" t="s">
        <v>3215</v>
      </c>
      <c r="D4561" t="s">
        <v>8128</v>
      </c>
      <c r="E4561" t="s">
        <v>2722</v>
      </c>
      <c r="F4561" t="s">
        <v>5170</v>
      </c>
      <c r="G4561" t="s">
        <v>2726</v>
      </c>
      <c r="H4561" t="s">
        <v>54</v>
      </c>
      <c r="I4561" t="s">
        <v>2727</v>
      </c>
      <c r="J4561" t="s">
        <v>2722</v>
      </c>
      <c r="K4561" t="s">
        <v>5169</v>
      </c>
      <c r="L4561" t="s">
        <v>8127</v>
      </c>
      <c r="M4561" t="s">
        <v>3189</v>
      </c>
      <c r="N4561" t="s">
        <v>2726</v>
      </c>
      <c r="O4561" t="s">
        <v>54</v>
      </c>
      <c r="P4561" t="s">
        <v>2727</v>
      </c>
      <c r="Q4561" t="s">
        <v>233</v>
      </c>
      <c r="R4561" t="s">
        <v>5168</v>
      </c>
    </row>
    <row r="4562" spans="1:18" x14ac:dyDescent="0.25">
      <c r="A4562" s="28" t="str">
        <f t="shared" si="71"/>
        <v>04874372Union Co Learning Academy4464 Us Highway 60wMorganfieldKY42437</v>
      </c>
      <c r="B4562" s="29" t="s">
        <v>8225</v>
      </c>
      <c r="C4562" t="s">
        <v>3215</v>
      </c>
      <c r="D4562" t="s">
        <v>8129</v>
      </c>
      <c r="E4562" t="s">
        <v>2722</v>
      </c>
      <c r="F4562" t="s">
        <v>5173</v>
      </c>
      <c r="G4562" t="s">
        <v>2726</v>
      </c>
      <c r="H4562" t="s">
        <v>54</v>
      </c>
      <c r="I4562" t="s">
        <v>2727</v>
      </c>
      <c r="J4562" t="s">
        <v>2722</v>
      </c>
      <c r="K4562" t="s">
        <v>5172</v>
      </c>
      <c r="L4562" t="s">
        <v>8127</v>
      </c>
      <c r="M4562" t="s">
        <v>3189</v>
      </c>
      <c r="N4562" t="s">
        <v>2726</v>
      </c>
      <c r="O4562" t="s">
        <v>54</v>
      </c>
      <c r="P4562" t="s">
        <v>2727</v>
      </c>
      <c r="Q4562" t="s">
        <v>233</v>
      </c>
      <c r="R4562" t="s">
        <v>5171</v>
      </c>
    </row>
    <row r="4563" spans="1:18" x14ac:dyDescent="0.25">
      <c r="A4563" s="28" t="str">
        <f t="shared" si="71"/>
        <v>00396677Union Co School District510 S Mart StMorganfieldKY42437</v>
      </c>
      <c r="B4563" s="29" t="s">
        <v>8225</v>
      </c>
      <c r="C4563" t="s">
        <v>3215</v>
      </c>
      <c r="D4563" t="s">
        <v>8130</v>
      </c>
      <c r="E4563" t="s">
        <v>2722</v>
      </c>
      <c r="F4563" t="s">
        <v>3189</v>
      </c>
      <c r="G4563" t="s">
        <v>2726</v>
      </c>
      <c r="H4563" t="s">
        <v>54</v>
      </c>
      <c r="I4563" t="s">
        <v>2727</v>
      </c>
      <c r="J4563" t="s">
        <v>2722</v>
      </c>
      <c r="K4563" t="s">
        <v>2722</v>
      </c>
      <c r="L4563" t="s">
        <v>8127</v>
      </c>
      <c r="M4563" t="s">
        <v>3189</v>
      </c>
      <c r="N4563" t="s">
        <v>2726</v>
      </c>
      <c r="O4563" t="s">
        <v>54</v>
      </c>
      <c r="P4563" t="s">
        <v>2727</v>
      </c>
      <c r="Q4563" t="s">
        <v>233</v>
      </c>
      <c r="R4563" t="s">
        <v>2721</v>
      </c>
    </row>
    <row r="4564" spans="1:18" x14ac:dyDescent="0.25">
      <c r="A4564" s="28" t="str">
        <f t="shared" si="71"/>
        <v>00396744Uniontown Elementary SchoolPo Box 517UniontownKY42461</v>
      </c>
      <c r="B4564" s="29" t="s">
        <v>8225</v>
      </c>
      <c r="C4564" t="s">
        <v>3215</v>
      </c>
      <c r="D4564" t="s">
        <v>8131</v>
      </c>
      <c r="E4564" t="s">
        <v>2722</v>
      </c>
      <c r="F4564" t="s">
        <v>5167</v>
      </c>
      <c r="G4564" t="s">
        <v>2735</v>
      </c>
      <c r="H4564" t="s">
        <v>54</v>
      </c>
      <c r="I4564" t="s">
        <v>2736</v>
      </c>
      <c r="J4564" t="s">
        <v>2722</v>
      </c>
      <c r="K4564" t="s">
        <v>2734</v>
      </c>
      <c r="L4564" t="s">
        <v>8127</v>
      </c>
      <c r="M4564" t="s">
        <v>3189</v>
      </c>
      <c r="N4564" t="s">
        <v>2726</v>
      </c>
      <c r="O4564" t="s">
        <v>54</v>
      </c>
      <c r="P4564" t="s">
        <v>2727</v>
      </c>
      <c r="Q4564" t="s">
        <v>233</v>
      </c>
      <c r="R4564" t="s">
        <v>2733</v>
      </c>
    </row>
    <row r="4565" spans="1:18" x14ac:dyDescent="0.25">
      <c r="A4565" s="28" t="str">
        <f t="shared" si="71"/>
        <v>00396718Union Co Middle School4465 Us Highway 60 WMorganfieldKY42437</v>
      </c>
      <c r="B4565" s="29" t="s">
        <v>8225</v>
      </c>
      <c r="C4565" t="s">
        <v>3215</v>
      </c>
      <c r="D4565" t="s">
        <v>8132</v>
      </c>
      <c r="E4565" t="s">
        <v>2722</v>
      </c>
      <c r="F4565" t="s">
        <v>5166</v>
      </c>
      <c r="G4565" t="s">
        <v>2726</v>
      </c>
      <c r="H4565" t="s">
        <v>54</v>
      </c>
      <c r="I4565" t="s">
        <v>2727</v>
      </c>
      <c r="J4565" t="s">
        <v>2722</v>
      </c>
      <c r="K4565" t="s">
        <v>5165</v>
      </c>
      <c r="L4565" t="s">
        <v>8127</v>
      </c>
      <c r="M4565" t="s">
        <v>3189</v>
      </c>
      <c r="N4565" t="s">
        <v>2726</v>
      </c>
      <c r="O4565" t="s">
        <v>54</v>
      </c>
      <c r="P4565" t="s">
        <v>2727</v>
      </c>
      <c r="Q4565" t="s">
        <v>233</v>
      </c>
      <c r="R4565" t="s">
        <v>5164</v>
      </c>
    </row>
    <row r="4566" spans="1:18" x14ac:dyDescent="0.25">
      <c r="A4566" s="28" t="str">
        <f t="shared" si="71"/>
        <v>00396706Sturgis Elementary School1101 N Grant StSturgisKY42459</v>
      </c>
      <c r="B4566" s="29" t="s">
        <v>8225</v>
      </c>
      <c r="C4566" t="s">
        <v>3215</v>
      </c>
      <c r="D4566" t="s">
        <v>8133</v>
      </c>
      <c r="E4566" t="s">
        <v>2722</v>
      </c>
      <c r="F4566" t="s">
        <v>2730</v>
      </c>
      <c r="G4566" t="s">
        <v>2731</v>
      </c>
      <c r="H4566" t="s">
        <v>54</v>
      </c>
      <c r="I4566" t="s">
        <v>2732</v>
      </c>
      <c r="J4566" t="s">
        <v>2722</v>
      </c>
      <c r="K4566" t="s">
        <v>2729</v>
      </c>
      <c r="L4566" t="s">
        <v>8127</v>
      </c>
      <c r="M4566" t="s">
        <v>3189</v>
      </c>
      <c r="N4566" t="s">
        <v>2726</v>
      </c>
      <c r="O4566" t="s">
        <v>54</v>
      </c>
      <c r="P4566" t="s">
        <v>2727</v>
      </c>
      <c r="Q4566" t="s">
        <v>233</v>
      </c>
      <c r="R4566" t="s">
        <v>2728</v>
      </c>
    </row>
    <row r="4567" spans="1:18" x14ac:dyDescent="0.25">
      <c r="A4567" s="28" t="str">
        <f t="shared" si="71"/>
        <v>00396677Union Co School District510 S Mart StMorganfieldKY42459</v>
      </c>
      <c r="B4567" s="29" t="s">
        <v>8225</v>
      </c>
      <c r="C4567" t="s">
        <v>3215</v>
      </c>
      <c r="D4567" t="s">
        <v>8134</v>
      </c>
      <c r="E4567" t="s">
        <v>2722</v>
      </c>
      <c r="F4567" t="s">
        <v>3189</v>
      </c>
      <c r="G4567" t="s">
        <v>2726</v>
      </c>
      <c r="H4567" t="s">
        <v>54</v>
      </c>
      <c r="I4567" t="s">
        <v>2732</v>
      </c>
      <c r="J4567" t="s">
        <v>2722</v>
      </c>
      <c r="K4567" t="s">
        <v>2722</v>
      </c>
      <c r="L4567" t="s">
        <v>8127</v>
      </c>
      <c r="M4567" t="s">
        <v>3189</v>
      </c>
      <c r="N4567" t="s">
        <v>2726</v>
      </c>
      <c r="O4567" t="s">
        <v>54</v>
      </c>
      <c r="P4567" t="s">
        <v>2727</v>
      </c>
      <c r="Q4567" t="s">
        <v>233</v>
      </c>
      <c r="R4567" t="s">
        <v>2721</v>
      </c>
    </row>
    <row r="4568" spans="1:18" x14ac:dyDescent="0.25">
      <c r="A4568" s="28" t="str">
        <f t="shared" si="71"/>
        <v>FY191673Huntington Lrng - East Louisville12474 LaGrange RdLouisvilleKY40245</v>
      </c>
      <c r="B4568" s="29" t="s">
        <v>8225</v>
      </c>
      <c r="C4568" t="s">
        <v>3215</v>
      </c>
      <c r="D4568" t="s">
        <v>8135</v>
      </c>
      <c r="E4568" t="s">
        <v>8136</v>
      </c>
      <c r="F4568" t="s">
        <v>8137</v>
      </c>
      <c r="G4568" t="s">
        <v>382</v>
      </c>
      <c r="H4568" t="s">
        <v>54</v>
      </c>
      <c r="I4568" t="s">
        <v>1626</v>
      </c>
      <c r="J4568" t="s">
        <v>5648</v>
      </c>
      <c r="K4568" t="s">
        <v>8136</v>
      </c>
      <c r="L4568" t="s">
        <v>8138</v>
      </c>
      <c r="M4568" t="s">
        <v>8137</v>
      </c>
      <c r="N4568" t="s">
        <v>382</v>
      </c>
      <c r="O4568" t="s">
        <v>54</v>
      </c>
      <c r="P4568" t="s">
        <v>1626</v>
      </c>
      <c r="Q4568" t="s">
        <v>3224</v>
      </c>
      <c r="R4568" t="s">
        <v>8139</v>
      </c>
    </row>
    <row r="4569" spans="1:18" x14ac:dyDescent="0.25">
      <c r="A4569" s="28" t="str">
        <f t="shared" si="71"/>
        <v>FY170628Lexington Bapt Temple Daycare1100 Armstrong Mill RdLexingtonKY40517</v>
      </c>
      <c r="B4569" s="29" t="s">
        <v>8225</v>
      </c>
      <c r="C4569" t="s">
        <v>3215</v>
      </c>
      <c r="D4569" t="s">
        <v>8140</v>
      </c>
      <c r="E4569" t="s">
        <v>8141</v>
      </c>
      <c r="F4569" t="s">
        <v>8142</v>
      </c>
      <c r="G4569" t="s">
        <v>776</v>
      </c>
      <c r="H4569" t="s">
        <v>54</v>
      </c>
      <c r="I4569" t="s">
        <v>777</v>
      </c>
      <c r="J4569" t="s">
        <v>5329</v>
      </c>
      <c r="K4569" t="s">
        <v>8141</v>
      </c>
      <c r="L4569" t="s">
        <v>8143</v>
      </c>
      <c r="M4569" t="s">
        <v>8142</v>
      </c>
      <c r="N4569" t="s">
        <v>776</v>
      </c>
      <c r="O4569" t="s">
        <v>54</v>
      </c>
      <c r="P4569" t="s">
        <v>777</v>
      </c>
      <c r="Q4569" t="s">
        <v>3240</v>
      </c>
      <c r="R4569" t="s">
        <v>8144</v>
      </c>
    </row>
    <row r="4570" spans="1:18" x14ac:dyDescent="0.25">
      <c r="A4570" s="28" t="str">
        <f t="shared" si="71"/>
        <v>05252404Kentucky Valley Ed Co-Op412 Roy Campbell DrHazardKY41701</v>
      </c>
      <c r="B4570" s="29" t="s">
        <v>8225</v>
      </c>
      <c r="C4570" t="s">
        <v>3215</v>
      </c>
      <c r="D4570" t="s">
        <v>8145</v>
      </c>
      <c r="E4570" t="s">
        <v>8146</v>
      </c>
      <c r="F4570" t="s">
        <v>8147</v>
      </c>
      <c r="G4570" t="s">
        <v>1258</v>
      </c>
      <c r="H4570" t="s">
        <v>54</v>
      </c>
      <c r="I4570" t="s">
        <v>1259</v>
      </c>
      <c r="J4570" t="s">
        <v>5364</v>
      </c>
      <c r="K4570" t="s">
        <v>8146</v>
      </c>
      <c r="L4570" t="s">
        <v>8148</v>
      </c>
      <c r="M4570" t="s">
        <v>8147</v>
      </c>
      <c r="N4570" t="s">
        <v>1258</v>
      </c>
      <c r="O4570" t="s">
        <v>54</v>
      </c>
      <c r="P4570" t="s">
        <v>1259</v>
      </c>
      <c r="Q4570" t="s">
        <v>3220</v>
      </c>
      <c r="R4570" t="s">
        <v>8149</v>
      </c>
    </row>
    <row r="4571" spans="1:18" x14ac:dyDescent="0.25">
      <c r="A4571" s="28" t="str">
        <f t="shared" si="71"/>
        <v>00391366Colony Elementary School3656 Somerset RdLondonKY40741</v>
      </c>
      <c r="B4571" s="29" t="s">
        <v>8225</v>
      </c>
      <c r="C4571" t="s">
        <v>3215</v>
      </c>
      <c r="D4571" t="s">
        <v>8150</v>
      </c>
      <c r="E4571" t="s">
        <v>1816</v>
      </c>
      <c r="F4571" t="s">
        <v>1817</v>
      </c>
      <c r="G4571" t="s">
        <v>1806</v>
      </c>
      <c r="H4571" t="s">
        <v>54</v>
      </c>
      <c r="I4571" t="s">
        <v>1807</v>
      </c>
      <c r="J4571" t="s">
        <v>1802</v>
      </c>
      <c r="K4571" t="s">
        <v>1816</v>
      </c>
      <c r="L4571" t="s">
        <v>8151</v>
      </c>
      <c r="M4571" t="s">
        <v>1817</v>
      </c>
      <c r="N4571" t="s">
        <v>1806</v>
      </c>
      <c r="O4571" t="s">
        <v>54</v>
      </c>
      <c r="P4571" t="s">
        <v>1807</v>
      </c>
      <c r="Q4571" t="s">
        <v>3319</v>
      </c>
      <c r="R4571" t="s">
        <v>1815</v>
      </c>
    </row>
    <row r="4572" spans="1:18" x14ac:dyDescent="0.25">
      <c r="A4572" s="28" t="str">
        <f t="shared" si="71"/>
        <v>10000640Camp Ernst MS6515 Camp Ernst RdBurlingtonKY41005</v>
      </c>
      <c r="B4572" s="29" t="s">
        <v>8225</v>
      </c>
      <c r="C4572" t="s">
        <v>3215</v>
      </c>
      <c r="D4572" t="s">
        <v>8152</v>
      </c>
      <c r="E4572" t="s">
        <v>4128</v>
      </c>
      <c r="F4572" t="s">
        <v>4129</v>
      </c>
      <c r="G4572" t="s">
        <v>217</v>
      </c>
      <c r="H4572" t="s">
        <v>54</v>
      </c>
      <c r="I4572" t="s">
        <v>218</v>
      </c>
      <c r="J4572" t="s">
        <v>210</v>
      </c>
      <c r="K4572" t="s">
        <v>4128</v>
      </c>
      <c r="L4572" t="s">
        <v>8153</v>
      </c>
      <c r="M4572" t="s">
        <v>4129</v>
      </c>
      <c r="N4572" t="s">
        <v>217</v>
      </c>
      <c r="O4572" t="s">
        <v>54</v>
      </c>
      <c r="P4572" t="s">
        <v>218</v>
      </c>
      <c r="Q4572" t="s">
        <v>3289</v>
      </c>
      <c r="R4572" t="s">
        <v>4127</v>
      </c>
    </row>
    <row r="4573" spans="1:18" x14ac:dyDescent="0.25">
      <c r="A4573" s="28" t="str">
        <f t="shared" si="71"/>
        <v>10000640Camp Ernst MS6515 Camp Ernst RdBurlingtonKY41005</v>
      </c>
      <c r="B4573" s="29" t="s">
        <v>8225</v>
      </c>
      <c r="C4573" t="s">
        <v>3215</v>
      </c>
      <c r="D4573" t="s">
        <v>8154</v>
      </c>
      <c r="E4573" t="s">
        <v>4128</v>
      </c>
      <c r="F4573" t="s">
        <v>4129</v>
      </c>
      <c r="G4573" t="s">
        <v>217</v>
      </c>
      <c r="H4573" t="s">
        <v>54</v>
      </c>
      <c r="I4573" t="s">
        <v>218</v>
      </c>
      <c r="J4573" t="s">
        <v>210</v>
      </c>
      <c r="K4573" t="s">
        <v>4128</v>
      </c>
      <c r="L4573" t="s">
        <v>8153</v>
      </c>
      <c r="M4573" t="s">
        <v>4129</v>
      </c>
      <c r="N4573" t="s">
        <v>217</v>
      </c>
      <c r="O4573" t="s">
        <v>54</v>
      </c>
      <c r="P4573" t="s">
        <v>218</v>
      </c>
      <c r="Q4573" t="s">
        <v>3289</v>
      </c>
      <c r="R4573" t="s">
        <v>4127</v>
      </c>
    </row>
    <row r="4574" spans="1:18" x14ac:dyDescent="0.25">
      <c r="A4574" s="28" t="str">
        <f t="shared" si="71"/>
        <v>00391330Bush Elementary School1832 E Laurel RdLondonKY40741</v>
      </c>
      <c r="B4574" s="29" t="s">
        <v>8225</v>
      </c>
      <c r="C4574" t="s">
        <v>3215</v>
      </c>
      <c r="D4574" t="s">
        <v>8155</v>
      </c>
      <c r="E4574" t="s">
        <v>1804</v>
      </c>
      <c r="F4574" t="s">
        <v>1805</v>
      </c>
      <c r="G4574" t="s">
        <v>1806</v>
      </c>
      <c r="H4574" t="s">
        <v>54</v>
      </c>
      <c r="I4574" t="s">
        <v>1807</v>
      </c>
      <c r="J4574" t="s">
        <v>1802</v>
      </c>
      <c r="K4574" t="s">
        <v>1804</v>
      </c>
      <c r="L4574" t="s">
        <v>8156</v>
      </c>
      <c r="M4574" t="s">
        <v>1805</v>
      </c>
      <c r="N4574" t="s">
        <v>1806</v>
      </c>
      <c r="O4574" t="s">
        <v>54</v>
      </c>
      <c r="P4574" t="s">
        <v>1807</v>
      </c>
      <c r="Q4574" t="s">
        <v>3319</v>
      </c>
      <c r="R4574" t="s">
        <v>1803</v>
      </c>
    </row>
    <row r="4575" spans="1:18" x14ac:dyDescent="0.25">
      <c r="A4575" s="28" t="str">
        <f t="shared" si="71"/>
        <v>FY160280St Matthew Preschool3966 US Hwy 641 NBentonKY42025</v>
      </c>
      <c r="B4575" s="29" t="s">
        <v>8225</v>
      </c>
      <c r="C4575" t="s">
        <v>3215</v>
      </c>
      <c r="D4575" t="s">
        <v>8157</v>
      </c>
      <c r="E4575" t="s">
        <v>8158</v>
      </c>
      <c r="F4575" t="s">
        <v>8159</v>
      </c>
      <c r="G4575" t="s">
        <v>2044</v>
      </c>
      <c r="H4575" t="s">
        <v>54</v>
      </c>
      <c r="I4575" t="s">
        <v>2045</v>
      </c>
      <c r="J4575" t="s">
        <v>5329</v>
      </c>
      <c r="K4575" t="s">
        <v>8158</v>
      </c>
      <c r="L4575" t="s">
        <v>8160</v>
      </c>
      <c r="M4575" t="s">
        <v>8159</v>
      </c>
      <c r="N4575" t="s">
        <v>2044</v>
      </c>
      <c r="O4575" t="s">
        <v>54</v>
      </c>
      <c r="P4575" t="s">
        <v>2045</v>
      </c>
      <c r="Q4575" t="s">
        <v>3266</v>
      </c>
      <c r="R4575" t="s">
        <v>8161</v>
      </c>
    </row>
    <row r="4576" spans="1:18" x14ac:dyDescent="0.25">
      <c r="A4576" s="28" t="str">
        <f t="shared" si="71"/>
        <v>FY200092First United Methodist Church401 W Main StRichmondKY40475</v>
      </c>
      <c r="B4576" s="29" t="s">
        <v>8225</v>
      </c>
      <c r="C4576" t="s">
        <v>3215</v>
      </c>
      <c r="D4576" t="s">
        <v>8162</v>
      </c>
      <c r="E4576" t="s">
        <v>8163</v>
      </c>
      <c r="F4576" t="s">
        <v>8078</v>
      </c>
      <c r="G4576" t="s">
        <v>1740</v>
      </c>
      <c r="H4576" t="s">
        <v>54</v>
      </c>
      <c r="I4576" t="s">
        <v>1741</v>
      </c>
      <c r="J4576" t="s">
        <v>3327</v>
      </c>
      <c r="K4576" t="s">
        <v>8163</v>
      </c>
      <c r="L4576" t="s">
        <v>8164</v>
      </c>
      <c r="M4576" t="s">
        <v>8078</v>
      </c>
      <c r="N4576" t="s">
        <v>1740</v>
      </c>
      <c r="O4576" t="s">
        <v>54</v>
      </c>
      <c r="P4576" t="s">
        <v>1741</v>
      </c>
      <c r="Q4576" t="s">
        <v>3268</v>
      </c>
      <c r="R4576" t="s">
        <v>8165</v>
      </c>
    </row>
    <row r="4577" spans="1:18" x14ac:dyDescent="0.25">
      <c r="A4577" s="28" t="str">
        <f t="shared" si="71"/>
        <v>FY200093The Growing Place401 W Main StRichmondKY40475</v>
      </c>
      <c r="B4577" s="29" t="s">
        <v>8225</v>
      </c>
      <c r="C4577" t="s">
        <v>3215</v>
      </c>
      <c r="D4577" t="s">
        <v>8166</v>
      </c>
      <c r="E4577" t="s">
        <v>8163</v>
      </c>
      <c r="F4577" t="s">
        <v>8078</v>
      </c>
      <c r="G4577" t="s">
        <v>1740</v>
      </c>
      <c r="H4577" t="s">
        <v>54</v>
      </c>
      <c r="I4577" t="s">
        <v>1741</v>
      </c>
      <c r="J4577" t="s">
        <v>3327</v>
      </c>
      <c r="K4577" t="s">
        <v>8077</v>
      </c>
      <c r="L4577" t="s">
        <v>8164</v>
      </c>
      <c r="M4577" t="s">
        <v>8078</v>
      </c>
      <c r="N4577" t="s">
        <v>1740</v>
      </c>
      <c r="O4577" t="s">
        <v>54</v>
      </c>
      <c r="P4577" t="s">
        <v>1741</v>
      </c>
      <c r="Q4577" t="s">
        <v>3268</v>
      </c>
      <c r="R4577" t="s">
        <v>8080</v>
      </c>
    </row>
    <row r="4578" spans="1:18" x14ac:dyDescent="0.25">
      <c r="A4578" s="28" t="str">
        <f t="shared" si="71"/>
        <v>01544035Centerfield Elementary School4512 Centerfield DrCrestwoodKY40014</v>
      </c>
      <c r="B4578" s="29" t="s">
        <v>8225</v>
      </c>
      <c r="C4578" t="s">
        <v>3215</v>
      </c>
      <c r="D4578" t="s">
        <v>8167</v>
      </c>
      <c r="E4578" t="s">
        <v>2333</v>
      </c>
      <c r="F4578" t="s">
        <v>2334</v>
      </c>
      <c r="G4578" t="s">
        <v>2330</v>
      </c>
      <c r="H4578" t="s">
        <v>54</v>
      </c>
      <c r="I4578" t="s">
        <v>2331</v>
      </c>
      <c r="J4578" t="s">
        <v>2321</v>
      </c>
      <c r="K4578" t="s">
        <v>2333</v>
      </c>
      <c r="L4578" t="s">
        <v>8168</v>
      </c>
      <c r="M4578" t="s">
        <v>2334</v>
      </c>
      <c r="N4578" t="s">
        <v>2330</v>
      </c>
      <c r="O4578" t="s">
        <v>54</v>
      </c>
      <c r="P4578" t="s">
        <v>2331</v>
      </c>
      <c r="Q4578" t="s">
        <v>3313</v>
      </c>
      <c r="R4578" t="s">
        <v>2332</v>
      </c>
    </row>
    <row r="4579" spans="1:18" x14ac:dyDescent="0.25">
      <c r="A4579" s="28" t="str">
        <f t="shared" si="71"/>
        <v>01544035Centerfield Elementary School4512 Centerfield DrCrestwoodKY40014</v>
      </c>
      <c r="B4579" s="29" t="s">
        <v>8225</v>
      </c>
      <c r="C4579" t="s">
        <v>3215</v>
      </c>
      <c r="D4579" t="s">
        <v>8169</v>
      </c>
      <c r="E4579" t="s">
        <v>2333</v>
      </c>
      <c r="F4579" t="s">
        <v>2334</v>
      </c>
      <c r="G4579" t="s">
        <v>2330</v>
      </c>
      <c r="H4579" t="s">
        <v>54</v>
      </c>
      <c r="I4579" t="s">
        <v>2331</v>
      </c>
      <c r="J4579" t="s">
        <v>2321</v>
      </c>
      <c r="K4579" t="s">
        <v>2333</v>
      </c>
      <c r="L4579" t="s">
        <v>8168</v>
      </c>
      <c r="M4579" t="s">
        <v>2334</v>
      </c>
      <c r="N4579" t="s">
        <v>2330</v>
      </c>
      <c r="O4579" t="s">
        <v>54</v>
      </c>
      <c r="P4579" t="s">
        <v>2331</v>
      </c>
      <c r="Q4579" t="s">
        <v>3313</v>
      </c>
      <c r="R4579" t="s">
        <v>2332</v>
      </c>
    </row>
    <row r="4580" spans="1:18" x14ac:dyDescent="0.25">
      <c r="A4580" s="28" t="str">
        <f t="shared" si="71"/>
        <v>01544035Centerfield Elementary School4512 Centerfield DrCrestwoodKY40014</v>
      </c>
      <c r="B4580" s="29" t="s">
        <v>8225</v>
      </c>
      <c r="C4580" t="s">
        <v>3215</v>
      </c>
      <c r="D4580" t="s">
        <v>8170</v>
      </c>
      <c r="E4580" t="s">
        <v>2333</v>
      </c>
      <c r="F4580" t="s">
        <v>2334</v>
      </c>
      <c r="G4580" t="s">
        <v>2330</v>
      </c>
      <c r="H4580" t="s">
        <v>54</v>
      </c>
      <c r="I4580" t="s">
        <v>2331</v>
      </c>
      <c r="J4580" t="s">
        <v>2321</v>
      </c>
      <c r="K4580" t="s">
        <v>2333</v>
      </c>
      <c r="L4580" t="s">
        <v>8168</v>
      </c>
      <c r="M4580" t="s">
        <v>2334</v>
      </c>
      <c r="N4580" t="s">
        <v>2330</v>
      </c>
      <c r="O4580" t="s">
        <v>54</v>
      </c>
      <c r="P4580" t="s">
        <v>2331</v>
      </c>
      <c r="Q4580" t="s">
        <v>3313</v>
      </c>
      <c r="R4580" t="s">
        <v>2332</v>
      </c>
    </row>
    <row r="4581" spans="1:18" x14ac:dyDescent="0.25">
      <c r="A4581" s="28" t="str">
        <f t="shared" si="71"/>
        <v>01544035Centerfield Elementary School4512 Centerfield DrCrestwoodKY40014</v>
      </c>
      <c r="B4581" s="29" t="s">
        <v>8225</v>
      </c>
      <c r="C4581" t="s">
        <v>3215</v>
      </c>
      <c r="D4581" t="s">
        <v>8171</v>
      </c>
      <c r="E4581" t="s">
        <v>2333</v>
      </c>
      <c r="F4581" t="s">
        <v>2334</v>
      </c>
      <c r="G4581" t="s">
        <v>2330</v>
      </c>
      <c r="H4581" t="s">
        <v>54</v>
      </c>
      <c r="I4581" t="s">
        <v>2331</v>
      </c>
      <c r="J4581" t="s">
        <v>2321</v>
      </c>
      <c r="K4581" t="s">
        <v>2333</v>
      </c>
      <c r="L4581" t="s">
        <v>8168</v>
      </c>
      <c r="M4581" t="s">
        <v>2334</v>
      </c>
      <c r="N4581" t="s">
        <v>2330</v>
      </c>
      <c r="O4581" t="s">
        <v>54</v>
      </c>
      <c r="P4581" t="s">
        <v>2331</v>
      </c>
      <c r="Q4581" t="s">
        <v>3313</v>
      </c>
      <c r="R4581" t="s">
        <v>2332</v>
      </c>
    </row>
    <row r="4582" spans="1:18" x14ac:dyDescent="0.25">
      <c r="A4582" s="28" t="str">
        <f t="shared" si="71"/>
        <v>11313074Main Street Chrn Education Ctr11093 Alexandria PikeAlexandriaKY41001</v>
      </c>
      <c r="B4582" s="29" t="s">
        <v>8225</v>
      </c>
      <c r="C4582" t="s">
        <v>3215</v>
      </c>
      <c r="D4582" t="s">
        <v>8172</v>
      </c>
      <c r="E4582" t="s">
        <v>8173</v>
      </c>
      <c r="F4582" t="s">
        <v>8174</v>
      </c>
      <c r="G4582" t="s">
        <v>439</v>
      </c>
      <c r="H4582" t="s">
        <v>54</v>
      </c>
      <c r="I4582" t="s">
        <v>440</v>
      </c>
      <c r="J4582" t="s">
        <v>8173</v>
      </c>
      <c r="K4582" t="s">
        <v>8173</v>
      </c>
      <c r="L4582" t="s">
        <v>8175</v>
      </c>
      <c r="M4582" t="s">
        <v>8174</v>
      </c>
      <c r="N4582" t="s">
        <v>439</v>
      </c>
      <c r="O4582" t="s">
        <v>54</v>
      </c>
      <c r="P4582" t="s">
        <v>440</v>
      </c>
      <c r="Q4582" t="s">
        <v>3338</v>
      </c>
      <c r="R4582" t="s">
        <v>8176</v>
      </c>
    </row>
    <row r="4583" spans="1:18" x14ac:dyDescent="0.25">
      <c r="A4583" s="28" t="str">
        <f t="shared" si="71"/>
        <v>00388955St Athanasius School5915 Outer LoopLouisvilleKY40219</v>
      </c>
      <c r="B4583" s="29" t="s">
        <v>8225</v>
      </c>
      <c r="C4583" t="s">
        <v>3215</v>
      </c>
      <c r="D4583" t="s">
        <v>8177</v>
      </c>
      <c r="E4583" t="s">
        <v>5688</v>
      </c>
      <c r="F4583" t="s">
        <v>5689</v>
      </c>
      <c r="G4583" t="s">
        <v>382</v>
      </c>
      <c r="H4583" t="s">
        <v>54</v>
      </c>
      <c r="I4583" t="s">
        <v>1387</v>
      </c>
      <c r="J4583" t="s">
        <v>4064</v>
      </c>
      <c r="K4583" t="s">
        <v>5688</v>
      </c>
      <c r="L4583" t="s">
        <v>8178</v>
      </c>
      <c r="M4583" t="s">
        <v>5689</v>
      </c>
      <c r="N4583" t="s">
        <v>382</v>
      </c>
      <c r="O4583" t="s">
        <v>54</v>
      </c>
      <c r="P4583" t="s">
        <v>1387</v>
      </c>
      <c r="Q4583" t="s">
        <v>3224</v>
      </c>
      <c r="R4583" t="s">
        <v>8179</v>
      </c>
    </row>
    <row r="4584" spans="1:18" x14ac:dyDescent="0.25">
      <c r="A4584" s="28" t="str">
        <f t="shared" si="71"/>
        <v>00391017Barbourville SchoolPo Box 520BarbourvilleKY40906</v>
      </c>
      <c r="B4584" s="29" t="s">
        <v>8225</v>
      </c>
      <c r="C4584" t="s">
        <v>3215</v>
      </c>
      <c r="D4584" t="s">
        <v>8180</v>
      </c>
      <c r="E4584" t="s">
        <v>114</v>
      </c>
      <c r="F4584" t="s">
        <v>4089</v>
      </c>
      <c r="G4584" t="s">
        <v>116</v>
      </c>
      <c r="H4584" t="s">
        <v>54</v>
      </c>
      <c r="I4584" t="s">
        <v>117</v>
      </c>
      <c r="J4584" t="s">
        <v>114</v>
      </c>
      <c r="K4584" t="s">
        <v>4088</v>
      </c>
      <c r="L4584" t="s">
        <v>8181</v>
      </c>
      <c r="M4584" t="s">
        <v>4089</v>
      </c>
      <c r="N4584" t="s">
        <v>116</v>
      </c>
      <c r="O4584" t="s">
        <v>54</v>
      </c>
      <c r="P4584" t="s">
        <v>117</v>
      </c>
      <c r="Q4584" t="s">
        <v>3244</v>
      </c>
      <c r="R4584" t="s">
        <v>115</v>
      </c>
    </row>
    <row r="4585" spans="1:18" x14ac:dyDescent="0.25">
      <c r="A4585" s="28" t="str">
        <f t="shared" si="71"/>
        <v>00391017Barbourville SchoolPo Box 520BarbourvilleKY40906</v>
      </c>
      <c r="B4585" s="29" t="s">
        <v>8225</v>
      </c>
      <c r="C4585" t="s">
        <v>3215</v>
      </c>
      <c r="D4585" t="s">
        <v>8182</v>
      </c>
      <c r="E4585" t="s">
        <v>114</v>
      </c>
      <c r="F4585" t="s">
        <v>4089</v>
      </c>
      <c r="G4585" t="s">
        <v>116</v>
      </c>
      <c r="H4585" t="s">
        <v>54</v>
      </c>
      <c r="I4585" t="s">
        <v>117</v>
      </c>
      <c r="J4585" t="s">
        <v>114</v>
      </c>
      <c r="K4585" t="s">
        <v>4088</v>
      </c>
      <c r="L4585" t="s">
        <v>8181</v>
      </c>
      <c r="M4585" t="s">
        <v>4089</v>
      </c>
      <c r="N4585" t="s">
        <v>116</v>
      </c>
      <c r="O4585" t="s">
        <v>54</v>
      </c>
      <c r="P4585" t="s">
        <v>117</v>
      </c>
      <c r="Q4585" t="s">
        <v>3244</v>
      </c>
      <c r="R4585" t="s">
        <v>115</v>
      </c>
    </row>
    <row r="4586" spans="1:18" x14ac:dyDescent="0.25">
      <c r="A4586" s="28" t="str">
        <f t="shared" si="71"/>
        <v>00391005Barbourville Ind School DistPo Box 520BarbourvilleKY40906</v>
      </c>
      <c r="B4586" s="29" t="s">
        <v>8225</v>
      </c>
      <c r="C4586" t="s">
        <v>3215</v>
      </c>
      <c r="D4586" t="s">
        <v>8183</v>
      </c>
      <c r="E4586" t="s">
        <v>114</v>
      </c>
      <c r="F4586" t="s">
        <v>4089</v>
      </c>
      <c r="G4586" t="s">
        <v>116</v>
      </c>
      <c r="H4586" t="s">
        <v>54</v>
      </c>
      <c r="I4586" t="s">
        <v>117</v>
      </c>
      <c r="J4586" t="s">
        <v>114</v>
      </c>
      <c r="K4586" t="s">
        <v>114</v>
      </c>
      <c r="L4586" t="s">
        <v>8181</v>
      </c>
      <c r="M4586" t="s">
        <v>4089</v>
      </c>
      <c r="N4586" t="s">
        <v>116</v>
      </c>
      <c r="O4586" t="s">
        <v>54</v>
      </c>
      <c r="P4586" t="s">
        <v>117</v>
      </c>
      <c r="Q4586" t="s">
        <v>3244</v>
      </c>
      <c r="R4586" t="s">
        <v>113</v>
      </c>
    </row>
    <row r="4587" spans="1:18" x14ac:dyDescent="0.25">
      <c r="A4587" s="28" t="str">
        <f t="shared" si="71"/>
        <v>00391005Barbourville Ind School DistPo Box 520BarbourvilleKY40906</v>
      </c>
      <c r="B4587" s="29" t="s">
        <v>8225</v>
      </c>
      <c r="C4587" t="s">
        <v>3215</v>
      </c>
      <c r="D4587" t="s">
        <v>8184</v>
      </c>
      <c r="E4587" t="s">
        <v>114</v>
      </c>
      <c r="F4587" t="s">
        <v>4089</v>
      </c>
      <c r="G4587" t="s">
        <v>116</v>
      </c>
      <c r="H4587" t="s">
        <v>54</v>
      </c>
      <c r="I4587" t="s">
        <v>117</v>
      </c>
      <c r="J4587" t="s">
        <v>114</v>
      </c>
      <c r="K4587" t="s">
        <v>114</v>
      </c>
      <c r="L4587" t="s">
        <v>8181</v>
      </c>
      <c r="M4587" t="s">
        <v>4089</v>
      </c>
      <c r="N4587" t="s">
        <v>116</v>
      </c>
      <c r="O4587" t="s">
        <v>54</v>
      </c>
      <c r="P4587" t="s">
        <v>117</v>
      </c>
      <c r="Q4587" t="s">
        <v>3244</v>
      </c>
      <c r="R4587" t="s">
        <v>113</v>
      </c>
    </row>
    <row r="4588" spans="1:18" x14ac:dyDescent="0.25">
      <c r="A4588" s="28" t="str">
        <f t="shared" si="71"/>
        <v>00391005Barbourville Ind School DistPo Box 520BarbourvilleKY40906</v>
      </c>
      <c r="B4588" s="29" t="s">
        <v>8225</v>
      </c>
      <c r="C4588" t="s">
        <v>3215</v>
      </c>
      <c r="D4588" t="s">
        <v>8185</v>
      </c>
      <c r="E4588" t="s">
        <v>114</v>
      </c>
      <c r="F4588" t="s">
        <v>4089</v>
      </c>
      <c r="G4588" t="s">
        <v>116</v>
      </c>
      <c r="H4588" t="s">
        <v>54</v>
      </c>
      <c r="I4588" t="s">
        <v>117</v>
      </c>
      <c r="J4588" t="s">
        <v>114</v>
      </c>
      <c r="K4588" t="s">
        <v>114</v>
      </c>
      <c r="L4588" t="s">
        <v>8181</v>
      </c>
      <c r="M4588" t="s">
        <v>4089</v>
      </c>
      <c r="N4588" t="s">
        <v>116</v>
      </c>
      <c r="O4588" t="s">
        <v>54</v>
      </c>
      <c r="P4588" t="s">
        <v>117</v>
      </c>
      <c r="Q4588" t="s">
        <v>3244</v>
      </c>
      <c r="R4588" t="s">
        <v>113</v>
      </c>
    </row>
    <row r="4589" spans="1:18" x14ac:dyDescent="0.25">
      <c r="A4589" s="28" t="str">
        <f t="shared" si="71"/>
        <v>00393962Camargo Elementary School4307 Camargo RdMt SterlingKY40353</v>
      </c>
      <c r="B4589" s="29" t="s">
        <v>8225</v>
      </c>
      <c r="C4589" t="s">
        <v>3215</v>
      </c>
      <c r="D4589" t="s">
        <v>8186</v>
      </c>
      <c r="E4589" t="s">
        <v>2195</v>
      </c>
      <c r="F4589" t="s">
        <v>2198</v>
      </c>
      <c r="G4589" t="s">
        <v>2199</v>
      </c>
      <c r="H4589" t="s">
        <v>54</v>
      </c>
      <c r="I4589" t="s">
        <v>2200</v>
      </c>
      <c r="J4589" t="s">
        <v>2195</v>
      </c>
      <c r="K4589" t="s">
        <v>2197</v>
      </c>
      <c r="L4589" t="s">
        <v>8187</v>
      </c>
      <c r="M4589" t="s">
        <v>3155</v>
      </c>
      <c r="N4589" t="s">
        <v>2199</v>
      </c>
      <c r="O4589" t="s">
        <v>54</v>
      </c>
      <c r="P4589" t="s">
        <v>2200</v>
      </c>
      <c r="Q4589" t="s">
        <v>3334</v>
      </c>
      <c r="R4589" t="s">
        <v>2196</v>
      </c>
    </row>
    <row r="4590" spans="1:18" x14ac:dyDescent="0.25">
      <c r="A4590" s="28" t="str">
        <f t="shared" si="71"/>
        <v>11711529Montgomery Co Early Lrng Ctr212 N Maysville StMt SterlingKY40353</v>
      </c>
      <c r="B4590" s="29" t="s">
        <v>8225</v>
      </c>
      <c r="C4590" t="s">
        <v>3215</v>
      </c>
      <c r="D4590" t="s">
        <v>8188</v>
      </c>
      <c r="E4590" t="s">
        <v>2195</v>
      </c>
      <c r="F4590" t="s">
        <v>4830</v>
      </c>
      <c r="G4590" t="s">
        <v>2199</v>
      </c>
      <c r="H4590" t="s">
        <v>54</v>
      </c>
      <c r="I4590" t="s">
        <v>2200</v>
      </c>
      <c r="J4590" t="s">
        <v>2195</v>
      </c>
      <c r="K4590" t="s">
        <v>4829</v>
      </c>
      <c r="L4590" t="s">
        <v>8187</v>
      </c>
      <c r="M4590" t="s">
        <v>3155</v>
      </c>
      <c r="N4590" t="s">
        <v>2199</v>
      </c>
      <c r="O4590" t="s">
        <v>54</v>
      </c>
      <c r="P4590" t="s">
        <v>2200</v>
      </c>
      <c r="Q4590" t="s">
        <v>3334</v>
      </c>
      <c r="R4590" t="s">
        <v>4828</v>
      </c>
    </row>
    <row r="4591" spans="1:18" x14ac:dyDescent="0.25">
      <c r="A4591" s="28" t="str">
        <f t="shared" si="71"/>
        <v>00393974Mapleton Elementary School809 Indian Mound DrMt SterlingKY40353</v>
      </c>
      <c r="B4591" s="29" t="s">
        <v>8225</v>
      </c>
      <c r="C4591" t="s">
        <v>3215</v>
      </c>
      <c r="D4591" t="s">
        <v>8189</v>
      </c>
      <c r="E4591" t="s">
        <v>2195</v>
      </c>
      <c r="F4591" t="s">
        <v>2203</v>
      </c>
      <c r="G4591" t="s">
        <v>2199</v>
      </c>
      <c r="H4591" t="s">
        <v>54</v>
      </c>
      <c r="I4591" t="s">
        <v>2200</v>
      </c>
      <c r="J4591" t="s">
        <v>2195</v>
      </c>
      <c r="K4591" t="s">
        <v>2202</v>
      </c>
      <c r="L4591" t="s">
        <v>8187</v>
      </c>
      <c r="M4591" t="s">
        <v>3155</v>
      </c>
      <c r="N4591" t="s">
        <v>2199</v>
      </c>
      <c r="O4591" t="s">
        <v>54</v>
      </c>
      <c r="P4591" t="s">
        <v>2200</v>
      </c>
      <c r="Q4591" t="s">
        <v>3334</v>
      </c>
      <c r="R4591" t="s">
        <v>2201</v>
      </c>
    </row>
    <row r="4592" spans="1:18" x14ac:dyDescent="0.25">
      <c r="A4592" s="28" t="str">
        <f t="shared" si="71"/>
        <v>00393950Montgomery Co School District640 Woodford DrMt SterlingKY40353</v>
      </c>
      <c r="B4592" s="29" t="s">
        <v>8225</v>
      </c>
      <c r="C4592" t="s">
        <v>3215</v>
      </c>
      <c r="D4592" t="s">
        <v>8190</v>
      </c>
      <c r="E4592" t="s">
        <v>2195</v>
      </c>
      <c r="F4592" t="s">
        <v>3155</v>
      </c>
      <c r="G4592" t="s">
        <v>2199</v>
      </c>
      <c r="H4592" t="s">
        <v>54</v>
      </c>
      <c r="I4592" t="s">
        <v>2200</v>
      </c>
      <c r="J4592" t="s">
        <v>2195</v>
      </c>
      <c r="K4592" t="s">
        <v>2195</v>
      </c>
      <c r="L4592" t="s">
        <v>8187</v>
      </c>
      <c r="M4592" t="s">
        <v>3155</v>
      </c>
      <c r="N4592" t="s">
        <v>2199</v>
      </c>
      <c r="O4592" t="s">
        <v>54</v>
      </c>
      <c r="P4592" t="s">
        <v>2200</v>
      </c>
      <c r="Q4592" t="s">
        <v>3334</v>
      </c>
      <c r="R4592" t="s">
        <v>2194</v>
      </c>
    </row>
    <row r="4593" spans="1:18" x14ac:dyDescent="0.25">
      <c r="A4593" s="28" t="str">
        <f t="shared" si="71"/>
        <v>00393986Montgomery Co High School724 Woodford DrMt SterlingKY40353</v>
      </c>
      <c r="B4593" s="29" t="s">
        <v>8225</v>
      </c>
      <c r="C4593" t="s">
        <v>3215</v>
      </c>
      <c r="D4593" t="s">
        <v>8191</v>
      </c>
      <c r="E4593" t="s">
        <v>2195</v>
      </c>
      <c r="F4593" t="s">
        <v>4818</v>
      </c>
      <c r="G4593" t="s">
        <v>2199</v>
      </c>
      <c r="H4593" t="s">
        <v>54</v>
      </c>
      <c r="I4593" t="s">
        <v>2200</v>
      </c>
      <c r="J4593" t="s">
        <v>2195</v>
      </c>
      <c r="K4593" t="s">
        <v>4817</v>
      </c>
      <c r="L4593" t="s">
        <v>8187</v>
      </c>
      <c r="M4593" t="s">
        <v>3155</v>
      </c>
      <c r="N4593" t="s">
        <v>2199</v>
      </c>
      <c r="O4593" t="s">
        <v>54</v>
      </c>
      <c r="P4593" t="s">
        <v>2200</v>
      </c>
      <c r="Q4593" t="s">
        <v>3334</v>
      </c>
      <c r="R4593" t="s">
        <v>4816</v>
      </c>
    </row>
    <row r="4594" spans="1:18" x14ac:dyDescent="0.25">
      <c r="A4594" s="28" t="str">
        <f t="shared" si="71"/>
        <v>02857201J B McNabb Middle School3570 Indian Mound DrMt SterlingKY40353</v>
      </c>
      <c r="B4594" s="29" t="s">
        <v>8225</v>
      </c>
      <c r="C4594" t="s">
        <v>3215</v>
      </c>
      <c r="D4594" t="s">
        <v>8192</v>
      </c>
      <c r="E4594" t="s">
        <v>2195</v>
      </c>
      <c r="F4594" t="s">
        <v>4824</v>
      </c>
      <c r="G4594" t="s">
        <v>2199</v>
      </c>
      <c r="H4594" t="s">
        <v>54</v>
      </c>
      <c r="I4594" t="s">
        <v>2200</v>
      </c>
      <c r="J4594" t="s">
        <v>2195</v>
      </c>
      <c r="K4594" t="s">
        <v>4823</v>
      </c>
      <c r="L4594" t="s">
        <v>8187</v>
      </c>
      <c r="M4594" t="s">
        <v>3155</v>
      </c>
      <c r="N4594" t="s">
        <v>2199</v>
      </c>
      <c r="O4594" t="s">
        <v>54</v>
      </c>
      <c r="P4594" t="s">
        <v>2200</v>
      </c>
      <c r="Q4594" t="s">
        <v>3334</v>
      </c>
      <c r="R4594" t="s">
        <v>4822</v>
      </c>
    </row>
    <row r="4595" spans="1:18" x14ac:dyDescent="0.25">
      <c r="A4595" s="28" t="str">
        <f t="shared" si="71"/>
        <v>04918734Hillcrest Hall High SchoolPo Box 385Mt SterlingKY40353</v>
      </c>
      <c r="B4595" s="29" t="s">
        <v>8225</v>
      </c>
      <c r="C4595" t="s">
        <v>3215</v>
      </c>
      <c r="D4595" t="s">
        <v>8193</v>
      </c>
      <c r="E4595" t="s">
        <v>2195</v>
      </c>
      <c r="F4595" t="s">
        <v>4821</v>
      </c>
      <c r="G4595" t="s">
        <v>2199</v>
      </c>
      <c r="H4595" t="s">
        <v>54</v>
      </c>
      <c r="I4595" t="s">
        <v>2200</v>
      </c>
      <c r="J4595" t="s">
        <v>2195</v>
      </c>
      <c r="K4595" t="s">
        <v>4820</v>
      </c>
      <c r="L4595" t="s">
        <v>8187</v>
      </c>
      <c r="M4595" t="s">
        <v>3155</v>
      </c>
      <c r="N4595" t="s">
        <v>2199</v>
      </c>
      <c r="O4595" t="s">
        <v>54</v>
      </c>
      <c r="P4595" t="s">
        <v>2200</v>
      </c>
      <c r="Q4595" t="s">
        <v>3334</v>
      </c>
      <c r="R4595" t="s">
        <v>4819</v>
      </c>
    </row>
    <row r="4596" spans="1:18" x14ac:dyDescent="0.25">
      <c r="A4596" s="28" t="str">
        <f t="shared" si="71"/>
        <v>11919202Sterling School724 Woodford DrMt SterlingKY40353</v>
      </c>
      <c r="B4596" s="29" t="s">
        <v>8225</v>
      </c>
      <c r="C4596" t="s">
        <v>3215</v>
      </c>
      <c r="D4596" t="s">
        <v>8194</v>
      </c>
      <c r="E4596" t="s">
        <v>2195</v>
      </c>
      <c r="F4596" t="s">
        <v>4818</v>
      </c>
      <c r="G4596" t="s">
        <v>2199</v>
      </c>
      <c r="H4596" t="s">
        <v>54</v>
      </c>
      <c r="I4596" t="s">
        <v>2200</v>
      </c>
      <c r="J4596" t="s">
        <v>2195</v>
      </c>
      <c r="K4596" t="s">
        <v>4826</v>
      </c>
      <c r="L4596" t="s">
        <v>8187</v>
      </c>
      <c r="M4596" t="s">
        <v>3155</v>
      </c>
      <c r="N4596" t="s">
        <v>2199</v>
      </c>
      <c r="O4596" t="s">
        <v>54</v>
      </c>
      <c r="P4596" t="s">
        <v>2200</v>
      </c>
      <c r="Q4596" t="s">
        <v>3334</v>
      </c>
      <c r="R4596" t="s">
        <v>4825</v>
      </c>
    </row>
    <row r="4597" spans="1:18" x14ac:dyDescent="0.25">
      <c r="A4597" s="28" t="str">
        <f t="shared" si="71"/>
        <v>10019782Hope Hill Children's Alt Sch700 Hope Hill RdHopeKY40334</v>
      </c>
      <c r="B4597" s="29" t="s">
        <v>8225</v>
      </c>
      <c r="C4597" t="s">
        <v>3215</v>
      </c>
      <c r="D4597" t="s">
        <v>8195</v>
      </c>
      <c r="E4597" t="s">
        <v>2195</v>
      </c>
      <c r="F4597" t="s">
        <v>4833</v>
      </c>
      <c r="G4597" t="s">
        <v>4834</v>
      </c>
      <c r="H4597" t="s">
        <v>54</v>
      </c>
      <c r="I4597" t="s">
        <v>4835</v>
      </c>
      <c r="J4597" t="s">
        <v>2195</v>
      </c>
      <c r="K4597" t="s">
        <v>4832</v>
      </c>
      <c r="L4597" t="s">
        <v>8187</v>
      </c>
      <c r="M4597" t="s">
        <v>3155</v>
      </c>
      <c r="N4597" t="s">
        <v>2199</v>
      </c>
      <c r="O4597" t="s">
        <v>54</v>
      </c>
      <c r="P4597" t="s">
        <v>2200</v>
      </c>
      <c r="Q4597" t="s">
        <v>3334</v>
      </c>
      <c r="R4597" t="s">
        <v>4831</v>
      </c>
    </row>
    <row r="4598" spans="1:18" x14ac:dyDescent="0.25">
      <c r="A4598" s="28" t="str">
        <f t="shared" si="71"/>
        <v>00393950Montgomery Co School District640 Woodford DrMt SterlingKY40353</v>
      </c>
      <c r="B4598" s="29" t="s">
        <v>8225</v>
      </c>
      <c r="C4598" t="s">
        <v>3215</v>
      </c>
      <c r="D4598" t="s">
        <v>8196</v>
      </c>
      <c r="E4598" t="s">
        <v>2195</v>
      </c>
      <c r="F4598" t="s">
        <v>3155</v>
      </c>
      <c r="G4598" t="s">
        <v>2199</v>
      </c>
      <c r="H4598" t="s">
        <v>54</v>
      </c>
      <c r="I4598" t="s">
        <v>2200</v>
      </c>
      <c r="J4598" t="s">
        <v>2195</v>
      </c>
      <c r="K4598" t="s">
        <v>2195</v>
      </c>
      <c r="L4598" t="s">
        <v>8187</v>
      </c>
      <c r="M4598" t="s">
        <v>3155</v>
      </c>
      <c r="N4598" t="s">
        <v>2199</v>
      </c>
      <c r="O4598" t="s">
        <v>54</v>
      </c>
      <c r="P4598" t="s">
        <v>2200</v>
      </c>
      <c r="Q4598" t="s">
        <v>3334</v>
      </c>
      <c r="R4598" t="s">
        <v>2194</v>
      </c>
    </row>
    <row r="4599" spans="1:18" x14ac:dyDescent="0.25">
      <c r="A4599" s="28" t="str">
        <f t="shared" si="71"/>
        <v>00393950Montgomery Co School District640 Woodford DrMt SterlingKY40353</v>
      </c>
      <c r="B4599" s="29" t="s">
        <v>8225</v>
      </c>
      <c r="C4599" t="s">
        <v>3215</v>
      </c>
      <c r="D4599" t="s">
        <v>8197</v>
      </c>
      <c r="E4599" t="s">
        <v>2195</v>
      </c>
      <c r="F4599" t="s">
        <v>3155</v>
      </c>
      <c r="G4599" t="s">
        <v>2199</v>
      </c>
      <c r="H4599" t="s">
        <v>54</v>
      </c>
      <c r="I4599" t="s">
        <v>2200</v>
      </c>
      <c r="J4599" t="s">
        <v>2195</v>
      </c>
      <c r="K4599" t="s">
        <v>2195</v>
      </c>
      <c r="L4599" t="s">
        <v>8187</v>
      </c>
      <c r="M4599" t="s">
        <v>3155</v>
      </c>
      <c r="N4599" t="s">
        <v>2199</v>
      </c>
      <c r="O4599" t="s">
        <v>54</v>
      </c>
      <c r="P4599" t="s">
        <v>2200</v>
      </c>
      <c r="Q4599" t="s">
        <v>3334</v>
      </c>
      <c r="R4599" t="s">
        <v>2194</v>
      </c>
    </row>
    <row r="4600" spans="1:18" x14ac:dyDescent="0.25">
      <c r="A4600" s="28" t="str">
        <f t="shared" si="71"/>
        <v>00393974Mapleton Elementary School809 Indian Mound DrMt SterlingKY40353</v>
      </c>
      <c r="B4600" s="29" t="s">
        <v>8225</v>
      </c>
      <c r="C4600" t="s">
        <v>3215</v>
      </c>
      <c r="D4600" t="s">
        <v>8198</v>
      </c>
      <c r="E4600" t="s">
        <v>2195</v>
      </c>
      <c r="F4600" t="s">
        <v>2203</v>
      </c>
      <c r="G4600" t="s">
        <v>2199</v>
      </c>
      <c r="H4600" t="s">
        <v>54</v>
      </c>
      <c r="I4600" t="s">
        <v>2200</v>
      </c>
      <c r="J4600" t="s">
        <v>2195</v>
      </c>
      <c r="K4600" t="s">
        <v>2202</v>
      </c>
      <c r="L4600" t="s">
        <v>8187</v>
      </c>
      <c r="M4600" t="s">
        <v>3155</v>
      </c>
      <c r="N4600" t="s">
        <v>2199</v>
      </c>
      <c r="O4600" t="s">
        <v>54</v>
      </c>
      <c r="P4600" t="s">
        <v>2200</v>
      </c>
      <c r="Q4600" t="s">
        <v>3334</v>
      </c>
      <c r="R4600" t="s">
        <v>2201</v>
      </c>
    </row>
    <row r="4601" spans="1:18" x14ac:dyDescent="0.25">
      <c r="A4601" s="28" t="str">
        <f t="shared" si="71"/>
        <v>00393950Montgomery Co School District640 Woodford DrMt SterlingKY40353</v>
      </c>
      <c r="B4601" s="29" t="s">
        <v>8225</v>
      </c>
      <c r="C4601" t="s">
        <v>3215</v>
      </c>
      <c r="D4601" t="s">
        <v>8199</v>
      </c>
      <c r="E4601" t="s">
        <v>2195</v>
      </c>
      <c r="F4601" t="s">
        <v>3155</v>
      </c>
      <c r="G4601" t="s">
        <v>2199</v>
      </c>
      <c r="H4601" t="s">
        <v>54</v>
      </c>
      <c r="I4601" t="s">
        <v>2200</v>
      </c>
      <c r="J4601" t="s">
        <v>2195</v>
      </c>
      <c r="K4601" t="s">
        <v>2195</v>
      </c>
      <c r="L4601" t="s">
        <v>8187</v>
      </c>
      <c r="M4601" t="s">
        <v>3155</v>
      </c>
      <c r="N4601" t="s">
        <v>2199</v>
      </c>
      <c r="O4601" t="s">
        <v>54</v>
      </c>
      <c r="P4601" t="s">
        <v>2200</v>
      </c>
      <c r="Q4601" t="s">
        <v>3334</v>
      </c>
      <c r="R4601" t="s">
        <v>2194</v>
      </c>
    </row>
    <row r="4602" spans="1:18" x14ac:dyDescent="0.25">
      <c r="A4602" s="28" t="str">
        <f t="shared" si="71"/>
        <v>02857201J B McNabb Middle School3570 Indian Mound DrMt SterlingKY40353</v>
      </c>
      <c r="B4602" s="29" t="s">
        <v>8225</v>
      </c>
      <c r="C4602" t="s">
        <v>3215</v>
      </c>
      <c r="D4602" t="s">
        <v>8200</v>
      </c>
      <c r="E4602" t="s">
        <v>2195</v>
      </c>
      <c r="F4602" t="s">
        <v>4824</v>
      </c>
      <c r="G4602" t="s">
        <v>2199</v>
      </c>
      <c r="H4602" t="s">
        <v>54</v>
      </c>
      <c r="I4602" t="s">
        <v>2200</v>
      </c>
      <c r="J4602" t="s">
        <v>2195</v>
      </c>
      <c r="K4602" t="s">
        <v>4823</v>
      </c>
      <c r="L4602" t="s">
        <v>8187</v>
      </c>
      <c r="M4602" t="s">
        <v>3155</v>
      </c>
      <c r="N4602" t="s">
        <v>2199</v>
      </c>
      <c r="O4602" t="s">
        <v>54</v>
      </c>
      <c r="P4602" t="s">
        <v>2200</v>
      </c>
      <c r="Q4602" t="s">
        <v>3334</v>
      </c>
      <c r="R4602" t="s">
        <v>4822</v>
      </c>
    </row>
    <row r="4603" spans="1:18" x14ac:dyDescent="0.25">
      <c r="A4603" s="28" t="str">
        <f t="shared" si="71"/>
        <v>FY200122Lafontaine Early Learning Center220 Duncannon LnRichmondKY40475</v>
      </c>
      <c r="B4603" s="29" t="s">
        <v>8225</v>
      </c>
      <c r="C4603" t="s">
        <v>3215</v>
      </c>
      <c r="D4603" t="s">
        <v>8201</v>
      </c>
      <c r="E4603" t="s">
        <v>8202</v>
      </c>
      <c r="F4603" t="s">
        <v>8203</v>
      </c>
      <c r="G4603" t="s">
        <v>1740</v>
      </c>
      <c r="H4603" t="s">
        <v>54</v>
      </c>
      <c r="I4603" t="s">
        <v>1741</v>
      </c>
      <c r="J4603" t="s">
        <v>5329</v>
      </c>
      <c r="K4603" t="s">
        <v>8202</v>
      </c>
      <c r="L4603" t="s">
        <v>8204</v>
      </c>
      <c r="M4603" t="s">
        <v>8203</v>
      </c>
      <c r="N4603" t="s">
        <v>1740</v>
      </c>
      <c r="O4603" t="s">
        <v>54</v>
      </c>
      <c r="P4603" t="s">
        <v>1741</v>
      </c>
      <c r="Q4603" t="s">
        <v>3268</v>
      </c>
      <c r="R4603" t="s">
        <v>8205</v>
      </c>
    </row>
    <row r="4604" spans="1:18" x14ac:dyDescent="0.25">
      <c r="A4604" s="28" t="str">
        <f t="shared" ref="A4604" si="72">R4604&amp;K4604&amp;F4604&amp;G4604&amp;H4604&amp;I4604</f>
        <v>FY200176Toyota Child Dev Ctr1001 Cherry Blossom WayGeorgetownKY40324</v>
      </c>
      <c r="B4604" s="29" t="s">
        <v>8225</v>
      </c>
      <c r="C4604" t="s">
        <v>3215</v>
      </c>
      <c r="D4604" t="s">
        <v>8206</v>
      </c>
      <c r="E4604" t="s">
        <v>8207</v>
      </c>
      <c r="F4604" t="s">
        <v>8208</v>
      </c>
      <c r="G4604" t="s">
        <v>2610</v>
      </c>
      <c r="H4604" t="s">
        <v>54</v>
      </c>
      <c r="I4604" t="s">
        <v>2611</v>
      </c>
      <c r="J4604" t="s">
        <v>5329</v>
      </c>
      <c r="K4604" t="s">
        <v>8207</v>
      </c>
      <c r="L4604" t="s">
        <v>8209</v>
      </c>
      <c r="M4604" t="s">
        <v>8208</v>
      </c>
      <c r="N4604" t="s">
        <v>2610</v>
      </c>
      <c r="O4604" t="s">
        <v>54</v>
      </c>
      <c r="P4604" t="s">
        <v>2611</v>
      </c>
      <c r="Q4604" t="s">
        <v>3237</v>
      </c>
      <c r="R4604" t="s">
        <v>8210</v>
      </c>
    </row>
  </sheetData>
  <sheetProtection algorithmName="SHA-512" hashValue="praVsady+h7tW6spn2kfd8cpc/U7Y74edyKEfEfI41c3QPtmUbc5M4uNwz+empTaWCdGmzTYfgZNFonQif1Xog==" saltValue="ZpYUeb7opLLc2X+7M0zrEQ==" spinCount="100000" sheet="1" objects="1" scenarios="1"/>
  <autoFilter ref="A1:R4604" xr:uid="{631C8500-DD4C-4DB6-88B7-B990D8DCA0FB}"/>
  <phoneticPr fontId="20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Instructions</vt:lpstr>
      <vt:lpstr>1 - Quantities</vt:lpstr>
      <vt:lpstr>2 - Shipping</vt:lpstr>
      <vt:lpstr>District Information</vt:lpstr>
      <vt:lpstr>Addresses</vt:lpstr>
      <vt:lpstr>districts</vt:lpstr>
      <vt:lpstr>'1 - Quantities'!Print_Area</vt:lpstr>
      <vt:lpstr>'2 - Shipping'!Print_Area</vt:lpstr>
      <vt:lpstr>Instructions!Print_Area</vt:lpstr>
      <vt:lpstr>shippingchoices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 Andreoli</dc:creator>
  <cp:lastModifiedBy>Frankie Hamburger</cp:lastModifiedBy>
  <cp:lastPrinted>2017-05-01T04:17:45Z</cp:lastPrinted>
  <dcterms:created xsi:type="dcterms:W3CDTF">2014-07-30T13:50:17Z</dcterms:created>
  <dcterms:modified xsi:type="dcterms:W3CDTF">2021-02-05T16:40:52Z</dcterms:modified>
</cp:coreProperties>
</file>